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tabRatio="865"/>
  </bookViews>
  <sheets>
    <sheet name="Information" sheetId="2" r:id="rId1"/>
    <sheet name="Stocks" sheetId="3" r:id="rId2"/>
    <sheet name="Prices" sheetId="4" r:id="rId3"/>
    <sheet name="Size and positions" sheetId="20" r:id="rId4"/>
    <sheet name="Constructed risky portfolio" sheetId="13" r:id="rId5"/>
    <sheet name="Equity p Tracking error testing" sheetId="17" r:id="rId6"/>
    <sheet name="4.1 Portfolio Back-testing" sheetId="18" r:id="rId7"/>
    <sheet name="4.2 Equity  portfolio VAR" sheetId="15" r:id="rId8"/>
    <sheet name="4.3 Evaluation" sheetId="16" r:id="rId9"/>
    <sheet name="4.4 Attribution" sheetId="19" r:id="rId10"/>
    <sheet name="RI" sheetId="11" r:id="rId11"/>
    <sheet name="Market Cap" sheetId="1" r:id="rId12"/>
    <sheet name="Market-to-Book" sheetId="5" r:id="rId13"/>
    <sheet name="PE Ratio" sheetId="6" r:id="rId14"/>
    <sheet name="Div Yield" sheetId="7" r:id="rId15"/>
    <sheet name="52-Week High" sheetId="8" r:id="rId16"/>
    <sheet name="Index" sheetId="9" r:id="rId17"/>
  </sheets>
  <definedNames>
    <definedName name="solver_adj" localSheetId="4" hidden="1">'Constructed risky portfolio'!$B$4:$B$103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'Constructed risky portfolio'!$B$104</definedName>
    <definedName name="solver_lhs2" localSheetId="4" hidden="1">'Constructed risky portfolio'!$B$4:$B$103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'Constructed risky portfolio'!$B$108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3</definedName>
    <definedName name="solver_rhs1" localSheetId="4" hidden="1">1</definedName>
    <definedName name="solver_rhs2" localSheetId="4" hidden="1">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44525"/>
</workbook>
</file>

<file path=xl/comments1.xml><?xml version="1.0" encoding="utf-8"?>
<comments xmlns="http://schemas.openxmlformats.org/spreadsheetml/2006/main">
  <authors>
    <author>testuser1</author>
  </authors>
  <commentList>
    <comment ref="A1" authorId="0">
      <text>
        <r>
          <rPr>
            <b/>
            <sz val="9"/>
            <rFont val="Tahoma"/>
            <charset val="134"/>
          </rPr>
          <t>Source: DATASTREAM
Static Data: LASX200I;NAME,LOC,INDM;;
Last Refreshed: 21/02/2018 1:00:43 PM
4 Columns
201 Rows</t>
        </r>
      </text>
    </comment>
  </commentList>
</comments>
</file>

<file path=xl/sharedStrings.xml><?xml version="1.0" encoding="utf-8"?>
<sst xmlns="http://schemas.openxmlformats.org/spreadsheetml/2006/main" count="1557" uniqueCount="402">
  <si>
    <t>The data provided in this spreadsheet contains 100 stocks, which is your feasible set of investments. All of the data is for the period ending the date provided.</t>
  </si>
  <si>
    <t xml:space="preserve"> For all tabs except prices, the data is provided at annual frequency and the observations are end of year values (for example 2009 represents the value as at 31/12/2009). </t>
  </si>
  <si>
    <t>Prices are provided monthly and are for the month ending on the date provided.</t>
  </si>
  <si>
    <t>Glossary:</t>
  </si>
  <si>
    <t>Name</t>
  </si>
  <si>
    <t>Company Name</t>
  </si>
  <si>
    <t>ASX Code</t>
  </si>
  <si>
    <t>ASX Ticker Code</t>
  </si>
  <si>
    <t>Industry Sector</t>
  </si>
  <si>
    <t>The two digit GICS industry sector name for each firm.</t>
  </si>
  <si>
    <t>Price</t>
  </si>
  <si>
    <t>The share price adjusted for dividends at the end of the stated year</t>
  </si>
  <si>
    <t>RI</t>
  </si>
  <si>
    <t>The total return (dividends plus capital gains) for the stock in the stated month</t>
  </si>
  <si>
    <t>Market Cap</t>
  </si>
  <si>
    <t>The market value of the firm in millions as at the end of the period stated (ie year end)</t>
  </si>
  <si>
    <t>Market-to-Book</t>
  </si>
  <si>
    <t>The market-to-book ratio as at the end of the period stated (ie year end)</t>
  </si>
  <si>
    <t>PE Ratio</t>
  </si>
  <si>
    <t>The Price-to-Earnings ratio as at the end of the period stated (ie year end).</t>
  </si>
  <si>
    <t>Div Yield</t>
  </si>
  <si>
    <t>The dividend yield for the stock for the year ending the stated date</t>
  </si>
  <si>
    <t>52-Week High</t>
  </si>
  <si>
    <t>The maximum end-of-day share price for the year ending on the stated date.</t>
  </si>
  <si>
    <t>Index</t>
  </si>
  <si>
    <t>The returns on the S&amp;P/ASX100 Accumulation Index and the total returns (interest plus price change) on the 10-year government bond</t>
  </si>
  <si>
    <t>NAME</t>
  </si>
  <si>
    <t>CODE</t>
  </si>
  <si>
    <t>INDUSTRY GROUP</t>
  </si>
  <si>
    <t>COMMONWEALTH BK.OF AUS.</t>
  </si>
  <si>
    <t>CBA</t>
  </si>
  <si>
    <t>Banks</t>
  </si>
  <si>
    <t>WESTPAC BANKING</t>
  </si>
  <si>
    <t>WBC</t>
  </si>
  <si>
    <t>BHP BILLITON</t>
  </si>
  <si>
    <t>BHP</t>
  </si>
  <si>
    <t>General Mining</t>
  </si>
  <si>
    <t>NATIONAL AUS.BANK</t>
  </si>
  <si>
    <t>NAB</t>
  </si>
  <si>
    <t>CSL</t>
  </si>
  <si>
    <t>Pharmaceuticals</t>
  </si>
  <si>
    <t>WESFARMERS</t>
  </si>
  <si>
    <t>WES</t>
  </si>
  <si>
    <t>Home Improvement Ret.</t>
  </si>
  <si>
    <t>WOOLWORTHS GROUP</t>
  </si>
  <si>
    <t>WOW</t>
  </si>
  <si>
    <t>Food Retail,Wholesale</t>
  </si>
  <si>
    <t>MACQUARIE GROUP</t>
  </si>
  <si>
    <t>MQG</t>
  </si>
  <si>
    <t>Investment Services</t>
  </si>
  <si>
    <t>RIO TINTO</t>
  </si>
  <si>
    <t>RIO</t>
  </si>
  <si>
    <t>WOODSIDE PETROLEUM</t>
  </si>
  <si>
    <t>WPL</t>
  </si>
  <si>
    <t>Exploration &amp; Prod.</t>
  </si>
  <si>
    <t>TRANSURBAN GROUP</t>
  </si>
  <si>
    <t>TCL</t>
  </si>
  <si>
    <t>Transport Services</t>
  </si>
  <si>
    <t>SUNCORP GROUP</t>
  </si>
  <si>
    <t>SUN</t>
  </si>
  <si>
    <t>Specialty Finance</t>
  </si>
  <si>
    <t>NEWCREST MINING</t>
  </si>
  <si>
    <t>NCM</t>
  </si>
  <si>
    <t>Gold Mining</t>
  </si>
  <si>
    <t>INSURANCE AUS.GROUP</t>
  </si>
  <si>
    <t>IAG</t>
  </si>
  <si>
    <t>Prop. &amp; Casualty Ins.</t>
  </si>
  <si>
    <t>SYDNEY AIRPORT</t>
  </si>
  <si>
    <t>SYD</t>
  </si>
  <si>
    <t>BRAMBLES</t>
  </si>
  <si>
    <t>BXB</t>
  </si>
  <si>
    <t>Containers &amp; Package</t>
  </si>
  <si>
    <t>ORIGIN ENERGY (EX BORAL)</t>
  </si>
  <si>
    <t>ORG</t>
  </si>
  <si>
    <t>Multiutilities</t>
  </si>
  <si>
    <t>GOODMAN GROUP</t>
  </si>
  <si>
    <t>GMG</t>
  </si>
  <si>
    <t>Diversified REITs</t>
  </si>
  <si>
    <t>AMP</t>
  </si>
  <si>
    <t>Life Insurance</t>
  </si>
  <si>
    <t>QBE INSURANCE GROUP</t>
  </si>
  <si>
    <t>QBE</t>
  </si>
  <si>
    <t>Reinsurance</t>
  </si>
  <si>
    <t>ARISTOCRAT LEISURE</t>
  </si>
  <si>
    <t>ALL</t>
  </si>
  <si>
    <t>Gambling</t>
  </si>
  <si>
    <t>STOCKLAND</t>
  </si>
  <si>
    <t>SGP</t>
  </si>
  <si>
    <t>Residential REITs</t>
  </si>
  <si>
    <t>ASX</t>
  </si>
  <si>
    <t>OIL SEARCH</t>
  </si>
  <si>
    <t>OSH</t>
  </si>
  <si>
    <t>SANTOS</t>
  </si>
  <si>
    <t>STO</t>
  </si>
  <si>
    <t>REA GROUP</t>
  </si>
  <si>
    <t>REA</t>
  </si>
  <si>
    <t>Real Estate Services</t>
  </si>
  <si>
    <t>DEXUS</t>
  </si>
  <si>
    <t>DXS</t>
  </si>
  <si>
    <t>APA GROUP</t>
  </si>
  <si>
    <t>APA</t>
  </si>
  <si>
    <t>Pipelines</t>
  </si>
  <si>
    <t>COCHLEAR</t>
  </si>
  <si>
    <t>COH</t>
  </si>
  <si>
    <t>Medical Equipment</t>
  </si>
  <si>
    <t>QANTAS AIRWAYS</t>
  </si>
  <si>
    <t>QAN</t>
  </si>
  <si>
    <t>Airlines</t>
  </si>
  <si>
    <t>GPT GROUP</t>
  </si>
  <si>
    <t>GPT</t>
  </si>
  <si>
    <t>Retail REITs</t>
  </si>
  <si>
    <t>SONIC HEALTHCARE</t>
  </si>
  <si>
    <t>SHL</t>
  </si>
  <si>
    <t>Healthcare Providers</t>
  </si>
  <si>
    <t>JAMES HARDIE INDS.CDI.</t>
  </si>
  <si>
    <t>JHX</t>
  </si>
  <si>
    <t>Building Mat.&amp; Fix.</t>
  </si>
  <si>
    <t>LENDLEASE GROUP</t>
  </si>
  <si>
    <t>LLC</t>
  </si>
  <si>
    <t>CALTEX AUSTRALIA</t>
  </si>
  <si>
    <t>CTX</t>
  </si>
  <si>
    <t>MIRVAC GROUP</t>
  </si>
  <si>
    <t>MGR</t>
  </si>
  <si>
    <t>BORAL</t>
  </si>
  <si>
    <t>BLD</t>
  </si>
  <si>
    <t>COMPUTERSHARE</t>
  </si>
  <si>
    <t>CPU</t>
  </si>
  <si>
    <t>Financial Admin.</t>
  </si>
  <si>
    <t>CHALLENGER</t>
  </si>
  <si>
    <t>CGF</t>
  </si>
  <si>
    <t>CROWN RESORTS</t>
  </si>
  <si>
    <t>CWN</t>
  </si>
  <si>
    <t>BLUESCOPE STEEL</t>
  </si>
  <si>
    <t>BSL</t>
  </si>
  <si>
    <t>Iron &amp; Steel</t>
  </si>
  <si>
    <t>INCITEC PIVOT</t>
  </si>
  <si>
    <t>IPL</t>
  </si>
  <si>
    <t>Specialty Chemicals</t>
  </si>
  <si>
    <t>SEEK</t>
  </si>
  <si>
    <t>SEK</t>
  </si>
  <si>
    <t>Bus.Train &amp; Employmnt</t>
  </si>
  <si>
    <t>ORICA</t>
  </si>
  <si>
    <t>ORI</t>
  </si>
  <si>
    <t>ALUMINA</t>
  </si>
  <si>
    <t>AWC</t>
  </si>
  <si>
    <t>Aluminum</t>
  </si>
  <si>
    <t>COCA-COLA AMATIL</t>
  </si>
  <si>
    <t>CCL</t>
  </si>
  <si>
    <t>Soft Drinks</t>
  </si>
  <si>
    <t>BENDIGO &amp; ADELAIDE BANK</t>
  </si>
  <si>
    <t>BEN</t>
  </si>
  <si>
    <t>TPG TELECOM</t>
  </si>
  <si>
    <t>TPM</t>
  </si>
  <si>
    <t>Fixed Line Telecom.</t>
  </si>
  <si>
    <t>BANK OF QLND.</t>
  </si>
  <si>
    <t>BOQ</t>
  </si>
  <si>
    <t>HARVEY NORMAN HOLDINGS</t>
  </si>
  <si>
    <t>HVN</t>
  </si>
  <si>
    <t>Broadline Retailers</t>
  </si>
  <si>
    <t>FLIGHT CENTRE TRAVEL GP.</t>
  </si>
  <si>
    <t>FLT</t>
  </si>
  <si>
    <t>Travel &amp; Tourism</t>
  </si>
  <si>
    <t>SPARK INFRASTRUCTURE GP.</t>
  </si>
  <si>
    <t>SKI</t>
  </si>
  <si>
    <t>Con. Electricity</t>
  </si>
  <si>
    <t>PLATINUM ASSET MAN.</t>
  </si>
  <si>
    <t>PTM</t>
  </si>
  <si>
    <t>Asset Managers</t>
  </si>
  <si>
    <t>MAGELLAN FINANCIAL GP.</t>
  </si>
  <si>
    <t>MFG</t>
  </si>
  <si>
    <t>QUBE HOLDINGS</t>
  </si>
  <si>
    <t>QUB</t>
  </si>
  <si>
    <t>ADELAIDE BRIGHTON</t>
  </si>
  <si>
    <t>ABC</t>
  </si>
  <si>
    <t>DOWNER EDI</t>
  </si>
  <si>
    <t>DOW</t>
  </si>
  <si>
    <t>Heavy Construction</t>
  </si>
  <si>
    <t>WORLEYPARSONS</t>
  </si>
  <si>
    <t>WOR</t>
  </si>
  <si>
    <t>Oil Equip. &amp; Services</t>
  </si>
  <si>
    <t>DOMINO'S PIZZA ENTS.</t>
  </si>
  <si>
    <t>DMP</t>
  </si>
  <si>
    <t>Restaurants &amp; Bars</t>
  </si>
  <si>
    <t>EVOLUTION MINING</t>
  </si>
  <si>
    <t>EVN</t>
  </si>
  <si>
    <t>TABCORP HOLDINGS</t>
  </si>
  <si>
    <t>TAH</t>
  </si>
  <si>
    <t>WASH.H SOUL PATSN.&amp; CO.</t>
  </si>
  <si>
    <t>SOL</t>
  </si>
  <si>
    <t>Coal</t>
  </si>
  <si>
    <t>WHITEHAVEN COAL</t>
  </si>
  <si>
    <t>WHC</t>
  </si>
  <si>
    <t>IOOF HOLDINGS</t>
  </si>
  <si>
    <t>IFL</t>
  </si>
  <si>
    <t>ILUKA RESOURCES</t>
  </si>
  <si>
    <t>ILU</t>
  </si>
  <si>
    <t>MINERAL RESOURCES</t>
  </si>
  <si>
    <t>MIN</t>
  </si>
  <si>
    <t>ANSELL</t>
  </si>
  <si>
    <t>ANN</t>
  </si>
  <si>
    <t>Medical Supplies</t>
  </si>
  <si>
    <t>NORTHERN STAR</t>
  </si>
  <si>
    <t>NST</t>
  </si>
  <si>
    <t>BT INVESTMENT MAN.</t>
  </si>
  <si>
    <t>BTT</t>
  </si>
  <si>
    <t>ALS</t>
  </si>
  <si>
    <t>ALQ</t>
  </si>
  <si>
    <t>Business Support Svs.</t>
  </si>
  <si>
    <t>NIB HOLDINGS</t>
  </si>
  <si>
    <t>NHF</t>
  </si>
  <si>
    <t>CHARTER HALL GROUP</t>
  </si>
  <si>
    <t>CHC</t>
  </si>
  <si>
    <t>NUFARM</t>
  </si>
  <si>
    <t>NUF</t>
  </si>
  <si>
    <t>INVESTA OFFICE FUND</t>
  </si>
  <si>
    <t>IOF</t>
  </si>
  <si>
    <t>Ind. &amp; Office REITs</t>
  </si>
  <si>
    <t>SIMS METAL MANAGEMENT</t>
  </si>
  <si>
    <t>SGM</t>
  </si>
  <si>
    <t>JB HI-FI</t>
  </si>
  <si>
    <t>JBH</t>
  </si>
  <si>
    <t>Specialty Retailers</t>
  </si>
  <si>
    <t>METCASH</t>
  </si>
  <si>
    <t>MTS</t>
  </si>
  <si>
    <t>BEACH ENERGY</t>
  </si>
  <si>
    <t>BPT</t>
  </si>
  <si>
    <t>OZ MINERALS</t>
  </si>
  <si>
    <t>OZL</t>
  </si>
  <si>
    <t>INDEPENDENCE GROUP</t>
  </si>
  <si>
    <t>IGO</t>
  </si>
  <si>
    <t>ABACUS PROPERTY GROUP</t>
  </si>
  <si>
    <t>ABP</t>
  </si>
  <si>
    <t>GROWTHPOINT PROPS.AUS.</t>
  </si>
  <si>
    <t>GOZ</t>
  </si>
  <si>
    <t>CSR</t>
  </si>
  <si>
    <t>PREMIER INVESTMENT</t>
  </si>
  <si>
    <t>PMV</t>
  </si>
  <si>
    <t>PERPETUAL</t>
  </si>
  <si>
    <t>PPT</t>
  </si>
  <si>
    <t>BRICKWORKS</t>
  </si>
  <si>
    <t>BKW</t>
  </si>
  <si>
    <t>BWP TRUST</t>
  </si>
  <si>
    <t>BWP</t>
  </si>
  <si>
    <t>REGIS RESOURCES</t>
  </si>
  <si>
    <t>RRL</t>
  </si>
  <si>
    <t>G8 EDUCATION</t>
  </si>
  <si>
    <t>GEM</t>
  </si>
  <si>
    <t>Spec.Consumer Service</t>
  </si>
  <si>
    <t>INVOCARE</t>
  </si>
  <si>
    <t>IVC</t>
  </si>
  <si>
    <t>VOCUS GROUP</t>
  </si>
  <si>
    <t>VOC</t>
  </si>
  <si>
    <t>NAVITAS</t>
  </si>
  <si>
    <t>NVT</t>
  </si>
  <si>
    <t>IRESS</t>
  </si>
  <si>
    <t>IRE</t>
  </si>
  <si>
    <t>Computer Services</t>
  </si>
  <si>
    <t>CROMWELL PROPERTY GROUP</t>
  </si>
  <si>
    <t>CMW</t>
  </si>
  <si>
    <t>CHARTER HALL RETAIL REIT</t>
  </si>
  <si>
    <t>CQR</t>
  </si>
  <si>
    <t>MONADELPHOUS GROUP</t>
  </si>
  <si>
    <t>MND</t>
  </si>
  <si>
    <t>BREVILLE GROUP</t>
  </si>
  <si>
    <t>BRG</t>
  </si>
  <si>
    <t>Dur. Household Prod.</t>
  </si>
  <si>
    <t>ALTIUM</t>
  </si>
  <si>
    <t>ALU</t>
  </si>
  <si>
    <t>Software</t>
  </si>
  <si>
    <t>ST BARBARA</t>
  </si>
  <si>
    <t>SBM</t>
  </si>
  <si>
    <t>FAIRFAX MEDIA</t>
  </si>
  <si>
    <t>FXJ</t>
  </si>
  <si>
    <t>Publishing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</si>
  <si>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</si>
  <si>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</si>
  <si>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</si>
  <si>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</si>
  <si>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</si>
  <si>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</si>
  <si>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</si>
  <si>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</si>
  <si>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</si>
  <si>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</si>
  <si>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Price at 29 December 2017</t>
  </si>
  <si>
    <t>Weighting</t>
  </si>
  <si>
    <t>Size</t>
  </si>
  <si>
    <t>Numbers of Stock in Held</t>
  </si>
  <si>
    <t>Weight</t>
  </si>
  <si>
    <t>Average monthly return</t>
  </si>
  <si>
    <t>Expected return monthly</t>
  </si>
  <si>
    <t>Expected return annually</t>
  </si>
  <si>
    <t>SD monthly</t>
  </si>
  <si>
    <t>SD annually</t>
  </si>
  <si>
    <t>Risk free rate annually</t>
  </si>
  <si>
    <t>Return</t>
  </si>
  <si>
    <t>SD</t>
  </si>
  <si>
    <t>Risk free rate monthly</t>
  </si>
  <si>
    <t>Slope monthly</t>
  </si>
  <si>
    <t>Slope annually</t>
  </si>
  <si>
    <t>Nominal required rate of return</t>
  </si>
  <si>
    <t>Combinde portfolio return (annullly)</t>
  </si>
  <si>
    <t>Expected 10 years later total value of portfolio</t>
  </si>
  <si>
    <t>Date</t>
  </si>
  <si>
    <t>Equity Portfolio return</t>
  </si>
  <si>
    <t>Downside Equity portfolio return</t>
  </si>
  <si>
    <t>Portfolio indexing</t>
  </si>
  <si>
    <t>ASX100 Accumulation Index</t>
  </si>
  <si>
    <t>The change in index</t>
  </si>
  <si>
    <t>Index Return</t>
  </si>
  <si>
    <t>Difference</t>
  </si>
  <si>
    <t>Tracking error</t>
  </si>
  <si>
    <t>Risk free asset Return</t>
  </si>
  <si>
    <t>Portfolio return</t>
  </si>
  <si>
    <t>Tracking error VaR</t>
  </si>
  <si>
    <t>Cof level</t>
  </si>
  <si>
    <t>Adjustied weight risky</t>
  </si>
  <si>
    <t>Risk free</t>
  </si>
  <si>
    <t>Cash</t>
  </si>
  <si>
    <t>Portfolio</t>
  </si>
  <si>
    <t>ASX100 Index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</si>
  <si>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</si>
  <si>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</si>
  <si>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</si>
  <si>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</si>
  <si>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</si>
  <si>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</si>
  <si>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</si>
  <si>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</si>
  <si>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</si>
  <si>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</si>
  <si>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</si>
  <si>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</si>
  <si>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</si>
  <si>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</si>
  <si>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Frequency</t>
  </si>
  <si>
    <t>Cumulative %</t>
  </si>
  <si>
    <t>More</t>
  </si>
  <si>
    <t>Parameters - VAR</t>
  </si>
  <si>
    <t>Portfolio Value  (million$)</t>
  </si>
  <si>
    <t>Equtiy Portfolio Value (million$)</t>
  </si>
  <si>
    <t>Equity Portfolio Value (million$)</t>
  </si>
  <si>
    <t>Average Return</t>
  </si>
  <si>
    <t>Confidence Level</t>
  </si>
  <si>
    <t>Expected 10 years later portfolio return (million$)</t>
  </si>
  <si>
    <t>Results - VAR</t>
  </si>
  <si>
    <t>Min Return with 99% probability</t>
  </si>
  <si>
    <t>Min Return with 90% probability</t>
  </si>
  <si>
    <t>Value of Equity Portfolio</t>
  </si>
  <si>
    <t>Value at Risk (monthly)</t>
  </si>
  <si>
    <t>1 year Value at Risk</t>
  </si>
  <si>
    <t xml:space="preserve">1 year Value at Risk </t>
  </si>
  <si>
    <t>10 years - Value at Risk</t>
  </si>
  <si>
    <t xml:space="preserve">1 year percentage of portfolio loss </t>
  </si>
  <si>
    <t>Historical VAR n</t>
  </si>
  <si>
    <t>1.2th return</t>
  </si>
  <si>
    <t>1st tail return</t>
  </si>
  <si>
    <t>12th return</t>
  </si>
  <si>
    <t>2st tail return</t>
  </si>
  <si>
    <t>12th return (monthly)</t>
  </si>
  <si>
    <t>1.2th tail return (montly)</t>
  </si>
  <si>
    <t>Balance of 10 years later portfolio value</t>
  </si>
  <si>
    <t xml:space="preserve">Balance of 10 years later portfolio value </t>
  </si>
  <si>
    <t>Equity portfolio with 99% confidence level</t>
  </si>
  <si>
    <t>Confidence Level(99.0%)</t>
  </si>
  <si>
    <t>Equity portfolio with 90% confidence level</t>
  </si>
  <si>
    <t>Confidence Level(90.0%)</t>
  </si>
  <si>
    <t>Sharpe Ratio</t>
  </si>
  <si>
    <t>M^2 measure</t>
  </si>
  <si>
    <t>Treynor Ratio</t>
  </si>
  <si>
    <t>Jensen’s alpha</t>
  </si>
  <si>
    <t>Sortino ratio</t>
  </si>
  <si>
    <t>Information Ratio</t>
  </si>
  <si>
    <t>Equity portfolio (monthly)</t>
  </si>
  <si>
    <t>Market portfolio (monthly)</t>
  </si>
  <si>
    <t>N/A</t>
  </si>
  <si>
    <t>Parameters - Equity Portfolio Evaluation</t>
  </si>
  <si>
    <t>Expected Equity Portfolio Return</t>
  </si>
  <si>
    <t xml:space="preserve">Equity Portfolio Standard Deviation </t>
  </si>
  <si>
    <t>Benchmark Standard Deviation</t>
  </si>
  <si>
    <t xml:space="preserve">Beta </t>
  </si>
  <si>
    <t>Average risk free rate</t>
  </si>
  <si>
    <t>Benchmark return</t>
  </si>
  <si>
    <t>Downside Standard Deviation</t>
  </si>
  <si>
    <t>Parameters - Benchmark Evaluation</t>
  </si>
  <si>
    <t>Benchmark Return</t>
  </si>
  <si>
    <t>Contribution of asset allocation(Monthly)</t>
  </si>
  <si>
    <t>Asset class</t>
  </si>
  <si>
    <t>Actual weight</t>
  </si>
  <si>
    <t>Benchmark weight</t>
  </si>
  <si>
    <t>Excess weight</t>
  </si>
  <si>
    <t>Market return</t>
  </si>
  <si>
    <t>Contributions</t>
  </si>
  <si>
    <t>Equity</t>
  </si>
  <si>
    <t>Bond</t>
  </si>
  <si>
    <t>Contribution</t>
  </si>
  <si>
    <t>Contribution of security allocation(Monthly)</t>
  </si>
  <si>
    <t>Excess return</t>
  </si>
  <si>
    <t>Portfolio weight</t>
  </si>
  <si>
    <t>Total Contribution (Monthly)</t>
  </si>
  <si>
    <t>Code</t>
  </si>
  <si>
    <t>10-year Bond Total Return</t>
  </si>
</sst>
</file>

<file path=xl/styles.xml><?xml version="1.0" encoding="utf-8"?>
<styleSheet xmlns="http://schemas.openxmlformats.org/spreadsheetml/2006/main">
  <numFmts count="6">
    <numFmt numFmtId="176" formatCode="0.000%"/>
    <numFmt numFmtId="43" formatCode="_-* #,##0.00_-;\-* #,##0.00_-;_-* &quot;-&quot;??_-;_-@_-"/>
    <numFmt numFmtId="41" formatCode="_-* #,##0_-;\-* #,##0_-;_-* &quot;-&quot;_-;_-@_-"/>
    <numFmt numFmtId="177" formatCode="0.0000%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2">
    <xf numFmtId="0" fontId="0" fillId="0" borderId="0" xfId="0"/>
    <xf numFmtId="58" fontId="0" fillId="0" borderId="0" xfId="0" applyNumberFormat="1"/>
    <xf numFmtId="176" fontId="0" fillId="0" borderId="0" xfId="6" applyNumberFormat="1" applyFont="1"/>
    <xf numFmtId="176" fontId="0" fillId="0" borderId="0" xfId="0" applyNumberFormat="1"/>
    <xf numFmtId="0" fontId="0" fillId="0" borderId="0" xfId="0" applyNumberFormat="1"/>
    <xf numFmtId="17" fontId="0" fillId="0" borderId="0" xfId="0" applyNumberFormat="1"/>
    <xf numFmtId="10" fontId="1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0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177" fontId="0" fillId="0" borderId="0" xfId="0" applyNumberFormat="1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2" xfId="0" applyFill="1" applyBorder="1" applyAlignment="1"/>
    <xf numFmtId="10" fontId="0" fillId="0" borderId="2" xfId="0" applyNumberFormat="1" applyFill="1" applyBorder="1" applyAlignment="1"/>
    <xf numFmtId="0" fontId="2" fillId="0" borderId="1" xfId="0" applyFont="1" applyFill="1" applyBorder="1" applyAlignment="1">
      <alignment horizontal="centerContinuous"/>
    </xf>
    <xf numFmtId="0" fontId="0" fillId="2" borderId="0" xfId="0" applyFill="1" applyAlignment="1"/>
    <xf numFmtId="9" fontId="0" fillId="0" borderId="0" xfId="0" applyNumberFormat="1"/>
    <xf numFmtId="0" fontId="2" fillId="0" borderId="0" xfId="0" applyFont="1" applyFill="1" applyAlignment="1">
      <alignment horizontal="centerContinuous"/>
    </xf>
    <xf numFmtId="0" fontId="0" fillId="0" borderId="0" xfId="0" applyFill="1" applyAlignment="1"/>
    <xf numFmtId="177" fontId="0" fillId="0" borderId="0" xfId="6" applyNumberFormat="1" applyFont="1"/>
    <xf numFmtId="0" fontId="0" fillId="3" borderId="0" xfId="0" applyFill="1"/>
    <xf numFmtId="0" fontId="0" fillId="3" borderId="0" xfId="0" applyFill="1" applyBorder="1" applyAlignment="1"/>
    <xf numFmtId="0" fontId="0" fillId="3" borderId="2" xfId="0" applyFill="1" applyBorder="1" applyAlignment="1"/>
    <xf numFmtId="0" fontId="0" fillId="2" borderId="0" xfId="0" applyFill="1" applyBorder="1" applyAlignment="1"/>
    <xf numFmtId="0" fontId="0" fillId="0" borderId="0" xfId="0" applyAlignment="1">
      <alignment wrapText="1"/>
    </xf>
    <xf numFmtId="0" fontId="0" fillId="2" borderId="2" xfId="0" applyFill="1" applyBorder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</a:t>
            </a:r>
            <a:r>
              <a:rPr lang="en-GB" baseline="0"/>
              <a:t> Frontier with risk-free asset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"Efficient Frontier"</c:f>
              <c:strCache>
                <c:ptCount val="1"/>
                <c:pt idx="0">
                  <c:v>Efficient Frontier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'Constructed risky portfolio'!$F$111:$F$118</c:f>
              <c:numCache>
                <c:formatCode>General</c:formatCode>
                <c:ptCount val="8"/>
                <c:pt idx="0">
                  <c:v>0.125975472169906</c:v>
                </c:pt>
                <c:pt idx="1">
                  <c:v>0.109761013814717</c:v>
                </c:pt>
                <c:pt idx="2">
                  <c:v>0.101815527978084</c:v>
                </c:pt>
                <c:pt idx="3">
                  <c:v>0.0985047500124418</c:v>
                </c:pt>
                <c:pt idx="4">
                  <c:v>0.0977699754356591</c:v>
                </c:pt>
                <c:pt idx="5">
                  <c:v>0.0975981397923824</c:v>
                </c:pt>
                <c:pt idx="6">
                  <c:v>0.0997242038260906</c:v>
                </c:pt>
                <c:pt idx="7">
                  <c:v>0.102411866836476</c:v>
                </c:pt>
              </c:numCache>
            </c:numRef>
          </c:xVal>
          <c:yVal>
            <c:numRef>
              <c:f>'Constructed risky portfolio'!$E$111:$E$118</c:f>
              <c:numCache>
                <c:formatCode>General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</c:v>
                </c:pt>
                <c:pt idx="7">
                  <c:v>0.16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"CAL"</c:f>
              <c:strCache>
                <c:ptCount val="1"/>
                <c:pt idx="0">
                  <c:v>CAL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'Constructed risky portfolio'!$C$125:$D$125</c:f>
              <c:numCache>
                <c:formatCode>General</c:formatCode>
                <c:ptCount val="2"/>
                <c:pt idx="0">
                  <c:v>0</c:v>
                </c:pt>
                <c:pt idx="1">
                  <c:v>0.0971237433358188</c:v>
                </c:pt>
              </c:numCache>
            </c:numRef>
          </c:xVal>
          <c:yVal>
            <c:numRef>
              <c:f>'Constructed risky portfolio'!$C$126:$D$126</c:f>
              <c:numCache>
                <c:formatCode>General</c:formatCode>
                <c:ptCount val="2"/>
                <c:pt idx="0">
                  <c:v>0.027</c:v>
                </c:pt>
                <c:pt idx="1">
                  <c:v>0.105540762728745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999520"/>
        <c:axId val="601006184"/>
      </c:scatterChart>
      <c:valAx>
        <c:axId val="60099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Standard Deviation</a:t>
                </a:r>
                <a:endParaRPr lang="en-GB"/>
              </a:p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006184"/>
        <c:crosses val="autoZero"/>
        <c:crossBetween val="midCat"/>
      </c:valAx>
      <c:valAx>
        <c:axId val="60100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Anuual Return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099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Equity portfolio return</a:t>
            </a:r>
            <a:r>
              <a:rPr lang="en-AU" baseline="0"/>
              <a:t> vs Index return</a:t>
            </a:r>
            <a:endParaRPr lang="en-AU" baseline="0"/>
          </a:p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U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5192257217848"/>
          <c:y val="0.0324074074074074"/>
          <c:w val="0.876238407699038"/>
          <c:h val="0.792244823563721"/>
        </c:manualLayout>
      </c:layout>
      <c:lineChart>
        <c:grouping val="stacked"/>
        <c:varyColors val="0"/>
        <c:ser>
          <c:idx val="0"/>
          <c:order val="0"/>
          <c:tx>
            <c:strRef>
              <c:f>'Equity p Tracking error testing'!$W$2</c:f>
              <c:strCache>
                <c:ptCount val="1"/>
                <c:pt idx="0">
                  <c:v>Equity Portfolio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'Equity p Tracking error testing'!$A$3:$A$122</c:f>
              <c:numCache>
                <c:formatCode>d/mm/yyyy</c:formatCode>
                <c:ptCount val="120"/>
                <c:pt idx="0" c:formatCode="d/mm/yyyy">
                  <c:v>39478</c:v>
                </c:pt>
                <c:pt idx="1" c:formatCode="d/mm/yyyy">
                  <c:v>39507</c:v>
                </c:pt>
                <c:pt idx="2" c:formatCode="d/mm/yyyy">
                  <c:v>39538</c:v>
                </c:pt>
                <c:pt idx="3" c:formatCode="d/mm/yyyy">
                  <c:v>39568</c:v>
                </c:pt>
                <c:pt idx="4" c:formatCode="d/mm/yyyy">
                  <c:v>39598</c:v>
                </c:pt>
                <c:pt idx="5" c:formatCode="d/mm/yyyy">
                  <c:v>39629</c:v>
                </c:pt>
                <c:pt idx="6" c:formatCode="d/mm/yyyy">
                  <c:v>39660</c:v>
                </c:pt>
                <c:pt idx="7" c:formatCode="d/mm/yyyy">
                  <c:v>39689</c:v>
                </c:pt>
                <c:pt idx="8" c:formatCode="d/mm/yyyy">
                  <c:v>39721</c:v>
                </c:pt>
                <c:pt idx="9" c:formatCode="d/mm/yyyy">
                  <c:v>39752</c:v>
                </c:pt>
                <c:pt idx="10" c:formatCode="d/mm/yyyy">
                  <c:v>39780</c:v>
                </c:pt>
                <c:pt idx="11" c:formatCode="d/mm/yyyy">
                  <c:v>39813</c:v>
                </c:pt>
                <c:pt idx="12" c:formatCode="d/mm/yyyy">
                  <c:v>39843</c:v>
                </c:pt>
                <c:pt idx="13" c:formatCode="d/mm/yyyy">
                  <c:v>39871</c:v>
                </c:pt>
                <c:pt idx="14" c:formatCode="d/mm/yyyy">
                  <c:v>39903</c:v>
                </c:pt>
                <c:pt idx="15" c:formatCode="d/mm/yyyy">
                  <c:v>39933</c:v>
                </c:pt>
                <c:pt idx="16" c:formatCode="d/mm/yyyy">
                  <c:v>39962</c:v>
                </c:pt>
                <c:pt idx="17" c:formatCode="d/mm/yyyy">
                  <c:v>39994</c:v>
                </c:pt>
                <c:pt idx="18" c:formatCode="d/mm/yyyy">
                  <c:v>40025</c:v>
                </c:pt>
                <c:pt idx="19" c:formatCode="d/mm/yyyy">
                  <c:v>40056</c:v>
                </c:pt>
                <c:pt idx="20" c:formatCode="d/mm/yyyy">
                  <c:v>40086</c:v>
                </c:pt>
                <c:pt idx="21" c:formatCode="d/mm/yyyy">
                  <c:v>40116</c:v>
                </c:pt>
                <c:pt idx="22" c:formatCode="d/mm/yyyy">
                  <c:v>40147</c:v>
                </c:pt>
                <c:pt idx="23" c:formatCode="d/mm/yyyy">
                  <c:v>40178</c:v>
                </c:pt>
                <c:pt idx="24" c:formatCode="d/mm/yyyy">
                  <c:v>40207</c:v>
                </c:pt>
                <c:pt idx="25" c:formatCode="d/mm/yyyy">
                  <c:v>40235</c:v>
                </c:pt>
                <c:pt idx="26" c:formatCode="d/mm/yyyy">
                  <c:v>40268</c:v>
                </c:pt>
                <c:pt idx="27" c:formatCode="d/mm/yyyy">
                  <c:v>40298</c:v>
                </c:pt>
                <c:pt idx="28" c:formatCode="d/mm/yyyy">
                  <c:v>40329</c:v>
                </c:pt>
                <c:pt idx="29" c:formatCode="d/mm/yyyy">
                  <c:v>40359</c:v>
                </c:pt>
                <c:pt idx="30" c:formatCode="d/mm/yyyy">
                  <c:v>40389</c:v>
                </c:pt>
                <c:pt idx="31" c:formatCode="d/mm/yyyy">
                  <c:v>40421</c:v>
                </c:pt>
                <c:pt idx="32" c:formatCode="d/mm/yyyy">
                  <c:v>40451</c:v>
                </c:pt>
                <c:pt idx="33" c:formatCode="d/mm/yyyy">
                  <c:v>40480</c:v>
                </c:pt>
                <c:pt idx="34" c:formatCode="d/mm/yyyy">
                  <c:v>40512</c:v>
                </c:pt>
                <c:pt idx="35" c:formatCode="d/mm/yyyy">
                  <c:v>40543</c:v>
                </c:pt>
                <c:pt idx="36" c:formatCode="d/mm/yyyy">
                  <c:v>40574</c:v>
                </c:pt>
                <c:pt idx="37" c:formatCode="d/mm/yyyy">
                  <c:v>40602</c:v>
                </c:pt>
                <c:pt idx="38" c:formatCode="d/mm/yyyy">
                  <c:v>40633</c:v>
                </c:pt>
                <c:pt idx="39" c:formatCode="d/mm/yyyy">
                  <c:v>40662</c:v>
                </c:pt>
                <c:pt idx="40" c:formatCode="d/mm/yyyy">
                  <c:v>40694</c:v>
                </c:pt>
                <c:pt idx="41" c:formatCode="d/mm/yyyy">
                  <c:v>40724</c:v>
                </c:pt>
                <c:pt idx="42" c:formatCode="d/mm/yyyy">
                  <c:v>40753</c:v>
                </c:pt>
                <c:pt idx="43" c:formatCode="d/mm/yyyy">
                  <c:v>40786</c:v>
                </c:pt>
                <c:pt idx="44" c:formatCode="d/mm/yyyy">
                  <c:v>40816</c:v>
                </c:pt>
                <c:pt idx="45" c:formatCode="d/mm/yyyy">
                  <c:v>40847</c:v>
                </c:pt>
                <c:pt idx="46" c:formatCode="d/mm/yyyy">
                  <c:v>40877</c:v>
                </c:pt>
                <c:pt idx="47" c:formatCode="d/mm/yyyy">
                  <c:v>40907</c:v>
                </c:pt>
                <c:pt idx="48" c:formatCode="d/mm/yyyy">
                  <c:v>40939</c:v>
                </c:pt>
                <c:pt idx="49" c:formatCode="d/mm/yyyy">
                  <c:v>40968</c:v>
                </c:pt>
                <c:pt idx="50" c:formatCode="d/mm/yyyy">
                  <c:v>40998</c:v>
                </c:pt>
                <c:pt idx="51" c:formatCode="d/mm/yyyy">
                  <c:v>41029</c:v>
                </c:pt>
                <c:pt idx="52" c:formatCode="d/mm/yyyy">
                  <c:v>41060</c:v>
                </c:pt>
                <c:pt idx="53" c:formatCode="d/mm/yyyy">
                  <c:v>41089</c:v>
                </c:pt>
                <c:pt idx="54" c:formatCode="d/mm/yyyy">
                  <c:v>41121</c:v>
                </c:pt>
                <c:pt idx="55" c:formatCode="d/mm/yyyy">
                  <c:v>41152</c:v>
                </c:pt>
                <c:pt idx="56" c:formatCode="d/mm/yyyy">
                  <c:v>41180</c:v>
                </c:pt>
                <c:pt idx="57" c:formatCode="d/mm/yyyy">
                  <c:v>41213</c:v>
                </c:pt>
                <c:pt idx="58" c:formatCode="d/mm/yyyy">
                  <c:v>41243</c:v>
                </c:pt>
                <c:pt idx="59" c:formatCode="d/mm/yyyy">
                  <c:v>41274</c:v>
                </c:pt>
                <c:pt idx="60" c:formatCode="d/mm/yyyy">
                  <c:v>41305</c:v>
                </c:pt>
                <c:pt idx="61" c:formatCode="d/mm/yyyy">
                  <c:v>41333</c:v>
                </c:pt>
                <c:pt idx="62" c:formatCode="d/mm/yyyy">
                  <c:v>41362</c:v>
                </c:pt>
                <c:pt idx="63" c:formatCode="d/mm/yyyy">
                  <c:v>41394</c:v>
                </c:pt>
                <c:pt idx="64" c:formatCode="d/mm/yyyy">
                  <c:v>41425</c:v>
                </c:pt>
                <c:pt idx="65" c:formatCode="d/mm/yyyy">
                  <c:v>41453</c:v>
                </c:pt>
                <c:pt idx="66" c:formatCode="d/mm/yyyy">
                  <c:v>41486</c:v>
                </c:pt>
                <c:pt idx="67" c:formatCode="d/mm/yyyy">
                  <c:v>41516</c:v>
                </c:pt>
                <c:pt idx="68" c:formatCode="d/mm/yyyy">
                  <c:v>41547</c:v>
                </c:pt>
                <c:pt idx="69" c:formatCode="d/mm/yyyy">
                  <c:v>41578</c:v>
                </c:pt>
                <c:pt idx="70" c:formatCode="d/mm/yyyy">
                  <c:v>41607</c:v>
                </c:pt>
                <c:pt idx="71" c:formatCode="d/mm/yyyy">
                  <c:v>41639</c:v>
                </c:pt>
                <c:pt idx="72" c:formatCode="d/mm/yyyy">
                  <c:v>41670</c:v>
                </c:pt>
                <c:pt idx="73" c:formatCode="d/mm/yyyy">
                  <c:v>41698</c:v>
                </c:pt>
                <c:pt idx="74" c:formatCode="d/mm/yyyy">
                  <c:v>41729</c:v>
                </c:pt>
                <c:pt idx="75" c:formatCode="d/mm/yyyy">
                  <c:v>41759</c:v>
                </c:pt>
                <c:pt idx="76" c:formatCode="d/mm/yyyy">
                  <c:v>41789</c:v>
                </c:pt>
                <c:pt idx="77" c:formatCode="d/mm/yyyy">
                  <c:v>41820</c:v>
                </c:pt>
                <c:pt idx="78" c:formatCode="d/mm/yyyy">
                  <c:v>41851</c:v>
                </c:pt>
                <c:pt idx="79" c:formatCode="d/mm/yyyy">
                  <c:v>41880</c:v>
                </c:pt>
                <c:pt idx="80" c:formatCode="d/mm/yyyy">
                  <c:v>41912</c:v>
                </c:pt>
                <c:pt idx="81" c:formatCode="d/mm/yyyy">
                  <c:v>41943</c:v>
                </c:pt>
                <c:pt idx="82" c:formatCode="d/mm/yyyy">
                  <c:v>41971</c:v>
                </c:pt>
                <c:pt idx="83" c:formatCode="d/mm/yyyy">
                  <c:v>42004</c:v>
                </c:pt>
                <c:pt idx="84" c:formatCode="d/mm/yyyy">
                  <c:v>42034</c:v>
                </c:pt>
                <c:pt idx="85" c:formatCode="d/mm/yyyy">
                  <c:v>42062</c:v>
                </c:pt>
                <c:pt idx="86" c:formatCode="d/mm/yyyy">
                  <c:v>42094</c:v>
                </c:pt>
                <c:pt idx="87" c:formatCode="d/mm/yyyy">
                  <c:v>42124</c:v>
                </c:pt>
                <c:pt idx="88" c:formatCode="d/mm/yyyy">
                  <c:v>42153</c:v>
                </c:pt>
                <c:pt idx="89" c:formatCode="d/mm/yyyy">
                  <c:v>42185</c:v>
                </c:pt>
                <c:pt idx="90" c:formatCode="d/mm/yyyy">
                  <c:v>42216</c:v>
                </c:pt>
                <c:pt idx="91" c:formatCode="d/mm/yyyy">
                  <c:v>42247</c:v>
                </c:pt>
                <c:pt idx="92" c:formatCode="d/mm/yyyy">
                  <c:v>42277</c:v>
                </c:pt>
                <c:pt idx="93" c:formatCode="d/mm/yyyy">
                  <c:v>42307</c:v>
                </c:pt>
                <c:pt idx="94" c:formatCode="d/mm/yyyy">
                  <c:v>42338</c:v>
                </c:pt>
                <c:pt idx="95" c:formatCode="d/mm/yyyy">
                  <c:v>42369</c:v>
                </c:pt>
                <c:pt idx="96" c:formatCode="d/mm/yyyy">
                  <c:v>42398</c:v>
                </c:pt>
                <c:pt idx="97" c:formatCode="d/mm/yyyy">
                  <c:v>42429</c:v>
                </c:pt>
                <c:pt idx="98" c:formatCode="d/mm/yyyy">
                  <c:v>42460</c:v>
                </c:pt>
                <c:pt idx="99" c:formatCode="d/mm/yyyy">
                  <c:v>42489</c:v>
                </c:pt>
                <c:pt idx="100" c:formatCode="d/mm/yyyy">
                  <c:v>42521</c:v>
                </c:pt>
                <c:pt idx="101" c:formatCode="d/mm/yyyy">
                  <c:v>42551</c:v>
                </c:pt>
                <c:pt idx="102" c:formatCode="d/mm/yyyy">
                  <c:v>42580</c:v>
                </c:pt>
                <c:pt idx="103" c:formatCode="d/mm/yyyy">
                  <c:v>42613</c:v>
                </c:pt>
                <c:pt idx="104" c:formatCode="d/mm/yyyy">
                  <c:v>42643</c:v>
                </c:pt>
                <c:pt idx="105" c:formatCode="d/mm/yyyy">
                  <c:v>42674</c:v>
                </c:pt>
                <c:pt idx="106" c:formatCode="d/mm/yyyy">
                  <c:v>42704</c:v>
                </c:pt>
                <c:pt idx="107" c:formatCode="d/mm/yyyy">
                  <c:v>42734</c:v>
                </c:pt>
                <c:pt idx="108" c:formatCode="d/mm/yyyy">
                  <c:v>42766</c:v>
                </c:pt>
                <c:pt idx="109" c:formatCode="d/mm/yyyy">
                  <c:v>42794</c:v>
                </c:pt>
                <c:pt idx="110" c:formatCode="d/mm/yyyy">
                  <c:v>42825</c:v>
                </c:pt>
                <c:pt idx="111" c:formatCode="d/mm/yyyy">
                  <c:v>42853</c:v>
                </c:pt>
                <c:pt idx="112" c:formatCode="d/mm/yyyy">
                  <c:v>42886</c:v>
                </c:pt>
                <c:pt idx="113" c:formatCode="d/mm/yyyy">
                  <c:v>42916</c:v>
                </c:pt>
                <c:pt idx="114" c:formatCode="d/mm/yyyy">
                  <c:v>42947</c:v>
                </c:pt>
                <c:pt idx="115" c:formatCode="d/mm/yyyy">
                  <c:v>42978</c:v>
                </c:pt>
                <c:pt idx="116" c:formatCode="d/mm/yyyy">
                  <c:v>43007</c:v>
                </c:pt>
                <c:pt idx="117" c:formatCode="d/mm/yyyy">
                  <c:v>43039</c:v>
                </c:pt>
                <c:pt idx="118" c:formatCode="d/mm/yyyy">
                  <c:v>43069</c:v>
                </c:pt>
                <c:pt idx="119" c:formatCode="d/mm/yyyy">
                  <c:v>43098</c:v>
                </c:pt>
              </c:numCache>
            </c:numRef>
          </c:cat>
          <c:val>
            <c:numRef>
              <c:f>'Equity p Tracking error testing'!$W$3:$W$122</c:f>
              <c:numCache>
                <c:formatCode>0.0000%</c:formatCode>
                <c:ptCount val="120"/>
                <c:pt idx="0">
                  <c:v>-0.0422288513676118</c:v>
                </c:pt>
                <c:pt idx="1">
                  <c:v>-0.0331470326043277</c:v>
                </c:pt>
                <c:pt idx="2">
                  <c:v>-0.0189770735517171</c:v>
                </c:pt>
                <c:pt idx="3">
                  <c:v>0.0237805034709887</c:v>
                </c:pt>
                <c:pt idx="4">
                  <c:v>0.00409927365060836</c:v>
                </c:pt>
                <c:pt idx="5">
                  <c:v>-0.0480982737795202</c:v>
                </c:pt>
                <c:pt idx="6">
                  <c:v>-0.000710571253191122</c:v>
                </c:pt>
                <c:pt idx="7">
                  <c:v>0.0509984690391524</c:v>
                </c:pt>
                <c:pt idx="8">
                  <c:v>0.00245646717756636</c:v>
                </c:pt>
                <c:pt idx="9">
                  <c:v>-0.0662272619411884</c:v>
                </c:pt>
                <c:pt idx="10">
                  <c:v>-0.0337516642029126</c:v>
                </c:pt>
                <c:pt idx="11">
                  <c:v>0.0388154248636309</c:v>
                </c:pt>
                <c:pt idx="12">
                  <c:v>-0.00560035755870644</c:v>
                </c:pt>
                <c:pt idx="13">
                  <c:v>-0.0624062584888489</c:v>
                </c:pt>
                <c:pt idx="14">
                  <c:v>0.0135920082966464</c:v>
                </c:pt>
                <c:pt idx="15">
                  <c:v>0.0468006704707477</c:v>
                </c:pt>
                <c:pt idx="16">
                  <c:v>0.0340070569816253</c:v>
                </c:pt>
                <c:pt idx="17">
                  <c:v>0.0133294455711528</c:v>
                </c:pt>
                <c:pt idx="18">
                  <c:v>0.0205863953864045</c:v>
                </c:pt>
                <c:pt idx="19">
                  <c:v>0.064158920986271</c:v>
                </c:pt>
                <c:pt idx="20">
                  <c:v>0.0534018240787632</c:v>
                </c:pt>
                <c:pt idx="21">
                  <c:v>-0.0120115575383809</c:v>
                </c:pt>
                <c:pt idx="22">
                  <c:v>0.0408484323000885</c:v>
                </c:pt>
                <c:pt idx="23">
                  <c:v>0.0348742193812896</c:v>
                </c:pt>
                <c:pt idx="24">
                  <c:v>-0.0433422706788536</c:v>
                </c:pt>
                <c:pt idx="25">
                  <c:v>0.0406196233118708</c:v>
                </c:pt>
                <c:pt idx="26">
                  <c:v>0.0318697562137179</c:v>
                </c:pt>
                <c:pt idx="27">
                  <c:v>-0.0147877543855802</c:v>
                </c:pt>
                <c:pt idx="28">
                  <c:v>-0.0536767286031545</c:v>
                </c:pt>
                <c:pt idx="29">
                  <c:v>0.004506835699235</c:v>
                </c:pt>
                <c:pt idx="30">
                  <c:v>0.0323092606585718</c:v>
                </c:pt>
                <c:pt idx="31">
                  <c:v>0.0161161545392783</c:v>
                </c:pt>
                <c:pt idx="32">
                  <c:v>0.0225894960842026</c:v>
                </c:pt>
                <c:pt idx="33">
                  <c:v>0.0105647044671301</c:v>
                </c:pt>
                <c:pt idx="34">
                  <c:v>-0.000628082178624997</c:v>
                </c:pt>
                <c:pt idx="35">
                  <c:v>0.0206485104955976</c:v>
                </c:pt>
                <c:pt idx="36">
                  <c:v>0.00100300515872193</c:v>
                </c:pt>
                <c:pt idx="37">
                  <c:v>0.0354851274761245</c:v>
                </c:pt>
                <c:pt idx="38">
                  <c:v>0.0188881970099198</c:v>
                </c:pt>
                <c:pt idx="39">
                  <c:v>0.00129558099979481</c:v>
                </c:pt>
                <c:pt idx="40">
                  <c:v>0.0130601257168995</c:v>
                </c:pt>
                <c:pt idx="41">
                  <c:v>-0.00154312976673687</c:v>
                </c:pt>
                <c:pt idx="42">
                  <c:v>-0.00853015138366696</c:v>
                </c:pt>
                <c:pt idx="43">
                  <c:v>-0.0360261813333452</c:v>
                </c:pt>
                <c:pt idx="44">
                  <c:v>-0.0273109094508194</c:v>
                </c:pt>
                <c:pt idx="45">
                  <c:v>0.0459974808773445</c:v>
                </c:pt>
                <c:pt idx="46">
                  <c:v>0.00344023924665554</c:v>
                </c:pt>
                <c:pt idx="47">
                  <c:v>0.00679601093495056</c:v>
                </c:pt>
                <c:pt idx="48">
                  <c:v>0.00497860793665259</c:v>
                </c:pt>
                <c:pt idx="49">
                  <c:v>0.0241177752029974</c:v>
                </c:pt>
                <c:pt idx="50">
                  <c:v>0.0524905658243933</c:v>
                </c:pt>
                <c:pt idx="51">
                  <c:v>0.0100248316919995</c:v>
                </c:pt>
                <c:pt idx="52">
                  <c:v>-0.00986529770439363</c:v>
                </c:pt>
                <c:pt idx="53">
                  <c:v>0.00854333412491298</c:v>
                </c:pt>
                <c:pt idx="54">
                  <c:v>0.0233992630964045</c:v>
                </c:pt>
                <c:pt idx="55">
                  <c:v>0.0233864755465262</c:v>
                </c:pt>
                <c:pt idx="56">
                  <c:v>0.0143265134062212</c:v>
                </c:pt>
                <c:pt idx="57">
                  <c:v>0.000491835595349749</c:v>
                </c:pt>
                <c:pt idx="58">
                  <c:v>0.0232056474676681</c:v>
                </c:pt>
                <c:pt idx="59">
                  <c:v>0.0185005552125295</c:v>
                </c:pt>
                <c:pt idx="60">
                  <c:v>0.0467537334482179</c:v>
                </c:pt>
                <c:pt idx="61">
                  <c:v>0.0257643091693402</c:v>
                </c:pt>
                <c:pt idx="62">
                  <c:v>0.0150191026723252</c:v>
                </c:pt>
                <c:pt idx="63">
                  <c:v>0.028462702990841</c:v>
                </c:pt>
                <c:pt idx="64">
                  <c:v>-0.0309842143382953</c:v>
                </c:pt>
                <c:pt idx="65">
                  <c:v>-0.0245309518264546</c:v>
                </c:pt>
                <c:pt idx="66">
                  <c:v>0.0511586801176362</c:v>
                </c:pt>
                <c:pt idx="67">
                  <c:v>0.0229895172783557</c:v>
                </c:pt>
                <c:pt idx="68">
                  <c:v>0.00461485672201663</c:v>
                </c:pt>
                <c:pt idx="69">
                  <c:v>0.0175213139231542</c:v>
                </c:pt>
                <c:pt idx="70">
                  <c:v>-0.0199422331607022</c:v>
                </c:pt>
                <c:pt idx="71">
                  <c:v>0.0226427845335707</c:v>
                </c:pt>
                <c:pt idx="72">
                  <c:v>-0.00228311873213739</c:v>
                </c:pt>
                <c:pt idx="73">
                  <c:v>0.036958530245521</c:v>
                </c:pt>
                <c:pt idx="74">
                  <c:v>-0.0108124528098194</c:v>
                </c:pt>
                <c:pt idx="75">
                  <c:v>-0.0143692194181415</c:v>
                </c:pt>
                <c:pt idx="76">
                  <c:v>0.0189537924000794</c:v>
                </c:pt>
                <c:pt idx="77">
                  <c:v>-0.0250195859994055</c:v>
                </c:pt>
                <c:pt idx="78">
                  <c:v>0.0119223991311797</c:v>
                </c:pt>
                <c:pt idx="79">
                  <c:v>0.017281342579424</c:v>
                </c:pt>
                <c:pt idx="80">
                  <c:v>-0.0190064903774525</c:v>
                </c:pt>
                <c:pt idx="81">
                  <c:v>0.0295667800025687</c:v>
                </c:pt>
                <c:pt idx="82">
                  <c:v>-0.0391400868534988</c:v>
                </c:pt>
                <c:pt idx="83">
                  <c:v>0.041848353467749</c:v>
                </c:pt>
                <c:pt idx="84">
                  <c:v>0.0435512101486544</c:v>
                </c:pt>
                <c:pt idx="85">
                  <c:v>0.0310294101691379</c:v>
                </c:pt>
                <c:pt idx="86">
                  <c:v>0.0149232711839157</c:v>
                </c:pt>
                <c:pt idx="87">
                  <c:v>0.00288392545088944</c:v>
                </c:pt>
                <c:pt idx="88">
                  <c:v>0.00382516347045303</c:v>
                </c:pt>
                <c:pt idx="89">
                  <c:v>-0.0372195234314055</c:v>
                </c:pt>
                <c:pt idx="90">
                  <c:v>0.0172861441094568</c:v>
                </c:pt>
                <c:pt idx="91">
                  <c:v>-0.042816982884011</c:v>
                </c:pt>
                <c:pt idx="92">
                  <c:v>0.0264247738494063</c:v>
                </c:pt>
                <c:pt idx="93">
                  <c:v>0.00755939959836005</c:v>
                </c:pt>
                <c:pt idx="94">
                  <c:v>0.0257998049318437</c:v>
                </c:pt>
                <c:pt idx="95">
                  <c:v>0.009318126815888</c:v>
                </c:pt>
                <c:pt idx="96">
                  <c:v>-0.0110731756718073</c:v>
                </c:pt>
                <c:pt idx="97">
                  <c:v>-0.00191151977190979</c:v>
                </c:pt>
                <c:pt idx="98">
                  <c:v>0.0232224067460956</c:v>
                </c:pt>
                <c:pt idx="99">
                  <c:v>0.0337570721835328</c:v>
                </c:pt>
                <c:pt idx="100">
                  <c:v>0.0249233125020232</c:v>
                </c:pt>
                <c:pt idx="101">
                  <c:v>0.00655140784291304</c:v>
                </c:pt>
                <c:pt idx="102">
                  <c:v>0.0812181873960792</c:v>
                </c:pt>
                <c:pt idx="103">
                  <c:v>-0.0193779831753568</c:v>
                </c:pt>
                <c:pt idx="104">
                  <c:v>-0.00195231285667777</c:v>
                </c:pt>
                <c:pt idx="105">
                  <c:v>-0.0358307964502162</c:v>
                </c:pt>
                <c:pt idx="106">
                  <c:v>0.00734060814869288</c:v>
                </c:pt>
                <c:pt idx="107">
                  <c:v>0.0290857993125707</c:v>
                </c:pt>
                <c:pt idx="108">
                  <c:v>-0.00656641420297263</c:v>
                </c:pt>
                <c:pt idx="109">
                  <c:v>0.0207868426320127</c:v>
                </c:pt>
                <c:pt idx="110">
                  <c:v>0.0467593884145845</c:v>
                </c:pt>
                <c:pt idx="111">
                  <c:v>0.00975376197146355</c:v>
                </c:pt>
                <c:pt idx="112">
                  <c:v>-0.000263185938368456</c:v>
                </c:pt>
                <c:pt idx="113">
                  <c:v>-0.00847350158798309</c:v>
                </c:pt>
                <c:pt idx="114">
                  <c:v>-0.0112752423808427</c:v>
                </c:pt>
                <c:pt idx="115">
                  <c:v>0.00655002650202022</c:v>
                </c:pt>
                <c:pt idx="116">
                  <c:v>-0.0146442944235011</c:v>
                </c:pt>
                <c:pt idx="117">
                  <c:v>0.0420004755530429</c:v>
                </c:pt>
                <c:pt idx="118">
                  <c:v>0.0361721778049873</c:v>
                </c:pt>
                <c:pt idx="119">
                  <c:v>0.0113294171838283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'Equity p Tracking error testing'!$AB$2</c:f>
              <c:strCache>
                <c:ptCount val="1"/>
                <c:pt idx="0">
                  <c:v>Index Return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'Equity p Tracking error testing'!$A$3:$A$122</c:f>
              <c:numCache>
                <c:formatCode>d/mm/yyyy</c:formatCode>
                <c:ptCount val="120"/>
                <c:pt idx="0" c:formatCode="d/mm/yyyy">
                  <c:v>39478</c:v>
                </c:pt>
                <c:pt idx="1" c:formatCode="d/mm/yyyy">
                  <c:v>39507</c:v>
                </c:pt>
                <c:pt idx="2" c:formatCode="d/mm/yyyy">
                  <c:v>39538</c:v>
                </c:pt>
                <c:pt idx="3" c:formatCode="d/mm/yyyy">
                  <c:v>39568</c:v>
                </c:pt>
                <c:pt idx="4" c:formatCode="d/mm/yyyy">
                  <c:v>39598</c:v>
                </c:pt>
                <c:pt idx="5" c:formatCode="d/mm/yyyy">
                  <c:v>39629</c:v>
                </c:pt>
                <c:pt idx="6" c:formatCode="d/mm/yyyy">
                  <c:v>39660</c:v>
                </c:pt>
                <c:pt idx="7" c:formatCode="d/mm/yyyy">
                  <c:v>39689</c:v>
                </c:pt>
                <c:pt idx="8" c:formatCode="d/mm/yyyy">
                  <c:v>39721</c:v>
                </c:pt>
                <c:pt idx="9" c:formatCode="d/mm/yyyy">
                  <c:v>39752</c:v>
                </c:pt>
                <c:pt idx="10" c:formatCode="d/mm/yyyy">
                  <c:v>39780</c:v>
                </c:pt>
                <c:pt idx="11" c:formatCode="d/mm/yyyy">
                  <c:v>39813</c:v>
                </c:pt>
                <c:pt idx="12" c:formatCode="d/mm/yyyy">
                  <c:v>39843</c:v>
                </c:pt>
                <c:pt idx="13" c:formatCode="d/mm/yyyy">
                  <c:v>39871</c:v>
                </c:pt>
                <c:pt idx="14" c:formatCode="d/mm/yyyy">
                  <c:v>39903</c:v>
                </c:pt>
                <c:pt idx="15" c:formatCode="d/mm/yyyy">
                  <c:v>39933</c:v>
                </c:pt>
                <c:pt idx="16" c:formatCode="d/mm/yyyy">
                  <c:v>39962</c:v>
                </c:pt>
                <c:pt idx="17" c:formatCode="d/mm/yyyy">
                  <c:v>39994</c:v>
                </c:pt>
                <c:pt idx="18" c:formatCode="d/mm/yyyy">
                  <c:v>40025</c:v>
                </c:pt>
                <c:pt idx="19" c:formatCode="d/mm/yyyy">
                  <c:v>40056</c:v>
                </c:pt>
                <c:pt idx="20" c:formatCode="d/mm/yyyy">
                  <c:v>40086</c:v>
                </c:pt>
                <c:pt idx="21" c:formatCode="d/mm/yyyy">
                  <c:v>40116</c:v>
                </c:pt>
                <c:pt idx="22" c:formatCode="d/mm/yyyy">
                  <c:v>40147</c:v>
                </c:pt>
                <c:pt idx="23" c:formatCode="d/mm/yyyy">
                  <c:v>40178</c:v>
                </c:pt>
                <c:pt idx="24" c:formatCode="d/mm/yyyy">
                  <c:v>40207</c:v>
                </c:pt>
                <c:pt idx="25" c:formatCode="d/mm/yyyy">
                  <c:v>40235</c:v>
                </c:pt>
                <c:pt idx="26" c:formatCode="d/mm/yyyy">
                  <c:v>40268</c:v>
                </c:pt>
                <c:pt idx="27" c:formatCode="d/mm/yyyy">
                  <c:v>40298</c:v>
                </c:pt>
                <c:pt idx="28" c:formatCode="d/mm/yyyy">
                  <c:v>40329</c:v>
                </c:pt>
                <c:pt idx="29" c:formatCode="d/mm/yyyy">
                  <c:v>40359</c:v>
                </c:pt>
                <c:pt idx="30" c:formatCode="d/mm/yyyy">
                  <c:v>40389</c:v>
                </c:pt>
                <c:pt idx="31" c:formatCode="d/mm/yyyy">
                  <c:v>40421</c:v>
                </c:pt>
                <c:pt idx="32" c:formatCode="d/mm/yyyy">
                  <c:v>40451</c:v>
                </c:pt>
                <c:pt idx="33" c:formatCode="d/mm/yyyy">
                  <c:v>40480</c:v>
                </c:pt>
                <c:pt idx="34" c:formatCode="d/mm/yyyy">
                  <c:v>40512</c:v>
                </c:pt>
                <c:pt idx="35" c:formatCode="d/mm/yyyy">
                  <c:v>40543</c:v>
                </c:pt>
                <c:pt idx="36" c:formatCode="d/mm/yyyy">
                  <c:v>40574</c:v>
                </c:pt>
                <c:pt idx="37" c:formatCode="d/mm/yyyy">
                  <c:v>40602</c:v>
                </c:pt>
                <c:pt idx="38" c:formatCode="d/mm/yyyy">
                  <c:v>40633</c:v>
                </c:pt>
                <c:pt idx="39" c:formatCode="d/mm/yyyy">
                  <c:v>40662</c:v>
                </c:pt>
                <c:pt idx="40" c:formatCode="d/mm/yyyy">
                  <c:v>40694</c:v>
                </c:pt>
                <c:pt idx="41" c:formatCode="d/mm/yyyy">
                  <c:v>40724</c:v>
                </c:pt>
                <c:pt idx="42" c:formatCode="d/mm/yyyy">
                  <c:v>40753</c:v>
                </c:pt>
                <c:pt idx="43" c:formatCode="d/mm/yyyy">
                  <c:v>40786</c:v>
                </c:pt>
                <c:pt idx="44" c:formatCode="d/mm/yyyy">
                  <c:v>40816</c:v>
                </c:pt>
                <c:pt idx="45" c:formatCode="d/mm/yyyy">
                  <c:v>40847</c:v>
                </c:pt>
                <c:pt idx="46" c:formatCode="d/mm/yyyy">
                  <c:v>40877</c:v>
                </c:pt>
                <c:pt idx="47" c:formatCode="d/mm/yyyy">
                  <c:v>40907</c:v>
                </c:pt>
                <c:pt idx="48" c:formatCode="d/mm/yyyy">
                  <c:v>40939</c:v>
                </c:pt>
                <c:pt idx="49" c:formatCode="d/mm/yyyy">
                  <c:v>40968</c:v>
                </c:pt>
                <c:pt idx="50" c:formatCode="d/mm/yyyy">
                  <c:v>40998</c:v>
                </c:pt>
                <c:pt idx="51" c:formatCode="d/mm/yyyy">
                  <c:v>41029</c:v>
                </c:pt>
                <c:pt idx="52" c:formatCode="d/mm/yyyy">
                  <c:v>41060</c:v>
                </c:pt>
                <c:pt idx="53" c:formatCode="d/mm/yyyy">
                  <c:v>41089</c:v>
                </c:pt>
                <c:pt idx="54" c:formatCode="d/mm/yyyy">
                  <c:v>41121</c:v>
                </c:pt>
                <c:pt idx="55" c:formatCode="d/mm/yyyy">
                  <c:v>41152</c:v>
                </c:pt>
                <c:pt idx="56" c:formatCode="d/mm/yyyy">
                  <c:v>41180</c:v>
                </c:pt>
                <c:pt idx="57" c:formatCode="d/mm/yyyy">
                  <c:v>41213</c:v>
                </c:pt>
                <c:pt idx="58" c:formatCode="d/mm/yyyy">
                  <c:v>41243</c:v>
                </c:pt>
                <c:pt idx="59" c:formatCode="d/mm/yyyy">
                  <c:v>41274</c:v>
                </c:pt>
                <c:pt idx="60" c:formatCode="d/mm/yyyy">
                  <c:v>41305</c:v>
                </c:pt>
                <c:pt idx="61" c:formatCode="d/mm/yyyy">
                  <c:v>41333</c:v>
                </c:pt>
                <c:pt idx="62" c:formatCode="d/mm/yyyy">
                  <c:v>41362</c:v>
                </c:pt>
                <c:pt idx="63" c:formatCode="d/mm/yyyy">
                  <c:v>41394</c:v>
                </c:pt>
                <c:pt idx="64" c:formatCode="d/mm/yyyy">
                  <c:v>41425</c:v>
                </c:pt>
                <c:pt idx="65" c:formatCode="d/mm/yyyy">
                  <c:v>41453</c:v>
                </c:pt>
                <c:pt idx="66" c:formatCode="d/mm/yyyy">
                  <c:v>41486</c:v>
                </c:pt>
                <c:pt idx="67" c:formatCode="d/mm/yyyy">
                  <c:v>41516</c:v>
                </c:pt>
                <c:pt idx="68" c:formatCode="d/mm/yyyy">
                  <c:v>41547</c:v>
                </c:pt>
                <c:pt idx="69" c:formatCode="d/mm/yyyy">
                  <c:v>41578</c:v>
                </c:pt>
                <c:pt idx="70" c:formatCode="d/mm/yyyy">
                  <c:v>41607</c:v>
                </c:pt>
                <c:pt idx="71" c:formatCode="d/mm/yyyy">
                  <c:v>41639</c:v>
                </c:pt>
                <c:pt idx="72" c:formatCode="d/mm/yyyy">
                  <c:v>41670</c:v>
                </c:pt>
                <c:pt idx="73" c:formatCode="d/mm/yyyy">
                  <c:v>41698</c:v>
                </c:pt>
                <c:pt idx="74" c:formatCode="d/mm/yyyy">
                  <c:v>41729</c:v>
                </c:pt>
                <c:pt idx="75" c:formatCode="d/mm/yyyy">
                  <c:v>41759</c:v>
                </c:pt>
                <c:pt idx="76" c:formatCode="d/mm/yyyy">
                  <c:v>41789</c:v>
                </c:pt>
                <c:pt idx="77" c:formatCode="d/mm/yyyy">
                  <c:v>41820</c:v>
                </c:pt>
                <c:pt idx="78" c:formatCode="d/mm/yyyy">
                  <c:v>41851</c:v>
                </c:pt>
                <c:pt idx="79" c:formatCode="d/mm/yyyy">
                  <c:v>41880</c:v>
                </c:pt>
                <c:pt idx="80" c:formatCode="d/mm/yyyy">
                  <c:v>41912</c:v>
                </c:pt>
                <c:pt idx="81" c:formatCode="d/mm/yyyy">
                  <c:v>41943</c:v>
                </c:pt>
                <c:pt idx="82" c:formatCode="d/mm/yyyy">
                  <c:v>41971</c:v>
                </c:pt>
                <c:pt idx="83" c:formatCode="d/mm/yyyy">
                  <c:v>42004</c:v>
                </c:pt>
                <c:pt idx="84" c:formatCode="d/mm/yyyy">
                  <c:v>42034</c:v>
                </c:pt>
                <c:pt idx="85" c:formatCode="d/mm/yyyy">
                  <c:v>42062</c:v>
                </c:pt>
                <c:pt idx="86" c:formatCode="d/mm/yyyy">
                  <c:v>42094</c:v>
                </c:pt>
                <c:pt idx="87" c:formatCode="d/mm/yyyy">
                  <c:v>42124</c:v>
                </c:pt>
                <c:pt idx="88" c:formatCode="d/mm/yyyy">
                  <c:v>42153</c:v>
                </c:pt>
                <c:pt idx="89" c:formatCode="d/mm/yyyy">
                  <c:v>42185</c:v>
                </c:pt>
                <c:pt idx="90" c:formatCode="d/mm/yyyy">
                  <c:v>42216</c:v>
                </c:pt>
                <c:pt idx="91" c:formatCode="d/mm/yyyy">
                  <c:v>42247</c:v>
                </c:pt>
                <c:pt idx="92" c:formatCode="d/mm/yyyy">
                  <c:v>42277</c:v>
                </c:pt>
                <c:pt idx="93" c:formatCode="d/mm/yyyy">
                  <c:v>42307</c:v>
                </c:pt>
                <c:pt idx="94" c:formatCode="d/mm/yyyy">
                  <c:v>42338</c:v>
                </c:pt>
                <c:pt idx="95" c:formatCode="d/mm/yyyy">
                  <c:v>42369</c:v>
                </c:pt>
                <c:pt idx="96" c:formatCode="d/mm/yyyy">
                  <c:v>42398</c:v>
                </c:pt>
                <c:pt idx="97" c:formatCode="d/mm/yyyy">
                  <c:v>42429</c:v>
                </c:pt>
                <c:pt idx="98" c:formatCode="d/mm/yyyy">
                  <c:v>42460</c:v>
                </c:pt>
                <c:pt idx="99" c:formatCode="d/mm/yyyy">
                  <c:v>42489</c:v>
                </c:pt>
                <c:pt idx="100" c:formatCode="d/mm/yyyy">
                  <c:v>42521</c:v>
                </c:pt>
                <c:pt idx="101" c:formatCode="d/mm/yyyy">
                  <c:v>42551</c:v>
                </c:pt>
                <c:pt idx="102" c:formatCode="d/mm/yyyy">
                  <c:v>42580</c:v>
                </c:pt>
                <c:pt idx="103" c:formatCode="d/mm/yyyy">
                  <c:v>42613</c:v>
                </c:pt>
                <c:pt idx="104" c:formatCode="d/mm/yyyy">
                  <c:v>42643</c:v>
                </c:pt>
                <c:pt idx="105" c:formatCode="d/mm/yyyy">
                  <c:v>42674</c:v>
                </c:pt>
                <c:pt idx="106" c:formatCode="d/mm/yyyy">
                  <c:v>42704</c:v>
                </c:pt>
                <c:pt idx="107" c:formatCode="d/mm/yyyy">
                  <c:v>42734</c:v>
                </c:pt>
                <c:pt idx="108" c:formatCode="d/mm/yyyy">
                  <c:v>42766</c:v>
                </c:pt>
                <c:pt idx="109" c:formatCode="d/mm/yyyy">
                  <c:v>42794</c:v>
                </c:pt>
                <c:pt idx="110" c:formatCode="d/mm/yyyy">
                  <c:v>42825</c:v>
                </c:pt>
                <c:pt idx="111" c:formatCode="d/mm/yyyy">
                  <c:v>42853</c:v>
                </c:pt>
                <c:pt idx="112" c:formatCode="d/mm/yyyy">
                  <c:v>42886</c:v>
                </c:pt>
                <c:pt idx="113" c:formatCode="d/mm/yyyy">
                  <c:v>42916</c:v>
                </c:pt>
                <c:pt idx="114" c:formatCode="d/mm/yyyy">
                  <c:v>42947</c:v>
                </c:pt>
                <c:pt idx="115" c:formatCode="d/mm/yyyy">
                  <c:v>42978</c:v>
                </c:pt>
                <c:pt idx="116" c:formatCode="d/mm/yyyy">
                  <c:v>43007</c:v>
                </c:pt>
                <c:pt idx="117" c:formatCode="d/mm/yyyy">
                  <c:v>43039</c:v>
                </c:pt>
                <c:pt idx="118" c:formatCode="d/mm/yyyy">
                  <c:v>43069</c:v>
                </c:pt>
                <c:pt idx="119" c:formatCode="d/mm/yyyy">
                  <c:v>43098</c:v>
                </c:pt>
              </c:numCache>
            </c:numRef>
          </c:cat>
          <c:val>
            <c:numRef>
              <c:f>'Equity p Tracking error testing'!$AB$3:$AB$122</c:f>
              <c:numCache>
                <c:formatCode>0.0000%</c:formatCode>
                <c:ptCount val="120"/>
                <c:pt idx="0">
                  <c:v>-0.10572290772668</c:v>
                </c:pt>
                <c:pt idx="1">
                  <c:v>-0.0120047543581616</c:v>
                </c:pt>
                <c:pt idx="2">
                  <c:v>-0.0326915255014064</c:v>
                </c:pt>
                <c:pt idx="3">
                  <c:v>0.0463635696028011</c:v>
                </c:pt>
                <c:pt idx="4">
                  <c:v>0.0143184609550546</c:v>
                </c:pt>
                <c:pt idx="5">
                  <c:v>-0.0710983936235986</c:v>
                </c:pt>
                <c:pt idx="6">
                  <c:v>-0.0460541649746621</c:v>
                </c:pt>
                <c:pt idx="7">
                  <c:v>0.0427423732357026</c:v>
                </c:pt>
                <c:pt idx="8">
                  <c:v>-0.093768834145982</c:v>
                </c:pt>
                <c:pt idx="9">
                  <c:v>-0.116244510638865</c:v>
                </c:pt>
                <c:pt idx="10">
                  <c:v>-0.0601482442183999</c:v>
                </c:pt>
                <c:pt idx="11">
                  <c:v>-0.0046822023359665</c:v>
                </c:pt>
                <c:pt idx="12">
                  <c:v>-0.0485834919949122</c:v>
                </c:pt>
                <c:pt idx="13">
                  <c:v>-0.0438815433859124</c:v>
                </c:pt>
                <c:pt idx="14">
                  <c:v>0.0793091837096374</c:v>
                </c:pt>
                <c:pt idx="15">
                  <c:v>0.0513980864056642</c:v>
                </c:pt>
                <c:pt idx="16">
                  <c:v>0.00988422849450199</c:v>
                </c:pt>
                <c:pt idx="17">
                  <c:v>0.0403499927316815</c:v>
                </c:pt>
                <c:pt idx="18">
                  <c:v>0.0720373877342309</c:v>
                </c:pt>
                <c:pt idx="19">
                  <c:v>0.0666018668988735</c:v>
                </c:pt>
                <c:pt idx="20">
                  <c:v>0.0637820466987074</c:v>
                </c:pt>
                <c:pt idx="21">
                  <c:v>-0.0214788852878923</c:v>
                </c:pt>
                <c:pt idx="22">
                  <c:v>0.0180563395760793</c:v>
                </c:pt>
                <c:pt idx="23">
                  <c:v>0.0363407076280646</c:v>
                </c:pt>
                <c:pt idx="24">
                  <c:v>-0.0605339974763197</c:v>
                </c:pt>
                <c:pt idx="25">
                  <c:v>0.022707485204603</c:v>
                </c:pt>
                <c:pt idx="26">
                  <c:v>0.0565111170521424</c:v>
                </c:pt>
                <c:pt idx="27">
                  <c:v>-0.0147373331001107</c:v>
                </c:pt>
                <c:pt idx="28">
                  <c:v>-0.0747912208608709</c:v>
                </c:pt>
                <c:pt idx="29">
                  <c:v>-0.025431100649849</c:v>
                </c:pt>
                <c:pt idx="30">
                  <c:v>0.0440735587524939</c:v>
                </c:pt>
                <c:pt idx="31">
                  <c:v>-0.0135061232033009</c:v>
                </c:pt>
                <c:pt idx="32">
                  <c:v>0.0437837879170204</c:v>
                </c:pt>
                <c:pt idx="33">
                  <c:v>0.0168626301844865</c:v>
                </c:pt>
                <c:pt idx="34">
                  <c:v>-0.0111990163788767</c:v>
                </c:pt>
                <c:pt idx="35">
                  <c:v>0.0344037866994369</c:v>
                </c:pt>
                <c:pt idx="36">
                  <c:v>0.00345015413584138</c:v>
                </c:pt>
                <c:pt idx="37">
                  <c:v>0.0244073071006159</c:v>
                </c:pt>
                <c:pt idx="38">
                  <c:v>0.00764690834673298</c:v>
                </c:pt>
                <c:pt idx="39">
                  <c:v>-0.000772941165803731</c:v>
                </c:pt>
                <c:pt idx="40">
                  <c:v>-0.020308236036032</c:v>
                </c:pt>
                <c:pt idx="41">
                  <c:v>-0.0165324275230185</c:v>
                </c:pt>
                <c:pt idx="42">
                  <c:v>-0.0435738695691585</c:v>
                </c:pt>
                <c:pt idx="43">
                  <c:v>-0.0190458138349855</c:v>
                </c:pt>
                <c:pt idx="44">
                  <c:v>-0.058004637460037</c:v>
                </c:pt>
                <c:pt idx="45">
                  <c:v>0.0716541526641705</c:v>
                </c:pt>
                <c:pt idx="46">
                  <c:v>-0.0341133099829222</c:v>
                </c:pt>
                <c:pt idx="47">
                  <c:v>-0.0115132002244217</c:v>
                </c:pt>
                <c:pt idx="48">
                  <c:v>0.0487905530220878</c:v>
                </c:pt>
                <c:pt idx="49">
                  <c:v>0.0158979196663522</c:v>
                </c:pt>
                <c:pt idx="50">
                  <c:v>0.0132726819541376</c:v>
                </c:pt>
                <c:pt idx="51">
                  <c:v>0.0153271812384013</c:v>
                </c:pt>
                <c:pt idx="52">
                  <c:v>-0.0639543859899147</c:v>
                </c:pt>
                <c:pt idx="53">
                  <c:v>0.010394952364398</c:v>
                </c:pt>
                <c:pt idx="54">
                  <c:v>0.0458747507421229</c:v>
                </c:pt>
                <c:pt idx="55">
                  <c:v>0.0207048410547763</c:v>
                </c:pt>
                <c:pt idx="56">
                  <c:v>0.0199790152703903</c:v>
                </c:pt>
                <c:pt idx="57">
                  <c:v>0.0306321911323253</c:v>
                </c:pt>
                <c:pt idx="58">
                  <c:v>0.00641274537339065</c:v>
                </c:pt>
                <c:pt idx="59">
                  <c:v>0.0334159791865869</c:v>
                </c:pt>
                <c:pt idx="60">
                  <c:v>0.0504596680922027</c:v>
                </c:pt>
                <c:pt idx="61">
                  <c:v>0.0566605488049685</c:v>
                </c:pt>
                <c:pt idx="62">
                  <c:v>-0.0216701011342466</c:v>
                </c:pt>
                <c:pt idx="63">
                  <c:v>0.0507568799840687</c:v>
                </c:pt>
                <c:pt idx="64">
                  <c:v>-0.0459469041234352</c:v>
                </c:pt>
                <c:pt idx="65">
                  <c:v>-0.0202986236981663</c:v>
                </c:pt>
                <c:pt idx="66">
                  <c:v>0.0496397166154041</c:v>
                </c:pt>
                <c:pt idx="67">
                  <c:v>0.0248416403094249</c:v>
                </c:pt>
                <c:pt idx="68">
                  <c:v>0.0219832157838027</c:v>
                </c:pt>
                <c:pt idx="69">
                  <c:v>0.0403449804138554</c:v>
                </c:pt>
                <c:pt idx="70">
                  <c:v>-0.0103601350892466</c:v>
                </c:pt>
                <c:pt idx="71">
                  <c:v>0.00682071579637866</c:v>
                </c:pt>
                <c:pt idx="72">
                  <c:v>-0.0301546638151116</c:v>
                </c:pt>
                <c:pt idx="73">
                  <c:v>0.0491095836022091</c:v>
                </c:pt>
                <c:pt idx="74">
                  <c:v>0.00331559679002202</c:v>
                </c:pt>
                <c:pt idx="75">
                  <c:v>0.0194194204610192</c:v>
                </c:pt>
                <c:pt idx="76">
                  <c:v>0.00693335102609516</c:v>
                </c:pt>
                <c:pt idx="77">
                  <c:v>-0.0147477599168083</c:v>
                </c:pt>
                <c:pt idx="78">
                  <c:v>0.0437068887907641</c:v>
                </c:pt>
                <c:pt idx="79">
                  <c:v>0.00503823654327529</c:v>
                </c:pt>
                <c:pt idx="80">
                  <c:v>-0.0535791352793471</c:v>
                </c:pt>
                <c:pt idx="81">
                  <c:v>0.0469550227399527</c:v>
                </c:pt>
                <c:pt idx="82">
                  <c:v>-0.0320282583840521</c:v>
                </c:pt>
                <c:pt idx="83">
                  <c:v>0.0217058570873416</c:v>
                </c:pt>
                <c:pt idx="84">
                  <c:v>0.0341358561197644</c:v>
                </c:pt>
                <c:pt idx="85">
                  <c:v>0.0680087529470217</c:v>
                </c:pt>
                <c:pt idx="86">
                  <c:v>0.0012075862699179</c:v>
                </c:pt>
                <c:pt idx="87">
                  <c:v>-0.0192784643607135</c:v>
                </c:pt>
                <c:pt idx="88">
                  <c:v>0.00256966396701963</c:v>
                </c:pt>
                <c:pt idx="89">
                  <c:v>-0.0509815413909052</c:v>
                </c:pt>
                <c:pt idx="90">
                  <c:v>0.0454886440064153</c:v>
                </c:pt>
                <c:pt idx="91">
                  <c:v>-0.0793255848477726</c:v>
                </c:pt>
                <c:pt idx="92">
                  <c:v>-0.0307062702501145</c:v>
                </c:pt>
                <c:pt idx="93">
                  <c:v>0.0417052585795346</c:v>
                </c:pt>
                <c:pt idx="94">
                  <c:v>-0.00747979299778911</c:v>
                </c:pt>
                <c:pt idx="95">
                  <c:v>0.0261389928711075</c:v>
                </c:pt>
                <c:pt idx="96">
                  <c:v>-0.0548319525032565</c:v>
                </c:pt>
                <c:pt idx="97">
                  <c:v>-0.019826968721136</c:v>
                </c:pt>
                <c:pt idx="98">
                  <c:v>0.0470259587311888</c:v>
                </c:pt>
                <c:pt idx="99">
                  <c:v>0.033703693413585</c:v>
                </c:pt>
                <c:pt idx="100">
                  <c:v>0.0303764064847958</c:v>
                </c:pt>
                <c:pt idx="101">
                  <c:v>-0.0256155486048039</c:v>
                </c:pt>
                <c:pt idx="102">
                  <c:v>0.0612427343563036</c:v>
                </c:pt>
                <c:pt idx="103">
                  <c:v>-0.0155544581853539</c:v>
                </c:pt>
                <c:pt idx="104">
                  <c:v>0.00406187152030935</c:v>
                </c:pt>
                <c:pt idx="105">
                  <c:v>-0.0187825632356092</c:v>
                </c:pt>
                <c:pt idx="106">
                  <c:v>0.0326244074988926</c:v>
                </c:pt>
                <c:pt idx="107">
                  <c:v>0.0442142108601422</c:v>
                </c:pt>
                <c:pt idx="108">
                  <c:v>-0.00594768638142829</c:v>
                </c:pt>
                <c:pt idx="109">
                  <c:v>0.0227551144961831</c:v>
                </c:pt>
                <c:pt idx="110">
                  <c:v>0.0333926712411496</c:v>
                </c:pt>
                <c:pt idx="111">
                  <c:v>0.0111357706891153</c:v>
                </c:pt>
                <c:pt idx="112">
                  <c:v>-0.02814107486397</c:v>
                </c:pt>
                <c:pt idx="113">
                  <c:v>0.000329921548054113</c:v>
                </c:pt>
                <c:pt idx="114">
                  <c:v>-0.000209494784924491</c:v>
                </c:pt>
                <c:pt idx="115">
                  <c:v>0.00538429465102963</c:v>
                </c:pt>
                <c:pt idx="116">
                  <c:v>-0.00104419486098406</c:v>
                </c:pt>
                <c:pt idx="117">
                  <c:v>0.0378755947136564</c:v>
                </c:pt>
                <c:pt idx="118">
                  <c:v>0.0143607477422536</c:v>
                </c:pt>
                <c:pt idx="119">
                  <c:v>0.0170610967092295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7188416"/>
        <c:axId val="60721097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'Equity p Tracking error testing'!$D$1</c15:sqref>
                        </c15:formulaRef>
                      </c:ext>
                    </c:extLst>
                    <c:strCache>
                      <c:ptCount val="1"/>
                      <c:pt idx="0">
                        <c:v>CSL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testing'!$D$2:$D$122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0.0555529267359878</c:v>
                      </c:pt>
                      <c:pt idx="1">
                        <c:v>-0.00710664186381316</c:v>
                      </c:pt>
                      <c:pt idx="2">
                        <c:v>0.0280548409350259</c:v>
                      </c:pt>
                      <c:pt idx="3">
                        <c:v>-0.0123196488324399</c:v>
                      </c:pt>
                      <c:pt idx="4">
                        <c:v>0.0677198312605189</c:v>
                      </c:pt>
                      <c:pt idx="5">
                        <c:v>0.00421023181863944</c:v>
                      </c:pt>
                      <c:pt idx="6">
                        <c:v>-0.0924983734216244</c:v>
                      </c:pt>
                      <c:pt idx="7">
                        <c:v>-0.0124838780327549</c:v>
                      </c:pt>
                      <c:pt idx="8">
                        <c:v>0.16511544148311</c:v>
                      </c:pt>
                      <c:pt idx="9">
                        <c:v>-0.0479008207989978</c:v>
                      </c:pt>
                      <c:pt idx="10">
                        <c:v>-0.0311891770889758</c:v>
                      </c:pt>
                      <c:pt idx="11">
                        <c:v>-0.092683494693545</c:v>
                      </c:pt>
                      <c:pt idx="12">
                        <c:v>-0.00727054999572319</c:v>
                      </c:pt>
                      <c:pt idx="13">
                        <c:v>0.0733476415020442</c:v>
                      </c:pt>
                      <c:pt idx="14">
                        <c:v>-0.045510107275779</c:v>
                      </c:pt>
                      <c:pt idx="15">
                        <c:v>-0.0669470062598557</c:v>
                      </c:pt>
                      <c:pt idx="16">
                        <c:v>0.0734528321212742</c:v>
                      </c:pt>
                      <c:pt idx="17">
                        <c:v>-0.139769391953527</c:v>
                      </c:pt>
                      <c:pt idx="18">
                        <c:v>0.0776833212797772</c:v>
                      </c:pt>
                      <c:pt idx="19">
                        <c:v>-0.0459917288171879</c:v>
                      </c:pt>
                      <c:pt idx="20">
                        <c:v>0.058391467306518</c:v>
                      </c:pt>
                      <c:pt idx="21">
                        <c:v>0.0461832979274295</c:v>
                      </c:pt>
                      <c:pt idx="22">
                        <c:v>-0.0691545439487095</c:v>
                      </c:pt>
                      <c:pt idx="23">
                        <c:v>0.0230725106140668</c:v>
                      </c:pt>
                      <c:pt idx="24">
                        <c:v>0.0259674353218509</c:v>
                      </c:pt>
                      <c:pt idx="25">
                        <c:v>-0.0472297403760429</c:v>
                      </c:pt>
                      <c:pt idx="26">
                        <c:v>0.129746974559294</c:v>
                      </c:pt>
                      <c:pt idx="27">
                        <c:v>0.0406612078661577</c:v>
                      </c:pt>
                      <c:pt idx="28">
                        <c:v>-0.0992106804742684</c:v>
                      </c:pt>
                      <c:pt idx="29">
                        <c:v>-0.0242891932066163</c:v>
                      </c:pt>
                      <c:pt idx="30">
                        <c:v>0.0139298564065995</c:v>
                      </c:pt>
                      <c:pt idx="31">
                        <c:v>0.0506541563101908</c:v>
                      </c:pt>
                      <c:pt idx="32">
                        <c:v>-0.0203216162968486</c:v>
                      </c:pt>
                      <c:pt idx="33">
                        <c:v>0.0035872489605131</c:v>
                      </c:pt>
                      <c:pt idx="34">
                        <c:v>0.000156671295884259</c:v>
                      </c:pt>
                      <c:pt idx="35">
                        <c:v>0.0677777627362515</c:v>
                      </c:pt>
                      <c:pt idx="36">
                        <c:v>0.0376919371022251</c:v>
                      </c:pt>
                      <c:pt idx="37">
                        <c:v>0.0122507395997871</c:v>
                      </c:pt>
                      <c:pt idx="38">
                        <c:v>-0.0316398948900276</c:v>
                      </c:pt>
                      <c:pt idx="39">
                        <c:v>0.0288881687422322</c:v>
                      </c:pt>
                      <c:pt idx="40">
                        <c:v>-0.0460751975467172</c:v>
                      </c:pt>
                      <c:pt idx="41">
                        <c:v>-0.0142050093067303</c:v>
                      </c:pt>
                      <c:pt idx="42">
                        <c:v>-0.0414090219807723</c:v>
                      </c:pt>
                      <c:pt idx="43">
                        <c:v>-0.0407001188366677</c:v>
                      </c:pt>
                      <c:pt idx="44">
                        <c:v>-0.10119015455799</c:v>
                      </c:pt>
                      <c:pt idx="45">
                        <c:v>0.0751781261132882</c:v>
                      </c:pt>
                      <c:pt idx="46">
                        <c:v>-0.0374727677868805</c:v>
                      </c:pt>
                      <c:pt idx="47">
                        <c:v>0.100658578408697</c:v>
                      </c:pt>
                      <c:pt idx="48">
                        <c:v>0.0126276941361367</c:v>
                      </c:pt>
                      <c:pt idx="49">
                        <c:v>-0.018122362624847</c:v>
                      </c:pt>
                      <c:pt idx="50">
                        <c:v>0.0398705583057766</c:v>
                      </c:pt>
                      <c:pt idx="51">
                        <c:v>0.0941851979293891</c:v>
                      </c:pt>
                      <c:pt idx="52">
                        <c:v>0.0528835769935878</c:v>
                      </c:pt>
                      <c:pt idx="53">
                        <c:v>0.0169968277620871</c:v>
                      </c:pt>
                      <c:pt idx="54">
                        <c:v>0.0244599858642647</c:v>
                      </c:pt>
                      <c:pt idx="55">
                        <c:v>0.0953322286347942</c:v>
                      </c:pt>
                      <c:pt idx="56">
                        <c:v>0.05214218845046</c:v>
                      </c:pt>
                      <c:pt idx="57">
                        <c:v>0.0297944634427032</c:v>
                      </c:pt>
                      <c:pt idx="58">
                        <c:v>0.0263098169076708</c:v>
                      </c:pt>
                      <c:pt idx="59">
                        <c:v>0.130661038604986</c:v>
                      </c:pt>
                      <c:pt idx="60">
                        <c:v>0.0194017183954323</c:v>
                      </c:pt>
                      <c:pt idx="61">
                        <c:v>0.0166100618557627</c:v>
                      </c:pt>
                      <c:pt idx="62">
                        <c:v>0.0974780122087562</c:v>
                      </c:pt>
                      <c:pt idx="63">
                        <c:v>-0.0112229269514166</c:v>
                      </c:pt>
                      <c:pt idx="64">
                        <c:v>0.0595036985129669</c:v>
                      </c:pt>
                      <c:pt idx="65">
                        <c:v>-0.0494279277246988</c:v>
                      </c:pt>
                      <c:pt idx="66">
                        <c:v>0.0207745938391193</c:v>
                      </c:pt>
                      <c:pt idx="67">
                        <c:v>0.102674066599395</c:v>
                      </c:pt>
                      <c:pt idx="68">
                        <c:v>0.0344346203363524</c:v>
                      </c:pt>
                      <c:pt idx="69">
                        <c:v>-0.0634933988790843</c:v>
                      </c:pt>
                      <c:pt idx="70">
                        <c:v>0.0668822045992743</c:v>
                      </c:pt>
                      <c:pt idx="71">
                        <c:v>-0.0139175709658966</c:v>
                      </c:pt>
                      <c:pt idx="72">
                        <c:v>0.0202409583402292</c:v>
                      </c:pt>
                      <c:pt idx="73">
                        <c:v>0.0165821510202708</c:v>
                      </c:pt>
                      <c:pt idx="74">
                        <c:v>0.025308634116324</c:v>
                      </c:pt>
                      <c:pt idx="75">
                        <c:v>-0.0295597739390874</c:v>
                      </c:pt>
                      <c:pt idx="76">
                        <c:v>-0.0108224535842394</c:v>
                      </c:pt>
                      <c:pt idx="77">
                        <c:v>0.0368679490651072</c:v>
                      </c:pt>
                      <c:pt idx="78">
                        <c:v>-0.0538769908928348</c:v>
                      </c:pt>
                      <c:pt idx="79">
                        <c:v>-0.0250375580952751</c:v>
                      </c:pt>
                      <c:pt idx="80">
                        <c:v>0.13854974668399</c:v>
                      </c:pt>
                      <c:pt idx="81">
                        <c:v>0.000460105816418421</c:v>
                      </c:pt>
                      <c:pt idx="82">
                        <c:v>0.063455903189497</c:v>
                      </c:pt>
                      <c:pt idx="83">
                        <c:v>0.0566192780052104</c:v>
                      </c:pt>
                      <c:pt idx="84">
                        <c:v>0.0439373105057312</c:v>
                      </c:pt>
                      <c:pt idx="85">
                        <c:v>0.0177753485296301</c:v>
                      </c:pt>
                      <c:pt idx="86">
                        <c:v>0.0439380699365239</c:v>
                      </c:pt>
                      <c:pt idx="87">
                        <c:v>0.00966178972698906</c:v>
                      </c:pt>
                      <c:pt idx="88">
                        <c:v>-0.0270624733451338</c:v>
                      </c:pt>
                      <c:pt idx="89">
                        <c:v>0.0382843174334715</c:v>
                      </c:pt>
                      <c:pt idx="90">
                        <c:v>-0.0500598085007152</c:v>
                      </c:pt>
                      <c:pt idx="91">
                        <c:v>0.117573489166309</c:v>
                      </c:pt>
                      <c:pt idx="92">
                        <c:v>-0.0895244440977377</c:v>
                      </c:pt>
                      <c:pt idx="93">
                        <c:v>0.00248148229270417</c:v>
                      </c:pt>
                      <c:pt idx="94">
                        <c:v>0.0278867718407609</c:v>
                      </c:pt>
                      <c:pt idx="95">
                        <c:v>0.0926762968992452</c:v>
                      </c:pt>
                      <c:pt idx="96">
                        <c:v>0.0472340435270679</c:v>
                      </c:pt>
                      <c:pt idx="97">
                        <c:v>0.0268021095522637</c:v>
                      </c:pt>
                      <c:pt idx="98">
                        <c:v>-0.0421464745625992</c:v>
                      </c:pt>
                      <c:pt idx="99">
                        <c:v>-0.0208122707183916</c:v>
                      </c:pt>
                      <c:pt idx="100">
                        <c:v>0.0509223802732364</c:v>
                      </c:pt>
                      <c:pt idx="101">
                        <c:v>0.102362017701638</c:v>
                      </c:pt>
                      <c:pt idx="102">
                        <c:v>-0.0410864655542216</c:v>
                      </c:pt>
                      <c:pt idx="103">
                        <c:v>0.0534351612829098</c:v>
                      </c:pt>
                      <c:pt idx="104">
                        <c:v>-0.0862770876295907</c:v>
                      </c:pt>
                      <c:pt idx="105">
                        <c:v>-0.00542638044295984</c:v>
                      </c:pt>
                      <c:pt idx="106">
                        <c:v>-0.0636992315316344</c:v>
                      </c:pt>
                      <c:pt idx="107">
                        <c:v>-0.00287598456038396</c:v>
                      </c:pt>
                      <c:pt idx="108">
                        <c:v>0.0134929210017045</c:v>
                      </c:pt>
                      <c:pt idx="109">
                        <c:v>0.1301020638271</c:v>
                      </c:pt>
                      <c:pt idx="110">
                        <c:v>0.0435381025119652</c:v>
                      </c:pt>
                      <c:pt idx="111">
                        <c:v>0.0699799841383737</c:v>
                      </c:pt>
                      <c:pt idx="112">
                        <c:v>0.0530535763112607</c:v>
                      </c:pt>
                      <c:pt idx="113">
                        <c:v>-0.0099326509329335</c:v>
                      </c:pt>
                      <c:pt idx="114">
                        <c:v>0.031171646105119</c:v>
                      </c:pt>
                      <c:pt idx="115">
                        <c:v>-0.0596873877947259</c:v>
                      </c:pt>
                      <c:pt idx="116">
                        <c:v>0.0321747062551543</c:v>
                      </c:pt>
                      <c:pt idx="117">
                        <c:v>0.0307992493188765</c:v>
                      </c:pt>
                      <c:pt idx="118">
                        <c:v>0.0410794172990889</c:v>
                      </c:pt>
                      <c:pt idx="119">
                        <c:v>0.0390694668047185</c:v>
                      </c:pt>
                      <c:pt idx="120">
                        <c:v>-0.00127577543233579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'Equity p Tracking error testing'!$E$1</c15:sqref>
                        </c15:formulaRef>
                      </c:ext>
                    </c:extLst>
                    <c:strCache>
                      <c:ptCount val="1"/>
                      <c:pt idx="0">
                        <c:v>WOW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testing'!$E$2:$E$122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0.110410506460018</c:v>
                      </c:pt>
                      <c:pt idx="1">
                        <c:v>-0.135038748390545</c:v>
                      </c:pt>
                      <c:pt idx="2">
                        <c:v>-0.0193852445203402</c:v>
                      </c:pt>
                      <c:pt idx="3">
                        <c:v>0.0146530637963922</c:v>
                      </c:pt>
                      <c:pt idx="4">
                        <c:v>-0.0201378656233592</c:v>
                      </c:pt>
                      <c:pt idx="5">
                        <c:v>-0.0109874281236677</c:v>
                      </c:pt>
                      <c:pt idx="6">
                        <c:v>-0.140089132271125</c:v>
                      </c:pt>
                      <c:pt idx="7">
                        <c:v>0.0733293588423392</c:v>
                      </c:pt>
                      <c:pt idx="8">
                        <c:v>0.0912315693799233</c:v>
                      </c:pt>
                      <c:pt idx="9">
                        <c:v>0.0387249401339611</c:v>
                      </c:pt>
                      <c:pt idx="10">
                        <c:v>0.0324032052388616</c:v>
                      </c:pt>
                      <c:pt idx="11">
                        <c:v>-0.0786353829557713</c:v>
                      </c:pt>
                      <c:pt idx="12">
                        <c:v>-0.0230767879827423</c:v>
                      </c:pt>
                      <c:pt idx="13">
                        <c:v>0.0179950742753732</c:v>
                      </c:pt>
                      <c:pt idx="14">
                        <c:v>-0.0331465370080408</c:v>
                      </c:pt>
                      <c:pt idx="15">
                        <c:v>-0.0336801602425556</c:v>
                      </c:pt>
                      <c:pt idx="16">
                        <c:v>0.0614734215815371</c:v>
                      </c:pt>
                      <c:pt idx="17">
                        <c:v>-0.0386108407132173</c:v>
                      </c:pt>
                      <c:pt idx="18">
                        <c:v>0.0299251100505646</c:v>
                      </c:pt>
                      <c:pt idx="19">
                        <c:v>0.0244637868815116</c:v>
                      </c:pt>
                      <c:pt idx="20">
                        <c:v>0.0671624760823644</c:v>
                      </c:pt>
                      <c:pt idx="21">
                        <c:v>0.0483449119132346</c:v>
                      </c:pt>
                      <c:pt idx="22">
                        <c:v>-0.0391173363180852</c:v>
                      </c:pt>
                      <c:pt idx="23">
                        <c:v>-0.00106142666630382</c:v>
                      </c:pt>
                      <c:pt idx="24">
                        <c:v>-0.00779751525719263</c:v>
                      </c:pt>
                      <c:pt idx="25">
                        <c:v>-0.0889290401946301</c:v>
                      </c:pt>
                      <c:pt idx="26">
                        <c:v>0.0795799778174278</c:v>
                      </c:pt>
                      <c:pt idx="27">
                        <c:v>0.043054640476164</c:v>
                      </c:pt>
                      <c:pt idx="28">
                        <c:v>-0.0429101381625082</c:v>
                      </c:pt>
                      <c:pt idx="29">
                        <c:v>-0.0103751265429854</c:v>
                      </c:pt>
                      <c:pt idx="30">
                        <c:v>-0.00261673580576249</c:v>
                      </c:pt>
                      <c:pt idx="31">
                        <c:v>-0.0326618501204136</c:v>
                      </c:pt>
                      <c:pt idx="32">
                        <c:v>0.09546543573642</c:v>
                      </c:pt>
                      <c:pt idx="33">
                        <c:v>0.0478963466803559</c:v>
                      </c:pt>
                      <c:pt idx="34">
                        <c:v>-0.0262495853851453</c:v>
                      </c:pt>
                      <c:pt idx="35">
                        <c:v>-0.0564036453010938</c:v>
                      </c:pt>
                      <c:pt idx="36">
                        <c:v>0.0139066300858612</c:v>
                      </c:pt>
                      <c:pt idx="37">
                        <c:v>-0.0114919862841117</c:v>
                      </c:pt>
                      <c:pt idx="38">
                        <c:v>0.0165019061973579</c:v>
                      </c:pt>
                      <c:pt idx="39">
                        <c:v>0.0234788107412698</c:v>
                      </c:pt>
                      <c:pt idx="40">
                        <c:v>-0.0232171676014252</c:v>
                      </c:pt>
                      <c:pt idx="41">
                        <c:v>0.0331970118327063</c:v>
                      </c:pt>
                      <c:pt idx="42">
                        <c:v>0.0138749617369827</c:v>
                      </c:pt>
                      <c:pt idx="43">
                        <c:v>-0.0241271791241339</c:v>
                      </c:pt>
                      <c:pt idx="44">
                        <c:v>-0.0590434838269182</c:v>
                      </c:pt>
                      <c:pt idx="45">
                        <c:v>-0.0135541912552507</c:v>
                      </c:pt>
                      <c:pt idx="46">
                        <c:v>-0.033876974001793</c:v>
                      </c:pt>
                      <c:pt idx="47">
                        <c:v>0.0506968361319795</c:v>
                      </c:pt>
                      <c:pt idx="48">
                        <c:v>0.0092447916666667</c:v>
                      </c:pt>
                      <c:pt idx="49">
                        <c:v>-0.0159362326319746</c:v>
                      </c:pt>
                      <c:pt idx="50">
                        <c:v>0.0242943134661864</c:v>
                      </c:pt>
                      <c:pt idx="51">
                        <c:v>0.0373245628679866</c:v>
                      </c:pt>
                      <c:pt idx="52">
                        <c:v>0.0206704899651826</c:v>
                      </c:pt>
                      <c:pt idx="53">
                        <c:v>0.0175765029907387</c:v>
                      </c:pt>
                      <c:pt idx="54">
                        <c:v>0.00863645285591796</c:v>
                      </c:pt>
                      <c:pt idx="55">
                        <c:v>0.0692528294156807</c:v>
                      </c:pt>
                      <c:pt idx="56">
                        <c:v>0.044565670305039</c:v>
                      </c:pt>
                      <c:pt idx="57">
                        <c:v>-0.0162449907839595</c:v>
                      </c:pt>
                      <c:pt idx="58">
                        <c:v>0.00554636340332304</c:v>
                      </c:pt>
                      <c:pt idx="59">
                        <c:v>0.0144800574752602</c:v>
                      </c:pt>
                      <c:pt idx="60">
                        <c:v>-0.00339929364140201</c:v>
                      </c:pt>
                      <c:pt idx="61">
                        <c:v>0.0709180515759313</c:v>
                      </c:pt>
                      <c:pt idx="62">
                        <c:v>0.108881221264245</c:v>
                      </c:pt>
                      <c:pt idx="63">
                        <c:v>-0.012550766712479</c:v>
                      </c:pt>
                      <c:pt idx="64">
                        <c:v>0.072508474178679</c:v>
                      </c:pt>
                      <c:pt idx="65">
                        <c:v>-0.0974070712262552</c:v>
                      </c:pt>
                      <c:pt idx="66">
                        <c:v>-0.0155935735575642</c:v>
                      </c:pt>
                      <c:pt idx="67">
                        <c:v>0.0406866304807152</c:v>
                      </c:pt>
                      <c:pt idx="68">
                        <c:v>0.0772891058038778</c:v>
                      </c:pt>
                      <c:pt idx="69">
                        <c:v>-0.0131338673731899</c:v>
                      </c:pt>
                      <c:pt idx="70">
                        <c:v>-0.0011458279255695</c:v>
                      </c:pt>
                      <c:pt idx="71">
                        <c:v>-0.0375661277448816</c:v>
                      </c:pt>
                      <c:pt idx="72">
                        <c:v>0.00864044189688551</c:v>
                      </c:pt>
                      <c:pt idx="73">
                        <c:v>0.00236341524976469</c:v>
                      </c:pt>
                      <c:pt idx="74">
                        <c:v>0.0521663156609591</c:v>
                      </c:pt>
                      <c:pt idx="75">
                        <c:v>0.0163247841553138</c:v>
                      </c:pt>
                      <c:pt idx="76">
                        <c:v>0.0249786819561937</c:v>
                      </c:pt>
                      <c:pt idx="77">
                        <c:v>0.0394284321915901</c:v>
                      </c:pt>
                      <c:pt idx="78">
                        <c:v>-0.075868951498123</c:v>
                      </c:pt>
                      <c:pt idx="79">
                        <c:v>0.0393401751029163</c:v>
                      </c:pt>
                      <c:pt idx="80">
                        <c:v>-0.0205712532425874</c:v>
                      </c:pt>
                      <c:pt idx="81">
                        <c:v>-0.00780682643427733</c:v>
                      </c:pt>
                      <c:pt idx="82">
                        <c:v>-0.01410760095438</c:v>
                      </c:pt>
                      <c:pt idx="83">
                        <c:v>-0.10981392589789</c:v>
                      </c:pt>
                      <c:pt idx="84">
                        <c:v>0.00656151883830458</c:v>
                      </c:pt>
                      <c:pt idx="85">
                        <c:v>0.0485677035737349</c:v>
                      </c:pt>
                      <c:pt idx="86">
                        <c:v>-0.0895259343613342</c:v>
                      </c:pt>
                      <c:pt idx="87">
                        <c:v>0.0202247955823669</c:v>
                      </c:pt>
                      <c:pt idx="88">
                        <c:v>-0.00685120010675022</c:v>
                      </c:pt>
                      <c:pt idx="89">
                        <c:v>-0.0448253131179961</c:v>
                      </c:pt>
                      <c:pt idx="90">
                        <c:v>-0.0223831062933803</c:v>
                      </c:pt>
                      <c:pt idx="91">
                        <c:v>0.0561283447466512</c:v>
                      </c:pt>
                      <c:pt idx="92">
                        <c:v>-0.105941656306943</c:v>
                      </c:pt>
                      <c:pt idx="93">
                        <c:v>0.0256190476190477</c:v>
                      </c:pt>
                      <c:pt idx="94">
                        <c:v>-0.0745101680750303</c:v>
                      </c:pt>
                      <c:pt idx="95">
                        <c:v>0.0377109545883252</c:v>
                      </c:pt>
                      <c:pt idx="96">
                        <c:v>0.00041092777823426</c:v>
                      </c:pt>
                      <c:pt idx="97">
                        <c:v>-0.00285598306706503</c:v>
                      </c:pt>
                      <c:pt idx="98">
                        <c:v>-0.0749092530398413</c:v>
                      </c:pt>
                      <c:pt idx="99">
                        <c:v>-0.0204258038829458</c:v>
                      </c:pt>
                      <c:pt idx="100">
                        <c:v>0.0248733869199462</c:v>
                      </c:pt>
                      <c:pt idx="101">
                        <c:v>-0.0202256337469604</c:v>
                      </c:pt>
                      <c:pt idx="102">
                        <c:v>-0.0486253874585912</c:v>
                      </c:pt>
                      <c:pt idx="103">
                        <c:v>0.136453714899906</c:v>
                      </c:pt>
                      <c:pt idx="104">
                        <c:v>0.014423147970267</c:v>
                      </c:pt>
                      <c:pt idx="105">
                        <c:v>-0.00872119843639974</c:v>
                      </c:pt>
                      <c:pt idx="106">
                        <c:v>0.00427649787644691</c:v>
                      </c:pt>
                      <c:pt idx="107">
                        <c:v>-0.0140577136948081</c:v>
                      </c:pt>
                      <c:pt idx="108">
                        <c:v>0.0414832038786921</c:v>
                      </c:pt>
                      <c:pt idx="109">
                        <c:v>0.0410802080611834</c:v>
                      </c:pt>
                      <c:pt idx="110">
                        <c:v>0.0167409644876189</c:v>
                      </c:pt>
                      <c:pt idx="111">
                        <c:v>0.0594259352337188</c:v>
                      </c:pt>
                      <c:pt idx="112">
                        <c:v>0.0135000042359599</c:v>
                      </c:pt>
                      <c:pt idx="113">
                        <c:v>-0.0332983645475026</c:v>
                      </c:pt>
                      <c:pt idx="114">
                        <c:v>-0.0348258061168902</c:v>
                      </c:pt>
                      <c:pt idx="115">
                        <c:v>0.071770613557667</c:v>
                      </c:pt>
                      <c:pt idx="116">
                        <c:v>-0.0458745888381308</c:v>
                      </c:pt>
                      <c:pt idx="117">
                        <c:v>-0.00514707492826949</c:v>
                      </c:pt>
                      <c:pt idx="118">
                        <c:v>0.0453084408436442</c:v>
                      </c:pt>
                      <c:pt idx="119">
                        <c:v>0.0216722830665546</c:v>
                      </c:pt>
                      <c:pt idx="120">
                        <c:v>0.00264074818488721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'Equity p Tracking error testing'!$F$1</c15:sqref>
                        </c15:formulaRef>
                      </c:ext>
                    </c:extLst>
                    <c:strCache>
                      <c:ptCount val="1"/>
                      <c:pt idx="0">
                        <c:v>TCL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testing'!$F$2:$F$122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0.0137796632450286</c:v>
                      </c:pt>
                      <c:pt idx="1">
                        <c:v>9.10699417153715e-5</c:v>
                      </c:pt>
                      <c:pt idx="2">
                        <c:v>-0.0537914167891663</c:v>
                      </c:pt>
                      <c:pt idx="3">
                        <c:v>0.0499477562692479</c:v>
                      </c:pt>
                      <c:pt idx="4">
                        <c:v>0.0315180243292434</c:v>
                      </c:pt>
                      <c:pt idx="5">
                        <c:v>-0.152254493754443</c:v>
                      </c:pt>
                      <c:pt idx="6">
                        <c:v>-0.240918211494115</c:v>
                      </c:pt>
                      <c:pt idx="7">
                        <c:v>0.223324719389265</c:v>
                      </c:pt>
                      <c:pt idx="8">
                        <c:v>0.0179153094462541</c:v>
                      </c:pt>
                      <c:pt idx="9">
                        <c:v>0.120015841584158</c:v>
                      </c:pt>
                      <c:pt idx="10">
                        <c:v>-0.0422483416076151</c:v>
                      </c:pt>
                      <c:pt idx="11">
                        <c:v>-0.137150367723071</c:v>
                      </c:pt>
                      <c:pt idx="12">
                        <c:v>0.14828760675715</c:v>
                      </c:pt>
                      <c:pt idx="13">
                        <c:v>-0.0615879924281945</c:v>
                      </c:pt>
                      <c:pt idx="14">
                        <c:v>-0.156466907034737</c:v>
                      </c:pt>
                      <c:pt idx="15">
                        <c:v>0.0369247570987421</c:v>
                      </c:pt>
                      <c:pt idx="16">
                        <c:v>0.0173055621129854</c:v>
                      </c:pt>
                      <c:pt idx="17">
                        <c:v>-0.0800221341615794</c:v>
                      </c:pt>
                      <c:pt idx="18">
                        <c:v>0.0311026601214615</c:v>
                      </c:pt>
                      <c:pt idx="19">
                        <c:v>0.0554928305295246</c:v>
                      </c:pt>
                      <c:pt idx="20">
                        <c:v>-0.0403273252393432</c:v>
                      </c:pt>
                      <c:pt idx="21">
                        <c:v>0.0243549016329487</c:v>
                      </c:pt>
                      <c:pt idx="22">
                        <c:v>0.0698404062386653</c:v>
                      </c:pt>
                      <c:pt idx="23">
                        <c:v>0.253564102998763</c:v>
                      </c:pt>
                      <c:pt idx="24">
                        <c:v>0.00897916131387855</c:v>
                      </c:pt>
                      <c:pt idx="25">
                        <c:v>-0.0492675539115167</c:v>
                      </c:pt>
                      <c:pt idx="26">
                        <c:v>-0.00242468669382701</c:v>
                      </c:pt>
                      <c:pt idx="27">
                        <c:v>-0.0268211686568219</c:v>
                      </c:pt>
                      <c:pt idx="28">
                        <c:v>0.0137075812798584</c:v>
                      </c:pt>
                      <c:pt idx="29">
                        <c:v>-0.142599303834639</c:v>
                      </c:pt>
                      <c:pt idx="30">
                        <c:v>-0.034917134456028</c:v>
                      </c:pt>
                      <c:pt idx="31">
                        <c:v>0.0790776581380053</c:v>
                      </c:pt>
                      <c:pt idx="32">
                        <c:v>0.105175345718228</c:v>
                      </c:pt>
                      <c:pt idx="33">
                        <c:v>0.0284801858034547</c:v>
                      </c:pt>
                      <c:pt idx="34">
                        <c:v>0.0514452661886751</c:v>
                      </c:pt>
                      <c:pt idx="35">
                        <c:v>-0.0188732432178478</c:v>
                      </c:pt>
                      <c:pt idx="36">
                        <c:v>-0.00545894843414374</c:v>
                      </c:pt>
                      <c:pt idx="37">
                        <c:v>0.0235101524239256</c:v>
                      </c:pt>
                      <c:pt idx="38">
                        <c:v>0.0209540194352227</c:v>
                      </c:pt>
                      <c:pt idx="39">
                        <c:v>0.0117956819378622</c:v>
                      </c:pt>
                      <c:pt idx="40">
                        <c:v>-0.00184761111689402</c:v>
                      </c:pt>
                      <c:pt idx="41">
                        <c:v>0.0303986234585605</c:v>
                      </c:pt>
                      <c:pt idx="42">
                        <c:v>-0.0416719378589683</c:v>
                      </c:pt>
                      <c:pt idx="43">
                        <c:v>-0.0150623085859118</c:v>
                      </c:pt>
                      <c:pt idx="44">
                        <c:v>0.0204527482542789</c:v>
                      </c:pt>
                      <c:pt idx="45">
                        <c:v>0.0275293221429791</c:v>
                      </c:pt>
                      <c:pt idx="46">
                        <c:v>0.00784835044035126</c:v>
                      </c:pt>
                      <c:pt idx="47">
                        <c:v>0.0532169898664503</c:v>
                      </c:pt>
                      <c:pt idx="48">
                        <c:v>0.00965764724299456</c:v>
                      </c:pt>
                      <c:pt idx="49">
                        <c:v>-0.00456795276999233</c:v>
                      </c:pt>
                      <c:pt idx="50">
                        <c:v>0.000503223023651467</c:v>
                      </c:pt>
                      <c:pt idx="51">
                        <c:v>0.00790381299099452</c:v>
                      </c:pt>
                      <c:pt idx="52">
                        <c:v>0.0635426072905281</c:v>
                      </c:pt>
                      <c:pt idx="53">
                        <c:v>-0.0296943426579677</c:v>
                      </c:pt>
                      <c:pt idx="54">
                        <c:v>0.00435213116264088</c:v>
                      </c:pt>
                      <c:pt idx="55">
                        <c:v>0.0786752567865003</c:v>
                      </c:pt>
                      <c:pt idx="56">
                        <c:v>-0.00663159572772198</c:v>
                      </c:pt>
                      <c:pt idx="57">
                        <c:v>0.000845181928084582</c:v>
                      </c:pt>
                      <c:pt idx="58">
                        <c:v>0.00805986103687872</c:v>
                      </c:pt>
                      <c:pt idx="59">
                        <c:v>0.0410587037665422</c:v>
                      </c:pt>
                      <c:pt idx="60">
                        <c:v>-0.0244662646675359</c:v>
                      </c:pt>
                      <c:pt idx="61">
                        <c:v>0.0180529162403158</c:v>
                      </c:pt>
                      <c:pt idx="62">
                        <c:v>-0.00717926627898624</c:v>
                      </c:pt>
                      <c:pt idx="63">
                        <c:v>0.0504323213123561</c:v>
                      </c:pt>
                      <c:pt idx="64">
                        <c:v>0.0609922800806413</c:v>
                      </c:pt>
                      <c:pt idx="65">
                        <c:v>0.0296421255572961</c:v>
                      </c:pt>
                      <c:pt idx="66">
                        <c:v>-0.0353693117882704</c:v>
                      </c:pt>
                      <c:pt idx="67">
                        <c:v>0.0528108552017621</c:v>
                      </c:pt>
                      <c:pt idx="68">
                        <c:v>-0.0145548021096487</c:v>
                      </c:pt>
                      <c:pt idx="69">
                        <c:v>0.00260854703929914</c:v>
                      </c:pt>
                      <c:pt idx="70">
                        <c:v>0.0263764657330234</c:v>
                      </c:pt>
                      <c:pt idx="71">
                        <c:v>-0.00762217774009422</c:v>
                      </c:pt>
                      <c:pt idx="72">
                        <c:v>-0.00290669508768526</c:v>
                      </c:pt>
                      <c:pt idx="73">
                        <c:v>0.00901052110847078</c:v>
                      </c:pt>
                      <c:pt idx="74">
                        <c:v>0.0448779121177367</c:v>
                      </c:pt>
                      <c:pt idx="75">
                        <c:v>0.0166070366242972</c:v>
                      </c:pt>
                      <c:pt idx="76">
                        <c:v>0.00243964756983073</c:v>
                      </c:pt>
                      <c:pt idx="77">
                        <c:v>0.0577348406988696</c:v>
                      </c:pt>
                      <c:pt idx="78">
                        <c:v>0.0187334333486207</c:v>
                      </c:pt>
                      <c:pt idx="79">
                        <c:v>0.0109341736801545</c:v>
                      </c:pt>
                      <c:pt idx="80">
                        <c:v>0.0679975847233754</c:v>
                      </c:pt>
                      <c:pt idx="81">
                        <c:v>-0.0488342673799814</c:v>
                      </c:pt>
                      <c:pt idx="82">
                        <c:v>0.0561932996010075</c:v>
                      </c:pt>
                      <c:pt idx="83">
                        <c:v>0.0331546513591086</c:v>
                      </c:pt>
                      <c:pt idx="84">
                        <c:v>0.0291696455928914</c:v>
                      </c:pt>
                      <c:pt idx="85">
                        <c:v>0.0879000191863659</c:v>
                      </c:pt>
                      <c:pt idx="86">
                        <c:v>-0.011846626326512</c:v>
                      </c:pt>
                      <c:pt idx="87">
                        <c:v>0.0440589093281307</c:v>
                      </c:pt>
                      <c:pt idx="88">
                        <c:v>0.0518078822960755</c:v>
                      </c:pt>
                      <c:pt idx="89">
                        <c:v>0.0163701067615658</c:v>
                      </c:pt>
                      <c:pt idx="90">
                        <c:v>-0.0359734444959086</c:v>
                      </c:pt>
                      <c:pt idx="91">
                        <c:v>0.0358915987919832</c:v>
                      </c:pt>
                      <c:pt idx="92">
                        <c:v>-0.0444709481135461</c:v>
                      </c:pt>
                      <c:pt idx="93">
                        <c:v>0.0573465932402213</c:v>
                      </c:pt>
                      <c:pt idx="94">
                        <c:v>0.0435027353164605</c:v>
                      </c:pt>
                      <c:pt idx="95">
                        <c:v>-0.00925959871580684</c:v>
                      </c:pt>
                      <c:pt idx="96">
                        <c:v>0.0214200001057256</c:v>
                      </c:pt>
                      <c:pt idx="97">
                        <c:v>0.0504137749002438</c:v>
                      </c:pt>
                      <c:pt idx="98">
                        <c:v>0.044466451848129</c:v>
                      </c:pt>
                      <c:pt idx="99">
                        <c:v>-0.018444527258747</c:v>
                      </c:pt>
                      <c:pt idx="100">
                        <c:v>0.0562003489092979</c:v>
                      </c:pt>
                      <c:pt idx="101">
                        <c:v>0.0193474116239176</c:v>
                      </c:pt>
                      <c:pt idx="102">
                        <c:v>0.00494145690397874</c:v>
                      </c:pt>
                      <c:pt idx="103">
                        <c:v>0.0516590414427218</c:v>
                      </c:pt>
                      <c:pt idx="104">
                        <c:v>-0.0822140564284508</c:v>
                      </c:pt>
                      <c:pt idx="105">
                        <c:v>-0.0183713385029566</c:v>
                      </c:pt>
                      <c:pt idx="106">
                        <c:v>-0.0671954918589988</c:v>
                      </c:pt>
                      <c:pt idx="107">
                        <c:v>-0.0250640800120622</c:v>
                      </c:pt>
                      <c:pt idx="108">
                        <c:v>0.0227751916405046</c:v>
                      </c:pt>
                      <c:pt idx="109">
                        <c:v>0.00586690591277272</c:v>
                      </c:pt>
                      <c:pt idx="110">
                        <c:v>0.083932553303435</c:v>
                      </c:pt>
                      <c:pt idx="111">
                        <c:v>0.0541109030811548</c:v>
                      </c:pt>
                      <c:pt idx="112">
                        <c:v>0.059525480221033</c:v>
                      </c:pt>
                      <c:pt idx="113">
                        <c:v>0.011747029094386</c:v>
                      </c:pt>
                      <c:pt idx="114">
                        <c:v>-0.059791924919507</c:v>
                      </c:pt>
                      <c:pt idx="115">
                        <c:v>-0.0158866223413512</c:v>
                      </c:pt>
                      <c:pt idx="116">
                        <c:v>0.0653505184268124</c:v>
                      </c:pt>
                      <c:pt idx="117">
                        <c:v>-0.0210670484965449</c:v>
                      </c:pt>
                      <c:pt idx="118">
                        <c:v>0.0275025543840013</c:v>
                      </c:pt>
                      <c:pt idx="119">
                        <c:v>0.0375356912971003</c:v>
                      </c:pt>
                      <c:pt idx="120">
                        <c:v>0.00320951526729818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'Equity p Tracking error testing'!$G$1</c15:sqref>
                        </c15:formulaRef>
                      </c:ext>
                    </c:extLst>
                    <c:strCache>
                      <c:ptCount val="1"/>
                      <c:pt idx="0">
                        <c:v>NCM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testing'!$G$2:$G$122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0.00707023286585864</c:v>
                      </c:pt>
                      <c:pt idx="1">
                        <c:v>0.0684118513065881</c:v>
                      </c:pt>
                      <c:pt idx="2">
                        <c:v>0.118618036716474</c:v>
                      </c:pt>
                      <c:pt idx="3">
                        <c:v>-0.148063079824978</c:v>
                      </c:pt>
                      <c:pt idx="4">
                        <c:v>-0.139395126065608</c:v>
                      </c:pt>
                      <c:pt idx="5">
                        <c:v>0.0915661807171986</c:v>
                      </c:pt>
                      <c:pt idx="6">
                        <c:v>-0.0570778085969441</c:v>
                      </c:pt>
                      <c:pt idx="7">
                        <c:v>-0.0293652547992722</c:v>
                      </c:pt>
                      <c:pt idx="8">
                        <c:v>-0.0827026837642773</c:v>
                      </c:pt>
                      <c:pt idx="9">
                        <c:v>0.0700685598609707</c:v>
                      </c:pt>
                      <c:pt idx="10">
                        <c:v>-0.251820388349515</c:v>
                      </c:pt>
                      <c:pt idx="11">
                        <c:v>0.216998234817041</c:v>
                      </c:pt>
                      <c:pt idx="12">
                        <c:v>0.311923009075051</c:v>
                      </c:pt>
                      <c:pt idx="13">
                        <c:v>-0.0850253238312941</c:v>
                      </c:pt>
                      <c:pt idx="14">
                        <c:v>0.0805819535612815</c:v>
                      </c:pt>
                      <c:pt idx="15">
                        <c:v>-0.0293002100427641</c:v>
                      </c:pt>
                      <c:pt idx="16">
                        <c:v>-0.0751268719449547</c:v>
                      </c:pt>
                      <c:pt idx="17">
                        <c:v>0.123089611526291</c:v>
                      </c:pt>
                      <c:pt idx="18">
                        <c:v>-0.10230048707381</c:v>
                      </c:pt>
                      <c:pt idx="19">
                        <c:v>-0.00896509123691547</c:v>
                      </c:pt>
                      <c:pt idx="20">
                        <c:v>-0.00798490616892966</c:v>
                      </c:pt>
                      <c:pt idx="21">
                        <c:v>0.0955542725173211</c:v>
                      </c:pt>
                      <c:pt idx="22">
                        <c:v>-0.0137642408742152</c:v>
                      </c:pt>
                      <c:pt idx="23">
                        <c:v>0.164772816571581</c:v>
                      </c:pt>
                      <c:pt idx="24">
                        <c:v>-0.0549850899326686</c:v>
                      </c:pt>
                      <c:pt idx="25">
                        <c:v>-0.123679250671083</c:v>
                      </c:pt>
                      <c:pt idx="26">
                        <c:v>0.038908984260436</c:v>
                      </c:pt>
                      <c:pt idx="27">
                        <c:v>0.0515824472256203</c:v>
                      </c:pt>
                      <c:pt idx="28">
                        <c:v>-0.0504541319294267</c:v>
                      </c:pt>
                      <c:pt idx="29">
                        <c:v>0.0111201859646917</c:v>
                      </c:pt>
                      <c:pt idx="30">
                        <c:v>0.0922082763762893</c:v>
                      </c:pt>
                      <c:pt idx="31">
                        <c:v>-0.0490101262942315</c:v>
                      </c:pt>
                      <c:pt idx="32">
                        <c:v>0.127927496784614</c:v>
                      </c:pt>
                      <c:pt idx="33">
                        <c:v>0.0559798461946435</c:v>
                      </c:pt>
                      <c:pt idx="34">
                        <c:v>0.00974360262173235</c:v>
                      </c:pt>
                      <c:pt idx="35">
                        <c:v>-0.0163396254569874</c:v>
                      </c:pt>
                      <c:pt idx="36">
                        <c:v>0.019455400485437</c:v>
                      </c:pt>
                      <c:pt idx="37">
                        <c:v>-0.0922460721947349</c:v>
                      </c:pt>
                      <c:pt idx="38">
                        <c:v>0.0278400087426915</c:v>
                      </c:pt>
                      <c:pt idx="39">
                        <c:v>0.0673427075303688</c:v>
                      </c:pt>
                      <c:pt idx="40">
                        <c:v>0.0244804442839532</c:v>
                      </c:pt>
                      <c:pt idx="41">
                        <c:v>-0.0416529930112428</c:v>
                      </c:pt>
                      <c:pt idx="42">
                        <c:v>-0.0422204748376623</c:v>
                      </c:pt>
                      <c:pt idx="43">
                        <c:v>0.0502125292972628</c:v>
                      </c:pt>
                      <c:pt idx="44">
                        <c:v>-0.00312693069057257</c:v>
                      </c:pt>
                      <c:pt idx="45">
                        <c:v>-0.148729494200827</c:v>
                      </c:pt>
                      <c:pt idx="46">
                        <c:v>-0.0100291215975277</c:v>
                      </c:pt>
                      <c:pt idx="47">
                        <c:v>0.0760629755812035</c:v>
                      </c:pt>
                      <c:pt idx="48">
                        <c:v>-0.170202379457997</c:v>
                      </c:pt>
                      <c:pt idx="49">
                        <c:v>0.132635223720039</c:v>
                      </c:pt>
                      <c:pt idx="50">
                        <c:v>-0.0276322623729317</c:v>
                      </c:pt>
                      <c:pt idx="51">
                        <c:v>-0.0928834149840514</c:v>
                      </c:pt>
                      <c:pt idx="52">
                        <c:v>-0.103571849184851</c:v>
                      </c:pt>
                      <c:pt idx="53">
                        <c:v>-0.0864097896060511</c:v>
                      </c:pt>
                      <c:pt idx="54">
                        <c:v>-0.0225979415329621</c:v>
                      </c:pt>
                      <c:pt idx="55">
                        <c:v>-0.00218593017634561</c:v>
                      </c:pt>
                      <c:pt idx="56">
                        <c:v>0.0677648347481727</c:v>
                      </c:pt>
                      <c:pt idx="57">
                        <c:v>0.161807062536989</c:v>
                      </c:pt>
                      <c:pt idx="58">
                        <c:v>-0.0953949602662501</c:v>
                      </c:pt>
                      <c:pt idx="59">
                        <c:v>-0.0362278034313173</c:v>
                      </c:pt>
                      <c:pt idx="60">
                        <c:v>-0.120870987846681</c:v>
                      </c:pt>
                      <c:pt idx="61">
                        <c:v>0.0668173157871417</c:v>
                      </c:pt>
                      <c:pt idx="62">
                        <c:v>-0.0572538106907007</c:v>
                      </c:pt>
                      <c:pt idx="63">
                        <c:v>-0.0976496244245215</c:v>
                      </c:pt>
                      <c:pt idx="64">
                        <c:v>-0.178107606679035</c:v>
                      </c:pt>
                      <c:pt idx="65">
                        <c:v>-0.0789473684210525</c:v>
                      </c:pt>
                      <c:pt idx="66">
                        <c:v>-0.336955820702999</c:v>
                      </c:pt>
                      <c:pt idx="67">
                        <c:v>0.231457613929284</c:v>
                      </c:pt>
                      <c:pt idx="68">
                        <c:v>0.0804107424960505</c:v>
                      </c:pt>
                      <c:pt idx="69">
                        <c:v>-0.138945752302968</c:v>
                      </c:pt>
                      <c:pt idx="70">
                        <c:v>-0.127191679049034</c:v>
                      </c:pt>
                      <c:pt idx="71">
                        <c:v>-0.217471666909869</c:v>
                      </c:pt>
                      <c:pt idx="72">
                        <c:v>0.00522128294380897</c:v>
                      </c:pt>
                      <c:pt idx="73">
                        <c:v>0.245053178332921</c:v>
                      </c:pt>
                      <c:pt idx="74">
                        <c:v>0.236503600695307</c:v>
                      </c:pt>
                      <c:pt idx="75">
                        <c:v>-0.192673816122424</c:v>
                      </c:pt>
                      <c:pt idx="76">
                        <c:v>0.0630348258706468</c:v>
                      </c:pt>
                      <c:pt idx="77">
                        <c:v>-0.0495624093227874</c:v>
                      </c:pt>
                      <c:pt idx="78">
                        <c:v>0.108380933622218</c:v>
                      </c:pt>
                      <c:pt idx="79">
                        <c:v>-0.00368741392331962</c:v>
                      </c:pt>
                      <c:pt idx="80">
                        <c:v>0.0435209132257202</c:v>
                      </c:pt>
                      <c:pt idx="81">
                        <c:v>-0.108281343474917</c:v>
                      </c:pt>
                      <c:pt idx="82">
                        <c:v>-0.143281579451792</c:v>
                      </c:pt>
                      <c:pt idx="83">
                        <c:v>0.0662266472759816</c:v>
                      </c:pt>
                      <c:pt idx="84">
                        <c:v>0.186286853425664</c:v>
                      </c:pt>
                      <c:pt idx="85">
                        <c:v>0.277318356697475</c:v>
                      </c:pt>
                      <c:pt idx="86">
                        <c:v>0.0395374601855698</c:v>
                      </c:pt>
                      <c:pt idx="87">
                        <c:v>-0.0912875507893158</c:v>
                      </c:pt>
                      <c:pt idx="88">
                        <c:v>0.100458127176104</c:v>
                      </c:pt>
                      <c:pt idx="89">
                        <c:v>-0.0131552654366216</c:v>
                      </c:pt>
                      <c:pt idx="90">
                        <c:v>-0.107927508352739</c:v>
                      </c:pt>
                      <c:pt idx="91">
                        <c:v>-0.124087315098551</c:v>
                      </c:pt>
                      <c:pt idx="92">
                        <c:v>0</c:v>
                      </c:pt>
                      <c:pt idx="93">
                        <c:v>0.12555608344491</c:v>
                      </c:pt>
                      <c:pt idx="94">
                        <c:v>-0.043054489639294</c:v>
                      </c:pt>
                      <c:pt idx="95">
                        <c:v>-0.0582644959499559</c:v>
                      </c:pt>
                      <c:pt idx="96">
                        <c:v>0.146774536938471</c:v>
                      </c:pt>
                      <c:pt idx="97">
                        <c:v>0.0331575820585177</c:v>
                      </c:pt>
                      <c:pt idx="98">
                        <c:v>0.364887690925427</c:v>
                      </c:pt>
                      <c:pt idx="99">
                        <c:v>-0.0759913634209279</c:v>
                      </c:pt>
                      <c:pt idx="100">
                        <c:v>0.173971275504389</c:v>
                      </c:pt>
                      <c:pt idx="101">
                        <c:v>-0.0191518799912616</c:v>
                      </c:pt>
                      <c:pt idx="102">
                        <c:v>0.233295387052069</c:v>
                      </c:pt>
                      <c:pt idx="103">
                        <c:v>0.0554228955553326</c:v>
                      </c:pt>
                      <c:pt idx="104">
                        <c:v>-0.143506283628344</c:v>
                      </c:pt>
                      <c:pt idx="105">
                        <c:v>0.0248174210304335</c:v>
                      </c:pt>
                      <c:pt idx="106">
                        <c:v>0.0233283514198452</c:v>
                      </c:pt>
                      <c:pt idx="107">
                        <c:v>-0.164655829311659</c:v>
                      </c:pt>
                      <c:pt idx="108">
                        <c:v>0.0674014949955657</c:v>
                      </c:pt>
                      <c:pt idx="109">
                        <c:v>0.071026706231454</c:v>
                      </c:pt>
                      <c:pt idx="110">
                        <c:v>0.00735864529999786</c:v>
                      </c:pt>
                      <c:pt idx="111">
                        <c:v>0.0386367136790688</c:v>
                      </c:pt>
                      <c:pt idx="112">
                        <c:v>-0.071051795360661</c:v>
                      </c:pt>
                      <c:pt idx="113">
                        <c:v>0.0148913365715719</c:v>
                      </c:pt>
                      <c:pt idx="114">
                        <c:v>-0.0608259931691533</c:v>
                      </c:pt>
                      <c:pt idx="115">
                        <c:v>0.0215804962078618</c:v>
                      </c:pt>
                      <c:pt idx="116">
                        <c:v>0.138715192393265</c:v>
                      </c:pt>
                      <c:pt idx="117">
                        <c:v>-0.087038789025544</c:v>
                      </c:pt>
                      <c:pt idx="118">
                        <c:v>0.0629871592701059</c:v>
                      </c:pt>
                      <c:pt idx="119">
                        <c:v>0.0299877082185394</c:v>
                      </c:pt>
                      <c:pt idx="120">
                        <c:v>0.0477480618491156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'Equity p Tracking error testing'!$H$1</c15:sqref>
                        </c15:formulaRef>
                      </c:ext>
                    </c:extLst>
                    <c:strCache>
                      <c:ptCount val="1"/>
                      <c:pt idx="0">
                        <c:v>SHL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testing'!$H$2:$H$122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0.0916414497767161</c:v>
                      </c:pt>
                      <c:pt idx="1">
                        <c:v>-0.0136399791816013</c:v>
                      </c:pt>
                      <c:pt idx="2">
                        <c:v>-0.12974061832132</c:v>
                      </c:pt>
                      <c:pt idx="3">
                        <c:v>-0.0483379538356524</c:v>
                      </c:pt>
                      <c:pt idx="4">
                        <c:v>0.116051786937863</c:v>
                      </c:pt>
                      <c:pt idx="5">
                        <c:v>-0.0197254804809657</c:v>
                      </c:pt>
                      <c:pt idx="6">
                        <c:v>-0.013602950602317</c:v>
                      </c:pt>
                      <c:pt idx="7">
                        <c:v>-0.0625884187661289</c:v>
                      </c:pt>
                      <c:pt idx="8">
                        <c:v>0.0391707168292672</c:v>
                      </c:pt>
                      <c:pt idx="9">
                        <c:v>-0.01889475048409</c:v>
                      </c:pt>
                      <c:pt idx="10">
                        <c:v>0.0011655419187151</c:v>
                      </c:pt>
                      <c:pt idx="11">
                        <c:v>-0.0269819279679926</c:v>
                      </c:pt>
                      <c:pt idx="12">
                        <c:v>0.0993547049111023</c:v>
                      </c:pt>
                      <c:pt idx="13">
                        <c:v>-0.0415381824777797</c:v>
                      </c:pt>
                      <c:pt idx="14">
                        <c:v>-0.175707797123391</c:v>
                      </c:pt>
                      <c:pt idx="15">
                        <c:v>-0.0274040536693331</c:v>
                      </c:pt>
                      <c:pt idx="16">
                        <c:v>0.0467447240451349</c:v>
                      </c:pt>
                      <c:pt idx="17">
                        <c:v>0.0471604927134874</c:v>
                      </c:pt>
                      <c:pt idx="18">
                        <c:v>0.0171902122179293</c:v>
                      </c:pt>
                      <c:pt idx="19">
                        <c:v>-0.0453044148409115</c:v>
                      </c:pt>
                      <c:pt idx="20">
                        <c:v>0.216300968246998</c:v>
                      </c:pt>
                      <c:pt idx="21">
                        <c:v>-0.00869720595421308</c:v>
                      </c:pt>
                      <c:pt idx="22">
                        <c:v>0.000614329700082017</c:v>
                      </c:pt>
                      <c:pt idx="23">
                        <c:v>0.0155767477427136</c:v>
                      </c:pt>
                      <c:pt idx="24">
                        <c:v>0.100048869662799</c:v>
                      </c:pt>
                      <c:pt idx="25">
                        <c:v>-0.0608128786407925</c:v>
                      </c:pt>
                      <c:pt idx="26">
                        <c:v>-0.0449995269846499</c:v>
                      </c:pt>
                      <c:pt idx="27">
                        <c:v>0.0550777810390375</c:v>
                      </c:pt>
                      <c:pt idx="28">
                        <c:v>-0.0320128524334776</c:v>
                      </c:pt>
                      <c:pt idx="29">
                        <c:v>-0.266293297313609</c:v>
                      </c:pt>
                      <c:pt idx="30">
                        <c:v>0.0195457282889164</c:v>
                      </c:pt>
                      <c:pt idx="31">
                        <c:v>0.0273014104528144</c:v>
                      </c:pt>
                      <c:pt idx="32">
                        <c:v>0.0953598608799717</c:v>
                      </c:pt>
                      <c:pt idx="33">
                        <c:v>-0.0409918272411072</c:v>
                      </c:pt>
                      <c:pt idx="34">
                        <c:v>0.00986159939477571</c:v>
                      </c:pt>
                      <c:pt idx="35">
                        <c:v>0.0773908675074693</c:v>
                      </c:pt>
                      <c:pt idx="36">
                        <c:v>-0.0142256470665227</c:v>
                      </c:pt>
                      <c:pt idx="37">
                        <c:v>0.0118127878511267</c:v>
                      </c:pt>
                      <c:pt idx="38">
                        <c:v>-0.0596374104495668</c:v>
                      </c:pt>
                      <c:pt idx="39">
                        <c:v>0.0827075538344804</c:v>
                      </c:pt>
                      <c:pt idx="40">
                        <c:v>0.0701949411954244</c:v>
                      </c:pt>
                      <c:pt idx="41">
                        <c:v>-0.02144835684285</c:v>
                      </c:pt>
                      <c:pt idx="42">
                        <c:v>0.0213184928214023</c:v>
                      </c:pt>
                      <c:pt idx="43">
                        <c:v>-0.00985870940531419</c:v>
                      </c:pt>
                      <c:pt idx="44">
                        <c:v>-0.0714285714285714</c:v>
                      </c:pt>
                      <c:pt idx="45">
                        <c:v>0.0115132724152476</c:v>
                      </c:pt>
                      <c:pt idx="46">
                        <c:v>-0.0343531850796066</c:v>
                      </c:pt>
                      <c:pt idx="47">
                        <c:v>0.0591747735659174</c:v>
                      </c:pt>
                      <c:pt idx="48">
                        <c:v>-0.024224836891113</c:v>
                      </c:pt>
                      <c:pt idx="49">
                        <c:v>0.0141557087388882</c:v>
                      </c:pt>
                      <c:pt idx="50">
                        <c:v>0.00859330618253984</c:v>
                      </c:pt>
                      <c:pt idx="51">
                        <c:v>0.107849748125818</c:v>
                      </c:pt>
                      <c:pt idx="52">
                        <c:v>-0.000941639813820339</c:v>
                      </c:pt>
                      <c:pt idx="53">
                        <c:v>-0.0206030024692065</c:v>
                      </c:pt>
                      <c:pt idx="54">
                        <c:v>0.0300452270132607</c:v>
                      </c:pt>
                      <c:pt idx="55">
                        <c:v>0.0143375287301197</c:v>
                      </c:pt>
                      <c:pt idx="56">
                        <c:v>0.0356979004325215</c:v>
                      </c:pt>
                      <c:pt idx="57">
                        <c:v>0.0401991018774008</c:v>
                      </c:pt>
                      <c:pt idx="58">
                        <c:v>-0.0382392333298657</c:v>
                      </c:pt>
                      <c:pt idx="59">
                        <c:v>0.0324248866835894</c:v>
                      </c:pt>
                      <c:pt idx="60">
                        <c:v>-0.000157147253524337</c:v>
                      </c:pt>
                      <c:pt idx="61">
                        <c:v>0.0370532878407848</c:v>
                      </c:pt>
                      <c:pt idx="62">
                        <c:v>-0.0396130262634428</c:v>
                      </c:pt>
                      <c:pt idx="63">
                        <c:v>0.060680281949449</c:v>
                      </c:pt>
                      <c:pt idx="64">
                        <c:v>-0.0458984889577683</c:v>
                      </c:pt>
                      <c:pt idx="65">
                        <c:v>0.0742681528310654</c:v>
                      </c:pt>
                      <c:pt idx="66">
                        <c:v>0.0251785725086036</c:v>
                      </c:pt>
                      <c:pt idx="67">
                        <c:v>0.00157520265247602</c:v>
                      </c:pt>
                      <c:pt idx="68">
                        <c:v>0.0853836683964682</c:v>
                      </c:pt>
                      <c:pt idx="69">
                        <c:v>0.0326948489806773</c:v>
                      </c:pt>
                      <c:pt idx="70">
                        <c:v>-0.000260130643389811</c:v>
                      </c:pt>
                      <c:pt idx="71">
                        <c:v>0.0499922466154505</c:v>
                      </c:pt>
                      <c:pt idx="72">
                        <c:v>-0.00869837296620779</c:v>
                      </c:pt>
                      <c:pt idx="73">
                        <c:v>0.00268669907202823</c:v>
                      </c:pt>
                      <c:pt idx="74">
                        <c:v>0.048256184381839</c:v>
                      </c:pt>
                      <c:pt idx="75">
                        <c:v>-0.000511710482377192</c:v>
                      </c:pt>
                      <c:pt idx="76">
                        <c:v>0.0117945956859709</c:v>
                      </c:pt>
                      <c:pt idx="77">
                        <c:v>0.0267113280832414</c:v>
                      </c:pt>
                      <c:pt idx="78">
                        <c:v>-0.0262639724750052</c:v>
                      </c:pt>
                      <c:pt idx="79">
                        <c:v>0.0466830466830468</c:v>
                      </c:pt>
                      <c:pt idx="80">
                        <c:v>-0.0231336439008</c:v>
                      </c:pt>
                      <c:pt idx="81">
                        <c:v>0.00498728776139079</c:v>
                      </c:pt>
                      <c:pt idx="82">
                        <c:v>0.0631717694940339</c:v>
                      </c:pt>
                      <c:pt idx="83">
                        <c:v>-0.0724033078271613</c:v>
                      </c:pt>
                      <c:pt idx="84">
                        <c:v>0.0754003798625931</c:v>
                      </c:pt>
                      <c:pt idx="85">
                        <c:v>0.0274733660978663</c:v>
                      </c:pt>
                      <c:pt idx="86">
                        <c:v>0.0260066295153494</c:v>
                      </c:pt>
                      <c:pt idx="87">
                        <c:v>0.0618990198167042</c:v>
                      </c:pt>
                      <c:pt idx="88">
                        <c:v>-0.0333048959112441</c:v>
                      </c:pt>
                      <c:pt idx="89">
                        <c:v>0.017031728217703</c:v>
                      </c:pt>
                      <c:pt idx="90">
                        <c:v>0.107759696649114</c:v>
                      </c:pt>
                      <c:pt idx="91">
                        <c:v>-0.0636710751043986</c:v>
                      </c:pt>
                      <c:pt idx="92">
                        <c:v>-0.0224466290900824</c:v>
                      </c:pt>
                      <c:pt idx="93">
                        <c:v>-0.0824109370634289</c:v>
                      </c:pt>
                      <c:pt idx="94">
                        <c:v>0.0314635356445487</c:v>
                      </c:pt>
                      <c:pt idx="95">
                        <c:v>0.0879316431289083</c:v>
                      </c:pt>
                      <c:pt idx="96">
                        <c:v>-0.129212342478932</c:v>
                      </c:pt>
                      <c:pt idx="97">
                        <c:v>0.0374352526372905</c:v>
                      </c:pt>
                      <c:pt idx="98">
                        <c:v>-0.00445935329924918</c:v>
                      </c:pt>
                      <c:pt idx="99">
                        <c:v>0.00455106497452284</c:v>
                      </c:pt>
                      <c:pt idx="100">
                        <c:v>0.078424824411063</c:v>
                      </c:pt>
                      <c:pt idx="101">
                        <c:v>0.090756469458624</c:v>
                      </c:pt>
                      <c:pt idx="102">
                        <c:v>-0.00371395411124009</c:v>
                      </c:pt>
                      <c:pt idx="103">
                        <c:v>0.0853217914941664</c:v>
                      </c:pt>
                      <c:pt idx="104">
                        <c:v>-0.00107665912014498</c:v>
                      </c:pt>
                      <c:pt idx="105">
                        <c:v>-0.0489845848658924</c:v>
                      </c:pt>
                      <c:pt idx="106">
                        <c:v>-0.0606595247986679</c:v>
                      </c:pt>
                      <c:pt idx="107">
                        <c:v>0.0775468360239528</c:v>
                      </c:pt>
                      <c:pt idx="108">
                        <c:v>-0.0222152766090449</c:v>
                      </c:pt>
                      <c:pt idx="109">
                        <c:v>-0.0186101734209629</c:v>
                      </c:pt>
                      <c:pt idx="110">
                        <c:v>0.0294718757270434</c:v>
                      </c:pt>
                      <c:pt idx="111">
                        <c:v>0.0296833658416169</c:v>
                      </c:pt>
                      <c:pt idx="112">
                        <c:v>0.00630409935287601</c:v>
                      </c:pt>
                      <c:pt idx="113">
                        <c:v>0.0735462136375151</c:v>
                      </c:pt>
                      <c:pt idx="114">
                        <c:v>0.00773577710960116</c:v>
                      </c:pt>
                      <c:pt idx="115">
                        <c:v>-0.0600263013426711</c:v>
                      </c:pt>
                      <c:pt idx="116">
                        <c:v>-0.01225980693815</c:v>
                      </c:pt>
                      <c:pt idx="117">
                        <c:v>-0.0371874874727742</c:v>
                      </c:pt>
                      <c:pt idx="118">
                        <c:v>0.0296409637216533</c:v>
                      </c:pt>
                      <c:pt idx="119">
                        <c:v>0.0450854060028507</c:v>
                      </c:pt>
                      <c:pt idx="120">
                        <c:v>0.019410573849615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'Equity p Tracking error testing'!$I$1</c15:sqref>
                        </c15:formulaRef>
                      </c:ext>
                    </c:extLst>
                    <c:strCache>
                      <c:ptCount val="1"/>
                      <c:pt idx="0">
                        <c:v>CCL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testing'!$I$2:$I$122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0.125668223440783</c:v>
                      </c:pt>
                      <c:pt idx="1">
                        <c:v>0.0264214799162883</c:v>
                      </c:pt>
                      <c:pt idx="2">
                        <c:v>-0.0104728544253535</c:v>
                      </c:pt>
                      <c:pt idx="3">
                        <c:v>-0.105812074073429</c:v>
                      </c:pt>
                      <c:pt idx="4">
                        <c:v>-0.0117595655180762</c:v>
                      </c:pt>
                      <c:pt idx="5">
                        <c:v>-0.0572150301746837</c:v>
                      </c:pt>
                      <c:pt idx="6">
                        <c:v>-0.123339964514221</c:v>
                      </c:pt>
                      <c:pt idx="7">
                        <c:v>0.136875191659</c:v>
                      </c:pt>
                      <c:pt idx="8">
                        <c:v>0.101390181366445</c:v>
                      </c:pt>
                      <c:pt idx="9">
                        <c:v>0.0281652772921279</c:v>
                      </c:pt>
                      <c:pt idx="10">
                        <c:v>-0.0555655538558445</c:v>
                      </c:pt>
                      <c:pt idx="11">
                        <c:v>0.070186942863468</c:v>
                      </c:pt>
                      <c:pt idx="12">
                        <c:v>0.048211148148827</c:v>
                      </c:pt>
                      <c:pt idx="13">
                        <c:v>0.0318032897456813</c:v>
                      </c:pt>
                      <c:pt idx="14">
                        <c:v>-0.0497548031585664</c:v>
                      </c:pt>
                      <c:pt idx="15">
                        <c:v>-0.0644750754805916</c:v>
                      </c:pt>
                      <c:pt idx="16">
                        <c:v>0.0869479369082424</c:v>
                      </c:pt>
                      <c:pt idx="17">
                        <c:v>-0.0519161624134</c:v>
                      </c:pt>
                      <c:pt idx="18">
                        <c:v>0.0144614612101432</c:v>
                      </c:pt>
                      <c:pt idx="19">
                        <c:v>0.077216255011632</c:v>
                      </c:pt>
                      <c:pt idx="20">
                        <c:v>0.090148175198369</c:v>
                      </c:pt>
                      <c:pt idx="21">
                        <c:v>-0.0195231302673408</c:v>
                      </c:pt>
                      <c:pt idx="22">
                        <c:v>0.0595195402428883</c:v>
                      </c:pt>
                      <c:pt idx="23">
                        <c:v>0.0592339814875122</c:v>
                      </c:pt>
                      <c:pt idx="24">
                        <c:v>0.0563227231352184</c:v>
                      </c:pt>
                      <c:pt idx="25">
                        <c:v>-0.0544638026084375</c:v>
                      </c:pt>
                      <c:pt idx="26">
                        <c:v>0.0444726361832557</c:v>
                      </c:pt>
                      <c:pt idx="27">
                        <c:v>-0.011632052982948</c:v>
                      </c:pt>
                      <c:pt idx="28">
                        <c:v>0.0185391758997555</c:v>
                      </c:pt>
                      <c:pt idx="29">
                        <c:v>-0.0331428341063364</c:v>
                      </c:pt>
                      <c:pt idx="30">
                        <c:v>0.0758050025067134</c:v>
                      </c:pt>
                      <c:pt idx="31">
                        <c:v>-0.0131499659023692</c:v>
                      </c:pt>
                      <c:pt idx="32">
                        <c:v>0.0372422744278817</c:v>
                      </c:pt>
                      <c:pt idx="33">
                        <c:v>0.0133065279518223</c:v>
                      </c:pt>
                      <c:pt idx="34">
                        <c:v>0.021368517513501</c:v>
                      </c:pt>
                      <c:pt idx="35">
                        <c:v>-0.0934557947331377</c:v>
                      </c:pt>
                      <c:pt idx="36">
                        <c:v>-0.0144842032439081</c:v>
                      </c:pt>
                      <c:pt idx="37">
                        <c:v>0.0540615378015417</c:v>
                      </c:pt>
                      <c:pt idx="38">
                        <c:v>0.0347592346271461</c:v>
                      </c:pt>
                      <c:pt idx="39">
                        <c:v>0.0173375216327933</c:v>
                      </c:pt>
                      <c:pt idx="40">
                        <c:v>0.00326957903181446</c:v>
                      </c:pt>
                      <c:pt idx="41">
                        <c:v>-0.0125137065724986</c:v>
                      </c:pt>
                      <c:pt idx="42">
                        <c:v>-0.0229206208425721</c:v>
                      </c:pt>
                      <c:pt idx="43">
                        <c:v>0.00255342633868816</c:v>
                      </c:pt>
                      <c:pt idx="44">
                        <c:v>0.0469483100491637</c:v>
                      </c:pt>
                      <c:pt idx="45">
                        <c:v>0.0052744778059417</c:v>
                      </c:pt>
                      <c:pt idx="46">
                        <c:v>0.0361615661093819</c:v>
                      </c:pt>
                      <c:pt idx="47">
                        <c:v>-0.0437259279492751</c:v>
                      </c:pt>
                      <c:pt idx="48">
                        <c:v>-0.0160324225488826</c:v>
                      </c:pt>
                      <c:pt idx="49">
                        <c:v>0.00275825557540865</c:v>
                      </c:pt>
                      <c:pt idx="50">
                        <c:v>0.0462457246286905</c:v>
                      </c:pt>
                      <c:pt idx="51">
                        <c:v>0.0363748909804569</c:v>
                      </c:pt>
                      <c:pt idx="52">
                        <c:v>0.0196200954833285</c:v>
                      </c:pt>
                      <c:pt idx="53">
                        <c:v>0.0244103550206378</c:v>
                      </c:pt>
                      <c:pt idx="54">
                        <c:v>0.032921193625379</c:v>
                      </c:pt>
                      <c:pt idx="55">
                        <c:v>0.0473133420134384</c:v>
                      </c:pt>
                      <c:pt idx="56">
                        <c:v>-0.00890346665670783</c:v>
                      </c:pt>
                      <c:pt idx="57">
                        <c:v>0.00382396292125553</c:v>
                      </c:pt>
                      <c:pt idx="58">
                        <c:v>-0.0251678566968343</c:v>
                      </c:pt>
                      <c:pt idx="59">
                        <c:v>0.0435939114111055</c:v>
                      </c:pt>
                      <c:pt idx="60">
                        <c:v>-0.0207661587892687</c:v>
                      </c:pt>
                      <c:pt idx="61">
                        <c:v>0.0296442243798727</c:v>
                      </c:pt>
                      <c:pt idx="62">
                        <c:v>0.0495668966604454</c:v>
                      </c:pt>
                      <c:pt idx="63">
                        <c:v>0.012791868778238</c:v>
                      </c:pt>
                      <c:pt idx="64">
                        <c:v>0.0335166162941973</c:v>
                      </c:pt>
                      <c:pt idx="65">
                        <c:v>-0.137905587240293</c:v>
                      </c:pt>
                      <c:pt idx="66">
                        <c:v>-0.0354341737735396</c:v>
                      </c:pt>
                      <c:pt idx="67">
                        <c:v>0.0443486788534115</c:v>
                      </c:pt>
                      <c:pt idx="68">
                        <c:v>-0.0351168631905846</c:v>
                      </c:pt>
                      <c:pt idx="69">
                        <c:v>-0.0124881597567044</c:v>
                      </c:pt>
                      <c:pt idx="70">
                        <c:v>0.0607252125874038</c:v>
                      </c:pt>
                      <c:pt idx="71">
                        <c:v>-0.0570108375549121</c:v>
                      </c:pt>
                      <c:pt idx="72">
                        <c:v>-0.00264003157821413</c:v>
                      </c:pt>
                      <c:pt idx="73">
                        <c:v>-0.0225807628166277</c:v>
                      </c:pt>
                      <c:pt idx="74">
                        <c:v>-0.0313762136558263</c:v>
                      </c:pt>
                      <c:pt idx="75">
                        <c:v>-0.0261491374604305</c:v>
                      </c:pt>
                      <c:pt idx="76">
                        <c:v>-0.156527228347782</c:v>
                      </c:pt>
                      <c:pt idx="77">
                        <c:v>0.0542065400696516</c:v>
                      </c:pt>
                      <c:pt idx="78">
                        <c:v>-0.0190666495022964</c:v>
                      </c:pt>
                      <c:pt idx="79">
                        <c:v>-0.012856204085847</c:v>
                      </c:pt>
                      <c:pt idx="80">
                        <c:v>-0.0202730047136521</c:v>
                      </c:pt>
                      <c:pt idx="81">
                        <c:v>-0.0196229073272355</c:v>
                      </c:pt>
                      <c:pt idx="82">
                        <c:v>0.061262187302815</c:v>
                      </c:pt>
                      <c:pt idx="83">
                        <c:v>-0.020542302989619</c:v>
                      </c:pt>
                      <c:pt idx="84">
                        <c:v>0.0339128255237655</c:v>
                      </c:pt>
                      <c:pt idx="85">
                        <c:v>0.0478441577627082</c:v>
                      </c:pt>
                      <c:pt idx="86">
                        <c:v>0.0830888718985934</c:v>
                      </c:pt>
                      <c:pt idx="87">
                        <c:v>0.0282305605643276</c:v>
                      </c:pt>
                      <c:pt idx="88">
                        <c:v>-0.0470507658124819</c:v>
                      </c:pt>
                      <c:pt idx="89">
                        <c:v>-0.019230932993615</c:v>
                      </c:pt>
                      <c:pt idx="90">
                        <c:v>-0.0746637863444596</c:v>
                      </c:pt>
                      <c:pt idx="91">
                        <c:v>0.0127837137138735</c:v>
                      </c:pt>
                      <c:pt idx="92">
                        <c:v>-0.107552195524179</c:v>
                      </c:pt>
                      <c:pt idx="93">
                        <c:v>0.108764123795247</c:v>
                      </c:pt>
                      <c:pt idx="94">
                        <c:v>-0.0104331591508534</c:v>
                      </c:pt>
                      <c:pt idx="95">
                        <c:v>0.0227033174566227</c:v>
                      </c:pt>
                      <c:pt idx="96">
                        <c:v>0.0205839822590481</c:v>
                      </c:pt>
                      <c:pt idx="97">
                        <c:v>-0.0953325875819708</c:v>
                      </c:pt>
                      <c:pt idx="98">
                        <c:v>0.00291290445733527</c:v>
                      </c:pt>
                      <c:pt idx="99">
                        <c:v>0.0392015026776436</c:v>
                      </c:pt>
                      <c:pt idx="100">
                        <c:v>-0.00632621746036011</c:v>
                      </c:pt>
                      <c:pt idx="101">
                        <c:v>0.025248273886928</c:v>
                      </c:pt>
                      <c:pt idx="102">
                        <c:v>-0.0530562054149037</c:v>
                      </c:pt>
                      <c:pt idx="103">
                        <c:v>0.128081115315658</c:v>
                      </c:pt>
                      <c:pt idx="104">
                        <c:v>0.0409566324389603</c:v>
                      </c:pt>
                      <c:pt idx="105">
                        <c:v>0.070655840799668</c:v>
                      </c:pt>
                      <c:pt idx="106">
                        <c:v>-0.0531357655948038</c:v>
                      </c:pt>
                      <c:pt idx="107">
                        <c:v>0.00502131001105899</c:v>
                      </c:pt>
                      <c:pt idx="108">
                        <c:v>0.0495032515428899</c:v>
                      </c:pt>
                      <c:pt idx="109">
                        <c:v>-0.0299475528915755</c:v>
                      </c:pt>
                      <c:pt idx="110">
                        <c:v>0.0424290871245716</c:v>
                      </c:pt>
                      <c:pt idx="111">
                        <c:v>0.0503366793269711</c:v>
                      </c:pt>
                      <c:pt idx="112">
                        <c:v>-0.112651164667578</c:v>
                      </c:pt>
                      <c:pt idx="113">
                        <c:v>0.00323467885643458</c:v>
                      </c:pt>
                      <c:pt idx="114">
                        <c:v>-0.0310118905215797</c:v>
                      </c:pt>
                      <c:pt idx="115">
                        <c:v>-0.0599822756014037</c:v>
                      </c:pt>
                      <c:pt idx="116">
                        <c:v>-0.0472656462393822</c:v>
                      </c:pt>
                      <c:pt idx="117">
                        <c:v>-0.02900331104368</c:v>
                      </c:pt>
                      <c:pt idx="118">
                        <c:v>0.0333522940660211</c:v>
                      </c:pt>
                      <c:pt idx="119">
                        <c:v>0.0111943499959994</c:v>
                      </c:pt>
                      <c:pt idx="120">
                        <c:v>0.0128108379231753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'Equity p Tracking error testing'!$J$1</c15:sqref>
                        </c15:formulaRef>
                      </c:ext>
                    </c:extLst>
                    <c:strCache>
                      <c:ptCount val="1"/>
                      <c:pt idx="0">
                        <c:v>SKI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testing'!$J$2:$J$122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0.109720078103878</c:v>
                      </c:pt>
                      <c:pt idx="1">
                        <c:v>-0.0258756877485428</c:v>
                      </c:pt>
                      <c:pt idx="2">
                        <c:v>-0.0924952466167095</c:v>
                      </c:pt>
                      <c:pt idx="3">
                        <c:v>-0.0340152822282476</c:v>
                      </c:pt>
                      <c:pt idx="4">
                        <c:v>0.102768563409033</c:v>
                      </c:pt>
                      <c:pt idx="5">
                        <c:v>0.00312373459825288</c:v>
                      </c:pt>
                      <c:pt idx="6">
                        <c:v>-0.127962631912808</c:v>
                      </c:pt>
                      <c:pt idx="7">
                        <c:v>0.0323369924613148</c:v>
                      </c:pt>
                      <c:pt idx="8">
                        <c:v>0.00281852539875738</c:v>
                      </c:pt>
                      <c:pt idx="9">
                        <c:v>0.0100287448099647</c:v>
                      </c:pt>
                      <c:pt idx="10">
                        <c:v>-0.0685555274475083</c:v>
                      </c:pt>
                      <c:pt idx="11">
                        <c:v>-0.0520776751765344</c:v>
                      </c:pt>
                      <c:pt idx="12">
                        <c:v>-0.0414726738772295</c:v>
                      </c:pt>
                      <c:pt idx="13">
                        <c:v>0.0866836048423256</c:v>
                      </c:pt>
                      <c:pt idx="14">
                        <c:v>-0.238550405721359</c:v>
                      </c:pt>
                      <c:pt idx="15">
                        <c:v>-0.0223968210963605</c:v>
                      </c:pt>
                      <c:pt idx="16">
                        <c:v>0.0305773672055427</c:v>
                      </c:pt>
                      <c:pt idx="17">
                        <c:v>0.14844030118322</c:v>
                      </c:pt>
                      <c:pt idx="18">
                        <c:v>-0.0515142054324071</c:v>
                      </c:pt>
                      <c:pt idx="19">
                        <c:v>-0.00394996708360751</c:v>
                      </c:pt>
                      <c:pt idx="20">
                        <c:v>0.0419695968274951</c:v>
                      </c:pt>
                      <c:pt idx="21">
                        <c:v>0.0859498889946084</c:v>
                      </c:pt>
                      <c:pt idx="22">
                        <c:v>0.0243866822429908</c:v>
                      </c:pt>
                      <c:pt idx="23">
                        <c:v>0.0996436208125444</c:v>
                      </c:pt>
                      <c:pt idx="24">
                        <c:v>0.0810215193155301</c:v>
                      </c:pt>
                      <c:pt idx="25">
                        <c:v>-0.0414917855858016</c:v>
                      </c:pt>
                      <c:pt idx="26">
                        <c:v>0.0856374327536595</c:v>
                      </c:pt>
                      <c:pt idx="27">
                        <c:v>-0.147162201094786</c:v>
                      </c:pt>
                      <c:pt idx="28">
                        <c:v>0.017633943652456</c:v>
                      </c:pt>
                      <c:pt idx="29">
                        <c:v>-0.0448811578807594</c:v>
                      </c:pt>
                      <c:pt idx="30">
                        <c:v>0.0011817044348672</c:v>
                      </c:pt>
                      <c:pt idx="31">
                        <c:v>0.103311810039575</c:v>
                      </c:pt>
                      <c:pt idx="32">
                        <c:v>-0.0515386067585426</c:v>
                      </c:pt>
                      <c:pt idx="33">
                        <c:v>-0.0323779193205944</c:v>
                      </c:pt>
                      <c:pt idx="34">
                        <c:v>0.0475863960504663</c:v>
                      </c:pt>
                      <c:pt idx="35">
                        <c:v>-0.021206964262338</c:v>
                      </c:pt>
                      <c:pt idx="36">
                        <c:v>0.057375952922295</c:v>
                      </c:pt>
                      <c:pt idx="37">
                        <c:v>0.000758917278016691</c:v>
                      </c:pt>
                      <c:pt idx="38">
                        <c:v>0.0493554095045501</c:v>
                      </c:pt>
                      <c:pt idx="39">
                        <c:v>-0.0235471243601325</c:v>
                      </c:pt>
                      <c:pt idx="40">
                        <c:v>0.0541507339336376</c:v>
                      </c:pt>
                      <c:pt idx="41">
                        <c:v>0.0823192136672126</c:v>
                      </c:pt>
                      <c:pt idx="42">
                        <c:v>0.0370290285961403</c:v>
                      </c:pt>
                      <c:pt idx="43">
                        <c:v>0.0345079232693912</c:v>
                      </c:pt>
                      <c:pt idx="44">
                        <c:v>-0.0448453088783635</c:v>
                      </c:pt>
                      <c:pt idx="45">
                        <c:v>-0.0280649926144756</c:v>
                      </c:pt>
                      <c:pt idx="46">
                        <c:v>-0.000542770299609141</c:v>
                      </c:pt>
                      <c:pt idx="47">
                        <c:v>0.0744542196155098</c:v>
                      </c:pt>
                      <c:pt idx="48">
                        <c:v>0.0737427343947434</c:v>
                      </c:pt>
                      <c:pt idx="49">
                        <c:v>-0.0258896629636604</c:v>
                      </c:pt>
                      <c:pt idx="50">
                        <c:v>0.0172030540253214</c:v>
                      </c:pt>
                      <c:pt idx="51">
                        <c:v>0.136912114014252</c:v>
                      </c:pt>
                      <c:pt idx="52">
                        <c:v>-0.037439411666388</c:v>
                      </c:pt>
                      <c:pt idx="53">
                        <c:v>0.0578659489494704</c:v>
                      </c:pt>
                      <c:pt idx="54">
                        <c:v>0.00869957733185611</c:v>
                      </c:pt>
                      <c:pt idx="55">
                        <c:v>0.0710711525161711</c:v>
                      </c:pt>
                      <c:pt idx="56">
                        <c:v>-0.00330446672743845</c:v>
                      </c:pt>
                      <c:pt idx="57">
                        <c:v>0.020502267444076</c:v>
                      </c:pt>
                      <c:pt idx="58">
                        <c:v>0.0116882631913067</c:v>
                      </c:pt>
                      <c:pt idx="59">
                        <c:v>-0.000590580245090844</c:v>
                      </c:pt>
                      <c:pt idx="60">
                        <c:v>0.0203501255724627</c:v>
                      </c:pt>
                      <c:pt idx="61">
                        <c:v>0.0384768523545809</c:v>
                      </c:pt>
                      <c:pt idx="62">
                        <c:v>-0.0708609271523181</c:v>
                      </c:pt>
                      <c:pt idx="63">
                        <c:v>0.0461417263758113</c:v>
                      </c:pt>
                      <c:pt idx="64">
                        <c:v>0.086850503818984</c:v>
                      </c:pt>
                      <c:pt idx="65">
                        <c:v>-0.0312118512653009</c:v>
                      </c:pt>
                      <c:pt idx="66">
                        <c:v>-0.00974014916731947</c:v>
                      </c:pt>
                      <c:pt idx="67">
                        <c:v>0.0671320975341336</c:v>
                      </c:pt>
                      <c:pt idx="68">
                        <c:v>-0.10038995778143</c:v>
                      </c:pt>
                      <c:pt idx="69">
                        <c:v>0.0393351006663323</c:v>
                      </c:pt>
                      <c:pt idx="70">
                        <c:v>0.0145801737212188</c:v>
                      </c:pt>
                      <c:pt idx="71">
                        <c:v>-0.0572787497876678</c:v>
                      </c:pt>
                      <c:pt idx="72">
                        <c:v>0.031028145158384</c:v>
                      </c:pt>
                      <c:pt idx="73">
                        <c:v>0.0243271583362461</c:v>
                      </c:pt>
                      <c:pt idx="74">
                        <c:v>0.0352828772265066</c:v>
                      </c:pt>
                      <c:pt idx="75">
                        <c:v>-0.000593276203032289</c:v>
                      </c:pt>
                      <c:pt idx="76">
                        <c:v>0.0468966427016686</c:v>
                      </c:pt>
                      <c:pt idx="77">
                        <c:v>0.0336441532258065</c:v>
                      </c:pt>
                      <c:pt idx="78">
                        <c:v>0.0242594172863586</c:v>
                      </c:pt>
                      <c:pt idx="79">
                        <c:v>0.0242501785289218</c:v>
                      </c:pt>
                      <c:pt idx="80">
                        <c:v>0.0100223687650698</c:v>
                      </c:pt>
                      <c:pt idx="81">
                        <c:v>-0.0293085595950299</c:v>
                      </c:pt>
                      <c:pt idx="82">
                        <c:v>0.0493644256126109</c:v>
                      </c:pt>
                      <c:pt idx="83">
                        <c:v>0.0150218833827473</c:v>
                      </c:pt>
                      <c:pt idx="84">
                        <c:v>0.109077252621915</c:v>
                      </c:pt>
                      <c:pt idx="85">
                        <c:v>0.0280174576101133</c:v>
                      </c:pt>
                      <c:pt idx="86">
                        <c:v>-0.0466512138587288</c:v>
                      </c:pt>
                      <c:pt idx="87">
                        <c:v>-0.0485245565991862</c:v>
                      </c:pt>
                      <c:pt idx="88">
                        <c:v>-0.00277053016650075</c:v>
                      </c:pt>
                      <c:pt idx="89">
                        <c:v>0.0305874737012461</c:v>
                      </c:pt>
                      <c:pt idx="90">
                        <c:v>-0.0377669597989948</c:v>
                      </c:pt>
                      <c:pt idx="91">
                        <c:v>0.0107167142662858</c:v>
                      </c:pt>
                      <c:pt idx="92">
                        <c:v>0.0206948518528485</c:v>
                      </c:pt>
                      <c:pt idx="93">
                        <c:v>-0.0101508120649653</c:v>
                      </c:pt>
                      <c:pt idx="94">
                        <c:v>0.0941320619023518</c:v>
                      </c:pt>
                      <c:pt idx="95">
                        <c:v>-0.066582272317842</c:v>
                      </c:pt>
                      <c:pt idx="96">
                        <c:v>0.00550310364613216</c:v>
                      </c:pt>
                      <c:pt idx="97">
                        <c:v>0.0678546416621273</c:v>
                      </c:pt>
                      <c:pt idx="98">
                        <c:v>0.0295853676309845</c:v>
                      </c:pt>
                      <c:pt idx="99">
                        <c:v>-0.0236865076556492</c:v>
                      </c:pt>
                      <c:pt idx="100">
                        <c:v>0.0195490902061233</c:v>
                      </c:pt>
                      <c:pt idx="101">
                        <c:v>0.0972222222222221</c:v>
                      </c:pt>
                      <c:pt idx="102">
                        <c:v>0.089061217436385</c:v>
                      </c:pt>
                      <c:pt idx="103">
                        <c:v>0.094234087708511</c:v>
                      </c:pt>
                      <c:pt idx="104">
                        <c:v>-0.0452798723897913</c:v>
                      </c:pt>
                      <c:pt idx="105">
                        <c:v>-0.0754888931080312</c:v>
                      </c:pt>
                      <c:pt idx="106">
                        <c:v>-0.0348502895633959</c:v>
                      </c:pt>
                      <c:pt idx="107">
                        <c:v>0.00425559078239046</c:v>
                      </c:pt>
                      <c:pt idx="108">
                        <c:v>0.0667203423946436</c:v>
                      </c:pt>
                      <c:pt idx="109">
                        <c:v>-0.00456838676359594</c:v>
                      </c:pt>
                      <c:pt idx="110">
                        <c:v>-0.00905898315907094</c:v>
                      </c:pt>
                      <c:pt idx="111">
                        <c:v>0.0228343602754622</c:v>
                      </c:pt>
                      <c:pt idx="112">
                        <c:v>0.089396802897866</c:v>
                      </c:pt>
                      <c:pt idx="113">
                        <c:v>0.0753022390082585</c:v>
                      </c:pt>
                      <c:pt idx="114">
                        <c:v>-0.0539627588061306</c:v>
                      </c:pt>
                      <c:pt idx="115">
                        <c:v>-0.0264153624784609</c:v>
                      </c:pt>
                      <c:pt idx="116">
                        <c:v>0.0891690690800278</c:v>
                      </c:pt>
                      <c:pt idx="117">
                        <c:v>-0.0616990266865463</c:v>
                      </c:pt>
                      <c:pt idx="118">
                        <c:v>0.0287091590787361</c:v>
                      </c:pt>
                      <c:pt idx="119">
                        <c:v>0.0086604880419312</c:v>
                      </c:pt>
                      <c:pt idx="120">
                        <c:v>0.0240980831105433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'Equity p Tracking error testing'!$K$1</c15:sqref>
                        </c15:formulaRef>
                      </c:ext>
                    </c:extLst>
                    <c:strCache>
                      <c:ptCount val="1"/>
                      <c:pt idx="0">
                        <c:v>TAH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testing'!$K$2:$K$122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0.0644160474974643</c:v>
                      </c:pt>
                      <c:pt idx="1">
                        <c:v>-0.0527761442895319</c:v>
                      </c:pt>
                      <c:pt idx="2">
                        <c:v>0.102576797038923</c:v>
                      </c:pt>
                      <c:pt idx="3">
                        <c:v>-0.0574894514767932</c:v>
                      </c:pt>
                      <c:pt idx="4">
                        <c:v>-0.196456389237587</c:v>
                      </c:pt>
                      <c:pt idx="5">
                        <c:v>-0.0326560573692579</c:v>
                      </c:pt>
                      <c:pt idx="6">
                        <c:v>-0.10036093356293</c:v>
                      </c:pt>
                      <c:pt idx="7">
                        <c:v>-0.140970877986007</c:v>
                      </c:pt>
                      <c:pt idx="8">
                        <c:v>0.0508956783362917</c:v>
                      </c:pt>
                      <c:pt idx="9">
                        <c:v>-0.0391471011020604</c:v>
                      </c:pt>
                      <c:pt idx="10">
                        <c:v>-0.0740786914676108</c:v>
                      </c:pt>
                      <c:pt idx="11">
                        <c:v>-0.0639962299717249</c:v>
                      </c:pt>
                      <c:pt idx="12">
                        <c:v>-0.00427233626307222</c:v>
                      </c:pt>
                      <c:pt idx="13">
                        <c:v>-0.0600837908119041</c:v>
                      </c:pt>
                      <c:pt idx="14">
                        <c:v>0.00770046571678895</c:v>
                      </c:pt>
                      <c:pt idx="15">
                        <c:v>0.0605991275433941</c:v>
                      </c:pt>
                      <c:pt idx="16">
                        <c:v>0.109772057237363</c:v>
                      </c:pt>
                      <c:pt idx="17">
                        <c:v>-0.0203193033381713</c:v>
                      </c:pt>
                      <c:pt idx="18">
                        <c:v>-0.0359656084656084</c:v>
                      </c:pt>
                      <c:pt idx="19">
                        <c:v>0.0329989983672012</c:v>
                      </c:pt>
                      <c:pt idx="20">
                        <c:v>-0.0189411045878384</c:v>
                      </c:pt>
                      <c:pt idx="21">
                        <c:v>0.0650825886812889</c:v>
                      </c:pt>
                      <c:pt idx="22">
                        <c:v>-0.020834657480265</c:v>
                      </c:pt>
                      <c:pt idx="23">
                        <c:v>0.0241210988212079</c:v>
                      </c:pt>
                      <c:pt idx="24">
                        <c:v>-0.0373957356184874</c:v>
                      </c:pt>
                      <c:pt idx="25">
                        <c:v>0.0129451116729877</c:v>
                      </c:pt>
                      <c:pt idx="26">
                        <c:v>0.013351707640505</c:v>
                      </c:pt>
                      <c:pt idx="27">
                        <c:v>0.0146383393631488</c:v>
                      </c:pt>
                      <c:pt idx="28">
                        <c:v>-0.0115442487387307</c:v>
                      </c:pt>
                      <c:pt idx="29">
                        <c:v>-0.0291912912221456</c:v>
                      </c:pt>
                      <c:pt idx="30">
                        <c:v>-0.0405971643915036</c:v>
                      </c:pt>
                      <c:pt idx="31">
                        <c:v>0.0814986746508084</c:v>
                      </c:pt>
                      <c:pt idx="32">
                        <c:v>-0.0257540161280081</c:v>
                      </c:pt>
                      <c:pt idx="33">
                        <c:v>0.0757459233285971</c:v>
                      </c:pt>
                      <c:pt idx="34">
                        <c:v>0.0790034897246996</c:v>
                      </c:pt>
                      <c:pt idx="35">
                        <c:v>-0.043122810169796</c:v>
                      </c:pt>
                      <c:pt idx="36">
                        <c:v>0.00140831846774936</c:v>
                      </c:pt>
                      <c:pt idx="37">
                        <c:v>-0.0267321395087192</c:v>
                      </c:pt>
                      <c:pt idx="38">
                        <c:v>0.124375353715366</c:v>
                      </c:pt>
                      <c:pt idx="39">
                        <c:v>-0.0119516792323509</c:v>
                      </c:pt>
                      <c:pt idx="40">
                        <c:v>0.0295686104487318</c:v>
                      </c:pt>
                      <c:pt idx="41">
                        <c:v>0.0234977049732599</c:v>
                      </c:pt>
                      <c:pt idx="42">
                        <c:v>-0.0591647809092779</c:v>
                      </c:pt>
                      <c:pt idx="43">
                        <c:v>0.0124305768137492</c:v>
                      </c:pt>
                      <c:pt idx="44">
                        <c:v>-0.0744344257869446</c:v>
                      </c:pt>
                      <c:pt idx="45">
                        <c:v>-0.098947638603696</c:v>
                      </c:pt>
                      <c:pt idx="46">
                        <c:v>0.13334023902319</c:v>
                      </c:pt>
                      <c:pt idx="47">
                        <c:v>-0.0346056735481954</c:v>
                      </c:pt>
                      <c:pt idx="48">
                        <c:v>-0.0215029585798816</c:v>
                      </c:pt>
                      <c:pt idx="49">
                        <c:v>0.0805848844381554</c:v>
                      </c:pt>
                      <c:pt idx="50">
                        <c:v>-0.030823987643543</c:v>
                      </c:pt>
                      <c:pt idx="51">
                        <c:v>0.00732169253510717</c:v>
                      </c:pt>
                      <c:pt idx="52">
                        <c:v>0.0363653039231422</c:v>
                      </c:pt>
                      <c:pt idx="53">
                        <c:v>0.0245580654439257</c:v>
                      </c:pt>
                      <c:pt idx="54">
                        <c:v>0.0171241011466452</c:v>
                      </c:pt>
                      <c:pt idx="55">
                        <c:v>0.0976497813256338</c:v>
                      </c:pt>
                      <c:pt idx="56">
                        <c:v>-0.0536734910979372</c:v>
                      </c:pt>
                      <c:pt idx="57">
                        <c:v>-0.0673356974236865</c:v>
                      </c:pt>
                      <c:pt idx="58">
                        <c:v>0</c:v>
                      </c:pt>
                      <c:pt idx="59">
                        <c:v>0.0252673562412342</c:v>
                      </c:pt>
                      <c:pt idx="60">
                        <c:v>0.073944640376189</c:v>
                      </c:pt>
                      <c:pt idx="61">
                        <c:v>0.0163898536158187</c:v>
                      </c:pt>
                      <c:pt idx="62">
                        <c:v>0.0516174512414818</c:v>
                      </c:pt>
                      <c:pt idx="63">
                        <c:v>0.0253891702666471</c:v>
                      </c:pt>
                      <c:pt idx="64">
                        <c:v>0.0774050029509239</c:v>
                      </c:pt>
                      <c:pt idx="65">
                        <c:v>-0.0431063542895669</c:v>
                      </c:pt>
                      <c:pt idx="66">
                        <c:v>-0.10210048879299</c:v>
                      </c:pt>
                      <c:pt idx="67">
                        <c:v>0.127089218455744</c:v>
                      </c:pt>
                      <c:pt idx="68">
                        <c:v>0.00378560426076291</c:v>
                      </c:pt>
                      <c:pt idx="69">
                        <c:v>-0.0333350672770149</c:v>
                      </c:pt>
                      <c:pt idx="70">
                        <c:v>0.109722957156566</c:v>
                      </c:pt>
                      <c:pt idx="71">
                        <c:v>-0.0197764541391543</c:v>
                      </c:pt>
                      <c:pt idx="72">
                        <c:v>0.0461141434295795</c:v>
                      </c:pt>
                      <c:pt idx="73">
                        <c:v>-0.0440813688632475</c:v>
                      </c:pt>
                      <c:pt idx="74">
                        <c:v>0.0406147453127319</c:v>
                      </c:pt>
                      <c:pt idx="75">
                        <c:v>-0.0311618546572435</c:v>
                      </c:pt>
                      <c:pt idx="76">
                        <c:v>0.111106567767155</c:v>
                      </c:pt>
                      <c:pt idx="77">
                        <c:v>-0.0815809811209658</c:v>
                      </c:pt>
                      <c:pt idx="78">
                        <c:v>-0.0372492607047548</c:v>
                      </c:pt>
                      <c:pt idx="79">
                        <c:v>0.0357187450575613</c:v>
                      </c:pt>
                      <c:pt idx="80">
                        <c:v>0.0638060181315503</c:v>
                      </c:pt>
                      <c:pt idx="81">
                        <c:v>0.00552269138656558</c:v>
                      </c:pt>
                      <c:pt idx="82">
                        <c:v>0.120876974168633</c:v>
                      </c:pt>
                      <c:pt idx="83">
                        <c:v>-0.0122534890268263</c:v>
                      </c:pt>
                      <c:pt idx="84">
                        <c:v>0.0297786283372017</c:v>
                      </c:pt>
                      <c:pt idx="85">
                        <c:v>0.115663428714529</c:v>
                      </c:pt>
                      <c:pt idx="86">
                        <c:v>0.139751791273118</c:v>
                      </c:pt>
                      <c:pt idx="87">
                        <c:v>-0.00344127036775976</c:v>
                      </c:pt>
                      <c:pt idx="88">
                        <c:v>0.0147019054751207</c:v>
                      </c:pt>
                      <c:pt idx="89">
                        <c:v>0.0310586064628553</c:v>
                      </c:pt>
                      <c:pt idx="90">
                        <c:v>-0.0602410836336523</c:v>
                      </c:pt>
                      <c:pt idx="91">
                        <c:v>0.0213693297224102</c:v>
                      </c:pt>
                      <c:pt idx="92">
                        <c:v>-0.0309845879769648</c:v>
                      </c:pt>
                      <c:pt idx="93">
                        <c:v>0.0484573493022933</c:v>
                      </c:pt>
                      <c:pt idx="94">
                        <c:v>-0.0588235294117646</c:v>
                      </c:pt>
                      <c:pt idx="95">
                        <c:v>0.02901863084922</c:v>
                      </c:pt>
                      <c:pt idx="96">
                        <c:v>0.0216897019968632</c:v>
                      </c:pt>
                      <c:pt idx="97">
                        <c:v>-0.00636722834962067</c:v>
                      </c:pt>
                      <c:pt idx="98">
                        <c:v>-0.0502947382610184</c:v>
                      </c:pt>
                      <c:pt idx="99">
                        <c:v>-0.0162024653077266</c:v>
                      </c:pt>
                      <c:pt idx="100">
                        <c:v>-0.00235830734571119</c:v>
                      </c:pt>
                      <c:pt idx="101">
                        <c:v>0.0518886027510026</c:v>
                      </c:pt>
                      <c:pt idx="102">
                        <c:v>0.0201778783616577</c:v>
                      </c:pt>
                      <c:pt idx="103">
                        <c:v>0.0703297500699722</c:v>
                      </c:pt>
                      <c:pt idx="104">
                        <c:v>0.0453746434676492</c:v>
                      </c:pt>
                      <c:pt idx="105">
                        <c:v>0.0100614713280494</c:v>
                      </c:pt>
                      <c:pt idx="106">
                        <c:v>-0.0398403999174481</c:v>
                      </c:pt>
                      <c:pt idx="107">
                        <c:v>-0.0186713667497778</c:v>
                      </c:pt>
                      <c:pt idx="108">
                        <c:v>0.0169141733471567</c:v>
                      </c:pt>
                      <c:pt idx="109">
                        <c:v>-0.0124734353161917</c:v>
                      </c:pt>
                      <c:pt idx="110">
                        <c:v>-0.0746129760854602</c:v>
                      </c:pt>
                      <c:pt idx="111">
                        <c:v>0.105387484025057</c:v>
                      </c:pt>
                      <c:pt idx="112">
                        <c:v>0.0127081901964037</c:v>
                      </c:pt>
                      <c:pt idx="113">
                        <c:v>-0.0439298731559419</c:v>
                      </c:pt>
                      <c:pt idx="114">
                        <c:v>-0.0634585833276239</c:v>
                      </c:pt>
                      <c:pt idx="115">
                        <c:v>-0.00934833386458767</c:v>
                      </c:pt>
                      <c:pt idx="116">
                        <c:v>-0.00720532540009067</c:v>
                      </c:pt>
                      <c:pt idx="117">
                        <c:v>0.0514727759595357</c:v>
                      </c:pt>
                      <c:pt idx="118">
                        <c:v>0.0396252728595683</c:v>
                      </c:pt>
                      <c:pt idx="119">
                        <c:v>0.103136877509162</c:v>
                      </c:pt>
                      <c:pt idx="120">
                        <c:v>0.00675100111618209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'Equity p Tracking error testing'!$L$1</c15:sqref>
                        </c15:formulaRef>
                      </c:ext>
                    </c:extLst>
                    <c:strCache>
                      <c:ptCount val="1"/>
                      <c:pt idx="0">
                        <c:v>SOL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testing'!$L$2:$L$122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0.053300162732424</c:v>
                      </c:pt>
                      <c:pt idx="1">
                        <c:v>-0.130551482725085</c:v>
                      </c:pt>
                      <c:pt idx="2">
                        <c:v>-0.040017274258789</c:v>
                      </c:pt>
                      <c:pt idx="3">
                        <c:v>0.0547072578669578</c:v>
                      </c:pt>
                      <c:pt idx="4">
                        <c:v>0.0945001131768226</c:v>
                      </c:pt>
                      <c:pt idx="5">
                        <c:v>0.163541236616186</c:v>
                      </c:pt>
                      <c:pt idx="6">
                        <c:v>0.0784266390061308</c:v>
                      </c:pt>
                      <c:pt idx="7">
                        <c:v>-0.0564359407056091</c:v>
                      </c:pt>
                      <c:pt idx="8">
                        <c:v>0.0657490640609846</c:v>
                      </c:pt>
                      <c:pt idx="9">
                        <c:v>-0.0114954689615611</c:v>
                      </c:pt>
                      <c:pt idx="10">
                        <c:v>-0.154868721189283</c:v>
                      </c:pt>
                      <c:pt idx="11">
                        <c:v>-0.0371195949764429</c:v>
                      </c:pt>
                      <c:pt idx="12">
                        <c:v>0.0780248711927056</c:v>
                      </c:pt>
                      <c:pt idx="13">
                        <c:v>-0.088322992229715</c:v>
                      </c:pt>
                      <c:pt idx="14">
                        <c:v>-0.0703690725110561</c:v>
                      </c:pt>
                      <c:pt idx="15">
                        <c:v>0.237208125755663</c:v>
                      </c:pt>
                      <c:pt idx="16">
                        <c:v>-0.00453180130021935</c:v>
                      </c:pt>
                      <c:pt idx="17">
                        <c:v>0.0534339850062968</c:v>
                      </c:pt>
                      <c:pt idx="18">
                        <c:v>0.0381541520355317</c:v>
                      </c:pt>
                      <c:pt idx="19">
                        <c:v>0.0694375114291785</c:v>
                      </c:pt>
                      <c:pt idx="20">
                        <c:v>0.042394833223574</c:v>
                      </c:pt>
                      <c:pt idx="21">
                        <c:v>0.181027106350529</c:v>
                      </c:pt>
                      <c:pt idx="22">
                        <c:v>-0.051292242229607</c:v>
                      </c:pt>
                      <c:pt idx="23">
                        <c:v>0.0374083795917781</c:v>
                      </c:pt>
                      <c:pt idx="24">
                        <c:v>0.0110454485857661</c:v>
                      </c:pt>
                      <c:pt idx="25">
                        <c:v>-0.0113991753246265</c:v>
                      </c:pt>
                      <c:pt idx="26">
                        <c:v>-0.0317841996280323</c:v>
                      </c:pt>
                      <c:pt idx="27">
                        <c:v>0.152985093009805</c:v>
                      </c:pt>
                      <c:pt idx="28">
                        <c:v>-0.0452242926480346</c:v>
                      </c:pt>
                      <c:pt idx="29">
                        <c:v>-0.0982584715687004</c:v>
                      </c:pt>
                      <c:pt idx="30">
                        <c:v>0.0130566107404868</c:v>
                      </c:pt>
                      <c:pt idx="31">
                        <c:v>0.0168119551681194</c:v>
                      </c:pt>
                      <c:pt idx="32">
                        <c:v>-0.0811585209268129</c:v>
                      </c:pt>
                      <c:pt idx="33">
                        <c:v>0.0771644831536971</c:v>
                      </c:pt>
                      <c:pt idx="34">
                        <c:v>0.0261223655291092</c:v>
                      </c:pt>
                      <c:pt idx="35">
                        <c:v>-0.0720090022519864</c:v>
                      </c:pt>
                      <c:pt idx="36">
                        <c:v>0.0310347789101737</c:v>
                      </c:pt>
                      <c:pt idx="37">
                        <c:v>-0.0176742184292624</c:v>
                      </c:pt>
                      <c:pt idx="38">
                        <c:v>-0.00680853426476002</c:v>
                      </c:pt>
                      <c:pt idx="39">
                        <c:v>0.0540620754880949</c:v>
                      </c:pt>
                      <c:pt idx="40">
                        <c:v>0.0154058741253347</c:v>
                      </c:pt>
                      <c:pt idx="41">
                        <c:v>0.00230053484467474</c:v>
                      </c:pt>
                      <c:pt idx="42">
                        <c:v>0.0107614039093704</c:v>
                      </c:pt>
                      <c:pt idx="43">
                        <c:v>-0.0130680968675844</c:v>
                      </c:pt>
                      <c:pt idx="44">
                        <c:v>-0.0485517718243387</c:v>
                      </c:pt>
                      <c:pt idx="45">
                        <c:v>0.0449623778684536</c:v>
                      </c:pt>
                      <c:pt idx="46">
                        <c:v>0.0782353087283072</c:v>
                      </c:pt>
                      <c:pt idx="47">
                        <c:v>0.000253394915976646</c:v>
                      </c:pt>
                      <c:pt idx="48">
                        <c:v>0.00831341085017256</c:v>
                      </c:pt>
                      <c:pt idx="49">
                        <c:v>-0.0156455273425575</c:v>
                      </c:pt>
                      <c:pt idx="50">
                        <c:v>0.00164073484573657</c:v>
                      </c:pt>
                      <c:pt idx="51">
                        <c:v>0.023206634514551</c:v>
                      </c:pt>
                      <c:pt idx="52">
                        <c:v>0.00174283003728171</c:v>
                      </c:pt>
                      <c:pt idx="53">
                        <c:v>-0.0327488806271791</c:v>
                      </c:pt>
                      <c:pt idx="54">
                        <c:v>0.0063352283450131</c:v>
                      </c:pt>
                      <c:pt idx="55">
                        <c:v>-0.0160359637094452</c:v>
                      </c:pt>
                      <c:pt idx="56">
                        <c:v>-0.0314583307807814</c:v>
                      </c:pt>
                      <c:pt idx="57">
                        <c:v>0.0388778238651246</c:v>
                      </c:pt>
                      <c:pt idx="58">
                        <c:v>0.027261140866591</c:v>
                      </c:pt>
                      <c:pt idx="59">
                        <c:v>-0.0291810575126032</c:v>
                      </c:pt>
                      <c:pt idx="60">
                        <c:v>0.0510724181266227</c:v>
                      </c:pt>
                      <c:pt idx="61">
                        <c:v>0.0130855227153039</c:v>
                      </c:pt>
                      <c:pt idx="62">
                        <c:v>0.00752846905415727</c:v>
                      </c:pt>
                      <c:pt idx="63">
                        <c:v>0.00329499082991869</c:v>
                      </c:pt>
                      <c:pt idx="64">
                        <c:v>0.0358317725440571</c:v>
                      </c:pt>
                      <c:pt idx="65">
                        <c:v>0.00690815183819216</c:v>
                      </c:pt>
                      <c:pt idx="66">
                        <c:v>-0.0961996354518081</c:v>
                      </c:pt>
                      <c:pt idx="67">
                        <c:v>0.0415611307537036</c:v>
                      </c:pt>
                      <c:pt idx="68">
                        <c:v>0.0199079315931223</c:v>
                      </c:pt>
                      <c:pt idx="69">
                        <c:v>0.0231069502517744</c:v>
                      </c:pt>
                      <c:pt idx="70">
                        <c:v>0.0643934097091026</c:v>
                      </c:pt>
                      <c:pt idx="71">
                        <c:v>-0.0264406777049019</c:v>
                      </c:pt>
                      <c:pt idx="72">
                        <c:v>0.014478690756266</c:v>
                      </c:pt>
                      <c:pt idx="73">
                        <c:v>0.0363454158348098</c:v>
                      </c:pt>
                      <c:pt idx="74">
                        <c:v>0.00036473614971877</c:v>
                      </c:pt>
                      <c:pt idx="75">
                        <c:v>0.0191053563930099</c:v>
                      </c:pt>
                      <c:pt idx="76">
                        <c:v>-0.041239302038797</c:v>
                      </c:pt>
                      <c:pt idx="77">
                        <c:v>0.0109205107123671</c:v>
                      </c:pt>
                      <c:pt idx="78">
                        <c:v>-0.00419751760203235</c:v>
                      </c:pt>
                      <c:pt idx="79">
                        <c:v>0.0342228159246916</c:v>
                      </c:pt>
                      <c:pt idx="80">
                        <c:v>-0.0332394326604195</c:v>
                      </c:pt>
                      <c:pt idx="81">
                        <c:v>-0.0144079219466956</c:v>
                      </c:pt>
                      <c:pt idx="82">
                        <c:v>-0.00963570872070074</c:v>
                      </c:pt>
                      <c:pt idx="83">
                        <c:v>0.000473498767844971</c:v>
                      </c:pt>
                      <c:pt idx="84">
                        <c:v>-0.0288693632614266</c:v>
                      </c:pt>
                      <c:pt idx="85">
                        <c:v>-0.0599243487220534</c:v>
                      </c:pt>
                      <c:pt idx="86">
                        <c:v>0.0848556242905667</c:v>
                      </c:pt>
                      <c:pt idx="87">
                        <c:v>0.0773354230486849</c:v>
                      </c:pt>
                      <c:pt idx="88">
                        <c:v>-0.00799651910179622</c:v>
                      </c:pt>
                      <c:pt idx="89">
                        <c:v>-0.047595975358826</c:v>
                      </c:pt>
                      <c:pt idx="90">
                        <c:v>-0.0220635358010222</c:v>
                      </c:pt>
                      <c:pt idx="91">
                        <c:v>0.0266701320749769</c:v>
                      </c:pt>
                      <c:pt idx="92">
                        <c:v>-0.0387449446622447</c:v>
                      </c:pt>
                      <c:pt idx="93">
                        <c:v>0.181980611392679</c:v>
                      </c:pt>
                      <c:pt idx="94">
                        <c:v>0.0115531019896573</c:v>
                      </c:pt>
                      <c:pt idx="95">
                        <c:v>-0.0144378506907724</c:v>
                      </c:pt>
                      <c:pt idx="96">
                        <c:v>0.119961849069396</c:v>
                      </c:pt>
                      <c:pt idx="97">
                        <c:v>-0.0280382130116958</c:v>
                      </c:pt>
                      <c:pt idx="98">
                        <c:v>-0.0666831375299293</c:v>
                      </c:pt>
                      <c:pt idx="99">
                        <c:v>0.0541868524447791</c:v>
                      </c:pt>
                      <c:pt idx="100">
                        <c:v>-0.0149956590505684</c:v>
                      </c:pt>
                      <c:pt idx="101">
                        <c:v>-0.0139152844943278</c:v>
                      </c:pt>
                      <c:pt idx="102">
                        <c:v>0.0632905529324925</c:v>
                      </c:pt>
                      <c:pt idx="103">
                        <c:v>0.0424923620952311</c:v>
                      </c:pt>
                      <c:pt idx="104">
                        <c:v>-0.0416129650774947</c:v>
                      </c:pt>
                      <c:pt idx="105">
                        <c:v>-0.0465657989944155</c:v>
                      </c:pt>
                      <c:pt idx="106">
                        <c:v>-0.0104678387039547</c:v>
                      </c:pt>
                      <c:pt idx="107">
                        <c:v>-0.0685421161670009</c:v>
                      </c:pt>
                      <c:pt idx="108">
                        <c:v>0.0302057111570733</c:v>
                      </c:pt>
                      <c:pt idx="109">
                        <c:v>0.033317633203759</c:v>
                      </c:pt>
                      <c:pt idx="110">
                        <c:v>0.0269282486308957</c:v>
                      </c:pt>
                      <c:pt idx="111">
                        <c:v>0.140810022392794</c:v>
                      </c:pt>
                      <c:pt idx="112">
                        <c:v>0.0413286564913755</c:v>
                      </c:pt>
                      <c:pt idx="113">
                        <c:v>-0.0776110126066449</c:v>
                      </c:pt>
                      <c:pt idx="114">
                        <c:v>-0.0417785224549242</c:v>
                      </c:pt>
                      <c:pt idx="115">
                        <c:v>0.0598237567295978</c:v>
                      </c:pt>
                      <c:pt idx="116">
                        <c:v>0.0284210026981122</c:v>
                      </c:pt>
                      <c:pt idx="117">
                        <c:v>-0.102196321744682</c:v>
                      </c:pt>
                      <c:pt idx="118">
                        <c:v>0.0519402079863864</c:v>
                      </c:pt>
                      <c:pt idx="119">
                        <c:v>0.0103900257658582</c:v>
                      </c:pt>
                      <c:pt idx="120">
                        <c:v>-0.00838712786665093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'Equity p Tracking error testing'!$M$1</c15:sqref>
                        </c15:formulaRef>
                      </c:ext>
                    </c:extLst>
                    <c:strCache>
                      <c:ptCount val="1"/>
                      <c:pt idx="0">
                        <c:v>ILU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testing'!$M$2:$M$122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0.0131818508126149</c:v>
                      </c:pt>
                      <c:pt idx="1">
                        <c:v>0.0152787548364404</c:v>
                      </c:pt>
                      <c:pt idx="2">
                        <c:v>-0.233202693631856</c:v>
                      </c:pt>
                      <c:pt idx="3">
                        <c:v>0.419224578544602</c:v>
                      </c:pt>
                      <c:pt idx="4">
                        <c:v>-0.123460474740842</c:v>
                      </c:pt>
                      <c:pt idx="5">
                        <c:v>-0.0541835020656467</c:v>
                      </c:pt>
                      <c:pt idx="6">
                        <c:v>0.246574027407781</c:v>
                      </c:pt>
                      <c:pt idx="7">
                        <c:v>0.0871180762788548</c:v>
                      </c:pt>
                      <c:pt idx="8">
                        <c:v>-0.0934190486310346</c:v>
                      </c:pt>
                      <c:pt idx="9">
                        <c:v>0.0421363130237737</c:v>
                      </c:pt>
                      <c:pt idx="10">
                        <c:v>-0.212772737497188</c:v>
                      </c:pt>
                      <c:pt idx="11">
                        <c:v>0.129747362906874</c:v>
                      </c:pt>
                      <c:pt idx="12">
                        <c:v>0.110040888589133</c:v>
                      </c:pt>
                      <c:pt idx="13">
                        <c:v>-0.0840564300225947</c:v>
                      </c:pt>
                      <c:pt idx="14">
                        <c:v>0.0211857379767826</c:v>
                      </c:pt>
                      <c:pt idx="15">
                        <c:v>-0.0990824570662986</c:v>
                      </c:pt>
                      <c:pt idx="16">
                        <c:v>-0.16878844550596</c:v>
                      </c:pt>
                      <c:pt idx="17">
                        <c:v>-0.0277039848197345</c:v>
                      </c:pt>
                      <c:pt idx="18">
                        <c:v>-0.113917698226832</c:v>
                      </c:pt>
                      <c:pt idx="19">
                        <c:v>0.164275375998993</c:v>
                      </c:pt>
                      <c:pt idx="20">
                        <c:v>0.242331702834905</c:v>
                      </c:pt>
                      <c:pt idx="21">
                        <c:v>-0.0444420274091799</c:v>
                      </c:pt>
                      <c:pt idx="22">
                        <c:v>-0.116283834543675</c:v>
                      </c:pt>
                      <c:pt idx="23">
                        <c:v>0.029238259615137</c:v>
                      </c:pt>
                      <c:pt idx="24">
                        <c:v>0.0170446012914851</c:v>
                      </c:pt>
                      <c:pt idx="25">
                        <c:v>-0.0837947582133629</c:v>
                      </c:pt>
                      <c:pt idx="26">
                        <c:v>0.11890948160086</c:v>
                      </c:pt>
                      <c:pt idx="27">
                        <c:v>0.234318361859952</c:v>
                      </c:pt>
                      <c:pt idx="28">
                        <c:v>-0.0353183709984831</c:v>
                      </c:pt>
                      <c:pt idx="29">
                        <c:v>0.114430869722995</c:v>
                      </c:pt>
                      <c:pt idx="30">
                        <c:v>-0.0390209486595028</c:v>
                      </c:pt>
                      <c:pt idx="31">
                        <c:v>0.168803298130683</c:v>
                      </c:pt>
                      <c:pt idx="32">
                        <c:v>0.0237727097023579</c:v>
                      </c:pt>
                      <c:pt idx="33">
                        <c:v>0.0767730161726765</c:v>
                      </c:pt>
                      <c:pt idx="34">
                        <c:v>0.114429314476068</c:v>
                      </c:pt>
                      <c:pt idx="35">
                        <c:v>0.129464051602077</c:v>
                      </c:pt>
                      <c:pt idx="36">
                        <c:v>0.20422281807524</c:v>
                      </c:pt>
                      <c:pt idx="37">
                        <c:v>-0.0590775459058268</c:v>
                      </c:pt>
                      <c:pt idx="38">
                        <c:v>0.243126126864448</c:v>
                      </c:pt>
                      <c:pt idx="39">
                        <c:v>0.236532645510058</c:v>
                      </c:pt>
                      <c:pt idx="40">
                        <c:v>-0.0434449390877829</c:v>
                      </c:pt>
                      <c:pt idx="41">
                        <c:v>0.276932830777591</c:v>
                      </c:pt>
                      <c:pt idx="42">
                        <c:v>0.0252288822688536</c:v>
                      </c:pt>
                      <c:pt idx="43">
                        <c:v>0.121470309622897</c:v>
                      </c:pt>
                      <c:pt idx="44">
                        <c:v>-0.113286607096251</c:v>
                      </c:pt>
                      <c:pt idx="45">
                        <c:v>-0.258977405302422</c:v>
                      </c:pt>
                      <c:pt idx="46">
                        <c:v>0.267090838184103</c:v>
                      </c:pt>
                      <c:pt idx="47">
                        <c:v>0.00409235732321078</c:v>
                      </c:pt>
                      <c:pt idx="48">
                        <c:v>0.00799809271884055</c:v>
                      </c:pt>
                      <c:pt idx="49">
                        <c:v>0.136431725007884</c:v>
                      </c:pt>
                      <c:pt idx="50">
                        <c:v>-0.0487306928043686</c:v>
                      </c:pt>
                      <c:pt idx="51">
                        <c:v>0.0986982273179522</c:v>
                      </c:pt>
                      <c:pt idx="52">
                        <c:v>-0.0728109768817917</c:v>
                      </c:pt>
                      <c:pt idx="53">
                        <c:v>-0.2372685481108</c:v>
                      </c:pt>
                      <c:pt idx="54">
                        <c:v>-0.117988187102354</c:v>
                      </c:pt>
                      <c:pt idx="55">
                        <c:v>-0.158688051079356</c:v>
                      </c:pt>
                      <c:pt idx="56">
                        <c:v>0.0112393050423281</c:v>
                      </c:pt>
                      <c:pt idx="57">
                        <c:v>0.0637379720710822</c:v>
                      </c:pt>
                      <c:pt idx="58">
                        <c:v>-0.030077019343026</c:v>
                      </c:pt>
                      <c:pt idx="59">
                        <c:v>-0.115734326290267</c:v>
                      </c:pt>
                      <c:pt idx="60">
                        <c:v>0.0781080154727514</c:v>
                      </c:pt>
                      <c:pt idx="61">
                        <c:v>0.0823591392575231</c:v>
                      </c:pt>
                      <c:pt idx="62">
                        <c:v>0.0503868812836739</c:v>
                      </c:pt>
                      <c:pt idx="63">
                        <c:v>-0.0742557645291703</c:v>
                      </c:pt>
                      <c:pt idx="64">
                        <c:v>-0.0321400214036662</c:v>
                      </c:pt>
                      <c:pt idx="65">
                        <c:v>0.236392495363104</c:v>
                      </c:pt>
                      <c:pt idx="66">
                        <c:v>-0.109178242243282</c:v>
                      </c:pt>
                      <c:pt idx="67">
                        <c:v>0.156166002785064</c:v>
                      </c:pt>
                      <c:pt idx="68">
                        <c:v>-0.0323097930744721</c:v>
                      </c:pt>
                      <c:pt idx="69">
                        <c:v>0.0383671874434659</c:v>
                      </c:pt>
                      <c:pt idx="70">
                        <c:v>-0.111942742851568</c:v>
                      </c:pt>
                      <c:pt idx="71">
                        <c:v>-0.110515577179628</c:v>
                      </c:pt>
                      <c:pt idx="72">
                        <c:v>-0.038607109142721</c:v>
                      </c:pt>
                      <c:pt idx="73">
                        <c:v>0.0131319341843241</c:v>
                      </c:pt>
                      <c:pt idx="74">
                        <c:v>0.0767739714860238</c:v>
                      </c:pt>
                      <c:pt idx="75">
                        <c:v>0.0657649018321305</c:v>
                      </c:pt>
                      <c:pt idx="76">
                        <c:v>-0.121274546947023</c:v>
                      </c:pt>
                      <c:pt idx="77">
                        <c:v>-0.00483243660795274</c:v>
                      </c:pt>
                      <c:pt idx="78">
                        <c:v>-0.0484236368723656</c:v>
                      </c:pt>
                      <c:pt idx="79">
                        <c:v>0.0563891945213795</c:v>
                      </c:pt>
                      <c:pt idx="80">
                        <c:v>0.0111517154067862</c:v>
                      </c:pt>
                      <c:pt idx="81">
                        <c:v>-0.129076943568796</c:v>
                      </c:pt>
                      <c:pt idx="82">
                        <c:v>-0.0820359098277919</c:v>
                      </c:pt>
                      <c:pt idx="83">
                        <c:v>-0.0655426343673986</c:v>
                      </c:pt>
                      <c:pt idx="84">
                        <c:v>-0.0958018352113346</c:v>
                      </c:pt>
                      <c:pt idx="85">
                        <c:v>0.154458933641813</c:v>
                      </c:pt>
                      <c:pt idx="86">
                        <c:v>0.208797340074241</c:v>
                      </c:pt>
                      <c:pt idx="87">
                        <c:v>0.00687647773622602</c:v>
                      </c:pt>
                      <c:pt idx="88">
                        <c:v>0.0140051829467953</c:v>
                      </c:pt>
                      <c:pt idx="89">
                        <c:v>0.0671950251877549</c:v>
                      </c:pt>
                      <c:pt idx="90">
                        <c:v>-0.106389784644114</c:v>
                      </c:pt>
                      <c:pt idx="91">
                        <c:v>-0.0378665479910607</c:v>
                      </c:pt>
                      <c:pt idx="92">
                        <c:v>-0.0370742792788263</c:v>
                      </c:pt>
                      <c:pt idx="93">
                        <c:v>-0.130730352331823</c:v>
                      </c:pt>
                      <c:pt idx="94">
                        <c:v>-0.00233052629049901</c:v>
                      </c:pt>
                      <c:pt idx="95">
                        <c:v>-0.0872015316259075</c:v>
                      </c:pt>
                      <c:pt idx="96">
                        <c:v>0.0600999907660242</c:v>
                      </c:pt>
                      <c:pt idx="97">
                        <c:v>-0.0937744982143524</c:v>
                      </c:pt>
                      <c:pt idx="98">
                        <c:v>0.294066760954042</c:v>
                      </c:pt>
                      <c:pt idx="99">
                        <c:v>-0.0712625871417507</c:v>
                      </c:pt>
                      <c:pt idx="100">
                        <c:v>0.00634090052212466</c:v>
                      </c:pt>
                      <c:pt idx="101">
                        <c:v>-0.0343202924547581</c:v>
                      </c:pt>
                      <c:pt idx="102">
                        <c:v>0.0424999118259091</c:v>
                      </c:pt>
                      <c:pt idx="103">
                        <c:v>0.0738999030155401</c:v>
                      </c:pt>
                      <c:pt idx="104">
                        <c:v>-0.106965461476262</c:v>
                      </c:pt>
                      <c:pt idx="105">
                        <c:v>0.0236238990604531</c:v>
                      </c:pt>
                      <c:pt idx="106">
                        <c:v>-0.121171740379093</c:v>
                      </c:pt>
                      <c:pt idx="107">
                        <c:v>0.162518626964001</c:v>
                      </c:pt>
                      <c:pt idx="108">
                        <c:v>0.111204812503514</c:v>
                      </c:pt>
                      <c:pt idx="109">
                        <c:v>-0.00583860359220845</c:v>
                      </c:pt>
                      <c:pt idx="110">
                        <c:v>-0.0670955133946747</c:v>
                      </c:pt>
                      <c:pt idx="111">
                        <c:v>0.125327310814349</c:v>
                      </c:pt>
                      <c:pt idx="112">
                        <c:v>0.117933354662944</c:v>
                      </c:pt>
                      <c:pt idx="113">
                        <c:v>0.06791435038636</c:v>
                      </c:pt>
                      <c:pt idx="114">
                        <c:v>-0.0258165635303482</c:v>
                      </c:pt>
                      <c:pt idx="115">
                        <c:v>0.048033077968306</c:v>
                      </c:pt>
                      <c:pt idx="116">
                        <c:v>0.0276485233175046</c:v>
                      </c:pt>
                      <c:pt idx="117">
                        <c:v>0.0326555570175779</c:v>
                      </c:pt>
                      <c:pt idx="118">
                        <c:v>-0.0378740181087726</c:v>
                      </c:pt>
                      <c:pt idx="119">
                        <c:v>0.00162040463373403</c:v>
                      </c:pt>
                      <c:pt idx="120">
                        <c:v>0.023888352931614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'Equity p Tracking error testing'!$N$1</c15:sqref>
                        </c15:formulaRef>
                      </c:ext>
                    </c:extLst>
                    <c:strCache>
                      <c:ptCount val="1"/>
                      <c:pt idx="0">
                        <c:v>ANN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testing'!$N$2:$N$122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0.0185709333172715</c:v>
                      </c:pt>
                      <c:pt idx="1">
                        <c:v>-0.0130527857941233</c:v>
                      </c:pt>
                      <c:pt idx="2">
                        <c:v>0.046285750847783</c:v>
                      </c:pt>
                      <c:pt idx="3">
                        <c:v>-0.0563739879161468</c:v>
                      </c:pt>
                      <c:pt idx="4">
                        <c:v>-0.0127085554306231</c:v>
                      </c:pt>
                      <c:pt idx="5">
                        <c:v>-0.0415505646741431</c:v>
                      </c:pt>
                      <c:pt idx="6">
                        <c:v>-0.146077958011019</c:v>
                      </c:pt>
                      <c:pt idx="7">
                        <c:v>0.0587600753899826</c:v>
                      </c:pt>
                      <c:pt idx="8">
                        <c:v>0.244978657162444</c:v>
                      </c:pt>
                      <c:pt idx="9">
                        <c:v>0.0197016759810527</c:v>
                      </c:pt>
                      <c:pt idx="10">
                        <c:v>0.0528762243457974</c:v>
                      </c:pt>
                      <c:pt idx="11">
                        <c:v>-0.0135675059931653</c:v>
                      </c:pt>
                      <c:pt idx="12">
                        <c:v>-0.0343220898900934</c:v>
                      </c:pt>
                      <c:pt idx="13">
                        <c:v>-0.212279052610912</c:v>
                      </c:pt>
                      <c:pt idx="14">
                        <c:v>-0.150235078642775</c:v>
                      </c:pt>
                      <c:pt idx="15">
                        <c:v>-0.0272062287243027</c:v>
                      </c:pt>
                      <c:pt idx="16">
                        <c:v>0.0573047053449063</c:v>
                      </c:pt>
                      <c:pt idx="17">
                        <c:v>-0.0278857952679697</c:v>
                      </c:pt>
                      <c:pt idx="18">
                        <c:v>0.0728965731810303</c:v>
                      </c:pt>
                      <c:pt idx="19">
                        <c:v>0.059372553243493</c:v>
                      </c:pt>
                      <c:pt idx="20">
                        <c:v>0.0558925086910445</c:v>
                      </c:pt>
                      <c:pt idx="21">
                        <c:v>0.0217875977719841</c:v>
                      </c:pt>
                      <c:pt idx="22">
                        <c:v>0.0311961986089111</c:v>
                      </c:pt>
                      <c:pt idx="23">
                        <c:v>0.0264212354045257</c:v>
                      </c:pt>
                      <c:pt idx="24">
                        <c:v>0.0345281022385222</c:v>
                      </c:pt>
                      <c:pt idx="25">
                        <c:v>-0.0739243841565543</c:v>
                      </c:pt>
                      <c:pt idx="26">
                        <c:v>0.141936498518442</c:v>
                      </c:pt>
                      <c:pt idx="27">
                        <c:v>0.0422025585085903</c:v>
                      </c:pt>
                      <c:pt idx="28">
                        <c:v>0.0782031799042546</c:v>
                      </c:pt>
                      <c:pt idx="29">
                        <c:v>-0.00437876909792345</c:v>
                      </c:pt>
                      <c:pt idx="30">
                        <c:v>0.00266343622441134</c:v>
                      </c:pt>
                      <c:pt idx="31">
                        <c:v>0.0167557235933424</c:v>
                      </c:pt>
                      <c:pt idx="32">
                        <c:v>0.0257855594280854</c:v>
                      </c:pt>
                      <c:pt idx="33">
                        <c:v>-0.011613597084963</c:v>
                      </c:pt>
                      <c:pt idx="34">
                        <c:v>0.0369337790469488</c:v>
                      </c:pt>
                      <c:pt idx="35">
                        <c:v>-0.0283171056409721</c:v>
                      </c:pt>
                      <c:pt idx="36">
                        <c:v>-0.0359309266552404</c:v>
                      </c:pt>
                      <c:pt idx="37">
                        <c:v>0.0351021409045691</c:v>
                      </c:pt>
                      <c:pt idx="38">
                        <c:v>0.0285249714642604</c:v>
                      </c:pt>
                      <c:pt idx="39">
                        <c:v>0.0132780191592943</c:v>
                      </c:pt>
                      <c:pt idx="40">
                        <c:v>0.0327329367426699</c:v>
                      </c:pt>
                      <c:pt idx="41">
                        <c:v>0.00621052763222063</c:v>
                      </c:pt>
                      <c:pt idx="42">
                        <c:v>0.00763880602951117</c:v>
                      </c:pt>
                      <c:pt idx="43">
                        <c:v>-0.00666813038254799</c:v>
                      </c:pt>
                      <c:pt idx="44">
                        <c:v>-0.0285602173556716</c:v>
                      </c:pt>
                      <c:pt idx="45">
                        <c:v>-0.0597328956585318</c:v>
                      </c:pt>
                      <c:pt idx="46">
                        <c:v>0.0984602752091528</c:v>
                      </c:pt>
                      <c:pt idx="47">
                        <c:v>0.0305639025162994</c:v>
                      </c:pt>
                      <c:pt idx="48">
                        <c:v>0.0116463394130955</c:v>
                      </c:pt>
                      <c:pt idx="49">
                        <c:v>0.0301469837584254</c:v>
                      </c:pt>
                      <c:pt idx="50">
                        <c:v>-0.0162179852086075</c:v>
                      </c:pt>
                      <c:pt idx="51">
                        <c:v>0.0156185576670791</c:v>
                      </c:pt>
                      <c:pt idx="52">
                        <c:v>-0.000839617005473747</c:v>
                      </c:pt>
                      <c:pt idx="53">
                        <c:v>-0.0208810920499484</c:v>
                      </c:pt>
                      <c:pt idx="54">
                        <c:v>-0.0677705943101278</c:v>
                      </c:pt>
                      <c:pt idx="55">
                        <c:v>-0.0186150503693924</c:v>
                      </c:pt>
                      <c:pt idx="56">
                        <c:v>0.184197165602715</c:v>
                      </c:pt>
                      <c:pt idx="57">
                        <c:v>0.0396003403766341</c:v>
                      </c:pt>
                      <c:pt idx="58">
                        <c:v>-0.0481444962915046</c:v>
                      </c:pt>
                      <c:pt idx="59">
                        <c:v>0.00912931696170349</c:v>
                      </c:pt>
                      <c:pt idx="60">
                        <c:v>-0.0091317234765933</c:v>
                      </c:pt>
                      <c:pt idx="61">
                        <c:v>0.124146046409326</c:v>
                      </c:pt>
                      <c:pt idx="62">
                        <c:v>-0.0844660365139025</c:v>
                      </c:pt>
                      <c:pt idx="63">
                        <c:v>0.0241535466305354</c:v>
                      </c:pt>
                      <c:pt idx="64">
                        <c:v>-0.014218790755908</c:v>
                      </c:pt>
                      <c:pt idx="65">
                        <c:v>0.0995362089367098</c:v>
                      </c:pt>
                      <c:pt idx="66">
                        <c:v>0.00387537950033989</c:v>
                      </c:pt>
                      <c:pt idx="67">
                        <c:v>0.070292992946537</c:v>
                      </c:pt>
                      <c:pt idx="68">
                        <c:v>0.0965472137609746</c:v>
                      </c:pt>
                      <c:pt idx="69">
                        <c:v>0.022644419861336</c:v>
                      </c:pt>
                      <c:pt idx="70">
                        <c:v>-0.0643725802560074</c:v>
                      </c:pt>
                      <c:pt idx="71">
                        <c:v>0.0475156859999248</c:v>
                      </c:pt>
                      <c:pt idx="72">
                        <c:v>0.020349638150762</c:v>
                      </c:pt>
                      <c:pt idx="73">
                        <c:v>-0.0671301363406135</c:v>
                      </c:pt>
                      <c:pt idx="74">
                        <c:v>-0.0509176236843683</c:v>
                      </c:pt>
                      <c:pt idx="75">
                        <c:v>0.00561975178527274</c:v>
                      </c:pt>
                      <c:pt idx="76">
                        <c:v>-0.0123162566332454</c:v>
                      </c:pt>
                      <c:pt idx="77">
                        <c:v>0.0984341386127101</c:v>
                      </c:pt>
                      <c:pt idx="78">
                        <c:v>-0.0286828232234929</c:v>
                      </c:pt>
                      <c:pt idx="79">
                        <c:v>-0.0210642656798414</c:v>
                      </c:pt>
                      <c:pt idx="80">
                        <c:v>0.0572895827317104</c:v>
                      </c:pt>
                      <c:pt idx="81">
                        <c:v>0.00129655163335896</c:v>
                      </c:pt>
                      <c:pt idx="82">
                        <c:v>0.0160971746139209</c:v>
                      </c:pt>
                      <c:pt idx="83">
                        <c:v>0.0405142718525109</c:v>
                      </c:pt>
                      <c:pt idx="84">
                        <c:v>0.0824414596162273</c:v>
                      </c:pt>
                      <c:pt idx="85">
                        <c:v>0.00558694512847402</c:v>
                      </c:pt>
                      <c:pt idx="86">
                        <c:v>0.127724406570561</c:v>
                      </c:pt>
                      <c:pt idx="87">
                        <c:v>0.136853527411223</c:v>
                      </c:pt>
                      <c:pt idx="88">
                        <c:v>-0.0869156036891715</c:v>
                      </c:pt>
                      <c:pt idx="89">
                        <c:v>0.0113718420359292</c:v>
                      </c:pt>
                      <c:pt idx="90">
                        <c:v>-0.0826926208006945</c:v>
                      </c:pt>
                      <c:pt idx="91">
                        <c:v>0.0305118394930251</c:v>
                      </c:pt>
                      <c:pt idx="92">
                        <c:v>-0.119465882109781</c:v>
                      </c:pt>
                      <c:pt idx="93">
                        <c:v>-0.148239538657703</c:v>
                      </c:pt>
                      <c:pt idx="94">
                        <c:v>0.0539082182389754</c:v>
                      </c:pt>
                      <c:pt idx="95">
                        <c:v>0.122895821261224</c:v>
                      </c:pt>
                      <c:pt idx="96">
                        <c:v>-0.0257949057037719</c:v>
                      </c:pt>
                      <c:pt idx="97">
                        <c:v>-0.0959062170317306</c:v>
                      </c:pt>
                      <c:pt idx="98">
                        <c:v>-0.114974475141007</c:v>
                      </c:pt>
                      <c:pt idx="99">
                        <c:v>-0.0246437771880941</c:v>
                      </c:pt>
                      <c:pt idx="100">
                        <c:v>0.203780134348478</c:v>
                      </c:pt>
                      <c:pt idx="101">
                        <c:v>-0.0421606798731599</c:v>
                      </c:pt>
                      <c:pt idx="102">
                        <c:v>-0.0231560202865234</c:v>
                      </c:pt>
                      <c:pt idx="103">
                        <c:v>0.0473846856268076</c:v>
                      </c:pt>
                      <c:pt idx="104">
                        <c:v>0.153545843550171</c:v>
                      </c:pt>
                      <c:pt idx="105">
                        <c:v>0.0314610893914513</c:v>
                      </c:pt>
                      <c:pt idx="106">
                        <c:v>-0.0577635660533147</c:v>
                      </c:pt>
                      <c:pt idx="107">
                        <c:v>0.099834462173606</c:v>
                      </c:pt>
                      <c:pt idx="108">
                        <c:v>0.0460827995674418</c:v>
                      </c:pt>
                      <c:pt idx="109">
                        <c:v>-0.090418982370212</c:v>
                      </c:pt>
                      <c:pt idx="110">
                        <c:v>-0.0501954077471898</c:v>
                      </c:pt>
                      <c:pt idx="111">
                        <c:v>0.132321702600124</c:v>
                      </c:pt>
                      <c:pt idx="112">
                        <c:v>-0.0144045989041277</c:v>
                      </c:pt>
                      <c:pt idx="113">
                        <c:v>0.00890876920321104</c:v>
                      </c:pt>
                      <c:pt idx="114">
                        <c:v>-0.0215304832096463</c:v>
                      </c:pt>
                      <c:pt idx="115">
                        <c:v>-0.0626408227311059</c:v>
                      </c:pt>
                      <c:pt idx="116">
                        <c:v>0.00137595066631935</c:v>
                      </c:pt>
                      <c:pt idx="117">
                        <c:v>0.0371357802171517</c:v>
                      </c:pt>
                      <c:pt idx="118">
                        <c:v>0.0724636903796099</c:v>
                      </c:pt>
                      <c:pt idx="119">
                        <c:v>0.0344358059361474</c:v>
                      </c:pt>
                      <c:pt idx="120">
                        <c:v>0.0186236899236771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ormulaRef>
                          <c15:sqref>'Equity p Tracking error testing'!$O$1</c15:sqref>
                        </c15:formulaRef>
                      </c:ext>
                    </c:extLst>
                    <c:strCache>
                      <c:ptCount val="1"/>
                      <c:pt idx="0">
                        <c:v>SGM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testing'!$O$2:$O$122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0.0312551146066241</c:v>
                      </c:pt>
                      <c:pt idx="1">
                        <c:v>0.0716656805936309</c:v>
                      </c:pt>
                      <c:pt idx="2">
                        <c:v>0.102096634848389</c:v>
                      </c:pt>
                      <c:pt idx="3">
                        <c:v>-0.0475161656679834</c:v>
                      </c:pt>
                      <c:pt idx="4">
                        <c:v>0.1390489190437</c:v>
                      </c:pt>
                      <c:pt idx="5">
                        <c:v>0.101614267587762</c:v>
                      </c:pt>
                      <c:pt idx="6">
                        <c:v>0.144517677171653</c:v>
                      </c:pt>
                      <c:pt idx="7">
                        <c:v>-0.23956233803628</c:v>
                      </c:pt>
                      <c:pt idx="8">
                        <c:v>0.0805373075070859</c:v>
                      </c:pt>
                      <c:pt idx="9">
                        <c:v>-0.153866043391136</c:v>
                      </c:pt>
                      <c:pt idx="10">
                        <c:v>-0.492861020084035</c:v>
                      </c:pt>
                      <c:pt idx="11">
                        <c:v>-0.0613186604084739</c:v>
                      </c:pt>
                      <c:pt idx="12">
                        <c:v>0.265334391945538</c:v>
                      </c:pt>
                      <c:pt idx="13">
                        <c:v>-0.0314535939335683</c:v>
                      </c:pt>
                      <c:pt idx="14">
                        <c:v>-0.00287395930969847</c:v>
                      </c:pt>
                      <c:pt idx="15">
                        <c:v>0.0549215850261613</c:v>
                      </c:pt>
                      <c:pt idx="16">
                        <c:v>0.185369369369369</c:v>
                      </c:pt>
                      <c:pt idx="17">
                        <c:v>0.133309749774758</c:v>
                      </c:pt>
                      <c:pt idx="18">
                        <c:v>0.102241080791085</c:v>
                      </c:pt>
                      <c:pt idx="19">
                        <c:v>0.0916910769121853</c:v>
                      </c:pt>
                      <c:pt idx="20">
                        <c:v>-0.150551232166018</c:v>
                      </c:pt>
                      <c:pt idx="21">
                        <c:v>-0.0459117456197276</c:v>
                      </c:pt>
                      <c:pt idx="22">
                        <c:v>-0.0861948248097062</c:v>
                      </c:pt>
                      <c:pt idx="23">
                        <c:v>0.0288968306525319</c:v>
                      </c:pt>
                      <c:pt idx="24">
                        <c:v>0.059282230224629</c:v>
                      </c:pt>
                      <c:pt idx="25">
                        <c:v>-0.0681466677379183</c:v>
                      </c:pt>
                      <c:pt idx="26">
                        <c:v>-0.0477979016343972</c:v>
                      </c:pt>
                      <c:pt idx="27">
                        <c:v>0.127683174592395</c:v>
                      </c:pt>
                      <c:pt idx="28">
                        <c:v>-0.0616013850902065</c:v>
                      </c:pt>
                      <c:pt idx="29">
                        <c:v>-0.0493395368736296</c:v>
                      </c:pt>
                      <c:pt idx="30">
                        <c:v>-0.146278211561396</c:v>
                      </c:pt>
                      <c:pt idx="31">
                        <c:v>0.0616891032610485</c:v>
                      </c:pt>
                      <c:pt idx="32">
                        <c:v>-0.0516313623753282</c:v>
                      </c:pt>
                      <c:pt idx="33">
                        <c:v>0.023474516373917</c:v>
                      </c:pt>
                      <c:pt idx="34">
                        <c:v>-0.0500412427825131</c:v>
                      </c:pt>
                      <c:pt idx="35">
                        <c:v>0.0737858849661763</c:v>
                      </c:pt>
                      <c:pt idx="36">
                        <c:v>0.230073905984567</c:v>
                      </c:pt>
                      <c:pt idx="37">
                        <c:v>-0.0920093767517709</c:v>
                      </c:pt>
                      <c:pt idx="38">
                        <c:v>-0.0400954118142276</c:v>
                      </c:pt>
                      <c:pt idx="39">
                        <c:v>-0.0692506036917283</c:v>
                      </c:pt>
                      <c:pt idx="40">
                        <c:v>0.00912762976876258</c:v>
                      </c:pt>
                      <c:pt idx="41">
                        <c:v>-0.00572086653386461</c:v>
                      </c:pt>
                      <c:pt idx="42">
                        <c:v>0.0167416933277402</c:v>
                      </c:pt>
                      <c:pt idx="43">
                        <c:v>-0.0244773545983559</c:v>
                      </c:pt>
                      <c:pt idx="44">
                        <c:v>-0.120010099734882</c:v>
                      </c:pt>
                      <c:pt idx="45">
                        <c:v>-0.22717491105245</c:v>
                      </c:pt>
                      <c:pt idx="46">
                        <c:v>0.174989325957415</c:v>
                      </c:pt>
                      <c:pt idx="47">
                        <c:v>-0.0248121904400788</c:v>
                      </c:pt>
                      <c:pt idx="48">
                        <c:v>-0.0438153098420413</c:v>
                      </c:pt>
                      <c:pt idx="49">
                        <c:v>0.182800891215764</c:v>
                      </c:pt>
                      <c:pt idx="50">
                        <c:v>0.0146255165844191</c:v>
                      </c:pt>
                      <c:pt idx="51">
                        <c:v>-0.0399404211462577</c:v>
                      </c:pt>
                      <c:pt idx="52">
                        <c:v>-0.0224627397925046</c:v>
                      </c:pt>
                      <c:pt idx="53">
                        <c:v>-0.246524957126094</c:v>
                      </c:pt>
                      <c:pt idx="54">
                        <c:v>-0.0891557605342757</c:v>
                      </c:pt>
                      <c:pt idx="55">
                        <c:v>-0.134641941211284</c:v>
                      </c:pt>
                      <c:pt idx="56">
                        <c:v>0.102118874830604</c:v>
                      </c:pt>
                      <c:pt idx="57">
                        <c:v>0.0412663755458516</c:v>
                      </c:pt>
                      <c:pt idx="58">
                        <c:v>-0.0374016399774861</c:v>
                      </c:pt>
                      <c:pt idx="59">
                        <c:v>-0.0234803145995277</c:v>
                      </c:pt>
                      <c:pt idx="60">
                        <c:v>0.047044872848522</c:v>
                      </c:pt>
                      <c:pt idx="61">
                        <c:v>0.034357093999843</c:v>
                      </c:pt>
                      <c:pt idx="62">
                        <c:v>0.101891701447233</c:v>
                      </c:pt>
                      <c:pt idx="63">
                        <c:v>-0.044921490693007</c:v>
                      </c:pt>
                      <c:pt idx="64">
                        <c:v>-0.0430066544428191</c:v>
                      </c:pt>
                      <c:pt idx="65">
                        <c:v>-0.00330452192071296</c:v>
                      </c:pt>
                      <c:pt idx="66">
                        <c:v>-0.13012441142166</c:v>
                      </c:pt>
                      <c:pt idx="67">
                        <c:v>0.0576930239487505</c:v>
                      </c:pt>
                      <c:pt idx="68">
                        <c:v>0.0862032537502639</c:v>
                      </c:pt>
                      <c:pt idx="69">
                        <c:v>-0.00420367848883696</c:v>
                      </c:pt>
                      <c:pt idx="70">
                        <c:v>0.0548568079957459</c:v>
                      </c:pt>
                      <c:pt idx="71">
                        <c:v>0.0169951853833177</c:v>
                      </c:pt>
                      <c:pt idx="72">
                        <c:v>0.0707999514445252</c:v>
                      </c:pt>
                      <c:pt idx="73">
                        <c:v>-0.047754003117472</c:v>
                      </c:pt>
                      <c:pt idx="74">
                        <c:v>-0.0752083333333333</c:v>
                      </c:pt>
                      <c:pt idx="75">
                        <c:v>0.0198028298951929</c:v>
                      </c:pt>
                      <c:pt idx="76">
                        <c:v>-0.017377583758481</c:v>
                      </c:pt>
                      <c:pt idx="77">
                        <c:v>0.0260135098969094</c:v>
                      </c:pt>
                      <c:pt idx="78">
                        <c:v>-0.026366036121574</c:v>
                      </c:pt>
                      <c:pt idx="79">
                        <c:v>0.238533584808607</c:v>
                      </c:pt>
                      <c:pt idx="80">
                        <c:v>0.00527795803590747</c:v>
                      </c:pt>
                      <c:pt idx="81">
                        <c:v>-0.0503593407066318</c:v>
                      </c:pt>
                      <c:pt idx="82">
                        <c:v>-0.0247793064694473</c:v>
                      </c:pt>
                      <c:pt idx="83">
                        <c:v>-0.0717286245353159</c:v>
                      </c:pt>
                      <c:pt idx="84">
                        <c:v>0.174575999679622</c:v>
                      </c:pt>
                      <c:pt idx="85">
                        <c:v>-0.0890904286603192</c:v>
                      </c:pt>
                      <c:pt idx="86">
                        <c:v>0.132959660138303</c:v>
                      </c:pt>
                      <c:pt idx="87">
                        <c:v>-0.0427087118834452</c:v>
                      </c:pt>
                      <c:pt idx="88">
                        <c:v>-0.0776066606272379</c:v>
                      </c:pt>
                      <c:pt idx="89">
                        <c:v>0.0322701337573663</c:v>
                      </c:pt>
                      <c:pt idx="90">
                        <c:v>-0.0800652410293585</c:v>
                      </c:pt>
                      <c:pt idx="91">
                        <c:v>-0.0967948465387495</c:v>
                      </c:pt>
                      <c:pt idx="92">
                        <c:v>0.266508173658898</c:v>
                      </c:pt>
                      <c:pt idx="93">
                        <c:v>-0.156481680802514</c:v>
                      </c:pt>
                      <c:pt idx="94">
                        <c:v>-0.00464465813274528</c:v>
                      </c:pt>
                      <c:pt idx="95">
                        <c:v>-0.299640025844298</c:v>
                      </c:pt>
                      <c:pt idx="96">
                        <c:v>0.0609459657343681</c:v>
                      </c:pt>
                      <c:pt idx="97">
                        <c:v>-0.0532904543697896</c:v>
                      </c:pt>
                      <c:pt idx="98">
                        <c:v>0.00304704698867209</c:v>
                      </c:pt>
                      <c:pt idx="99">
                        <c:v>0.276875</c:v>
                      </c:pt>
                      <c:pt idx="100">
                        <c:v>0.0941729558674544</c:v>
                      </c:pt>
                      <c:pt idx="101">
                        <c:v>-0.121148124258755</c:v>
                      </c:pt>
                      <c:pt idx="102">
                        <c:v>-0.0204197592244043</c:v>
                      </c:pt>
                      <c:pt idx="103">
                        <c:v>0.0502102668213458</c:v>
                      </c:pt>
                      <c:pt idx="104">
                        <c:v>0.12917256377507</c:v>
                      </c:pt>
                      <c:pt idx="105">
                        <c:v>-0.0219599930706287</c:v>
                      </c:pt>
                      <c:pt idx="106">
                        <c:v>0.0712663318677198</c:v>
                      </c:pt>
                      <c:pt idx="107">
                        <c:v>0.271178198369935</c:v>
                      </c:pt>
                      <c:pt idx="108">
                        <c:v>0.0092960979342005</c:v>
                      </c:pt>
                      <c:pt idx="109">
                        <c:v>-0.116362809384831</c:v>
                      </c:pt>
                      <c:pt idx="110">
                        <c:v>0.117668253763994</c:v>
                      </c:pt>
                      <c:pt idx="111">
                        <c:v>-0.0326678487269824</c:v>
                      </c:pt>
                      <c:pt idx="112">
                        <c:v>0.000412616544336331</c:v>
                      </c:pt>
                      <c:pt idx="113">
                        <c:v>0.0854557135718648</c:v>
                      </c:pt>
                      <c:pt idx="114">
                        <c:v>0.172231112669984</c:v>
                      </c:pt>
                      <c:pt idx="115">
                        <c:v>0.0165876038673241</c:v>
                      </c:pt>
                      <c:pt idx="116">
                        <c:v>-0.040157712071228</c:v>
                      </c:pt>
                      <c:pt idx="117">
                        <c:v>-0.0946829103128413</c:v>
                      </c:pt>
                      <c:pt idx="118">
                        <c:v>-0.0160042903917805</c:v>
                      </c:pt>
                      <c:pt idx="119">
                        <c:v>0.0635237084420985</c:v>
                      </c:pt>
                      <c:pt idx="120">
                        <c:v>0.0573666775584017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'Equity p Tracking error testing'!$P$1</c15:sqref>
                        </c15:formulaRef>
                      </c:ext>
                    </c:extLst>
                    <c:strCache>
                      <c:ptCount val="1"/>
                      <c:pt idx="0">
                        <c:v>MTS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testing'!$P$2:$P$122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0.0152567594701806</c:v>
                      </c:pt>
                      <c:pt idx="1">
                        <c:v>0</c:v>
                      </c:pt>
                      <c:pt idx="2">
                        <c:v>-0.0666550374074506</c:v>
                      </c:pt>
                      <c:pt idx="3">
                        <c:v>0.00737202782680924</c:v>
                      </c:pt>
                      <c:pt idx="4">
                        <c:v>0.01713048855906</c:v>
                      </c:pt>
                      <c:pt idx="5">
                        <c:v>-0.0192334974970106</c:v>
                      </c:pt>
                      <c:pt idx="6">
                        <c:v>-0.0468879153579104</c:v>
                      </c:pt>
                      <c:pt idx="7">
                        <c:v>0.0504086898076881</c:v>
                      </c:pt>
                      <c:pt idx="8">
                        <c:v>0.00757513210039629</c:v>
                      </c:pt>
                      <c:pt idx="9">
                        <c:v>0.0776810406637305</c:v>
                      </c:pt>
                      <c:pt idx="10">
                        <c:v>-0.0209287737373354</c:v>
                      </c:pt>
                      <c:pt idx="11">
                        <c:v>-0.0498776841533026</c:v>
                      </c:pt>
                      <c:pt idx="12">
                        <c:v>0.120828820728692</c:v>
                      </c:pt>
                      <c:pt idx="13">
                        <c:v>-0.0365360072926162</c:v>
                      </c:pt>
                      <c:pt idx="14">
                        <c:v>-0.0308064943420504</c:v>
                      </c:pt>
                      <c:pt idx="15">
                        <c:v>-0.0244445312194932</c:v>
                      </c:pt>
                      <c:pt idx="16">
                        <c:v>0.0751911299683785</c:v>
                      </c:pt>
                      <c:pt idx="17">
                        <c:v>-0.0186512294547959</c:v>
                      </c:pt>
                      <c:pt idx="18">
                        <c:v>0.0311261167276795</c:v>
                      </c:pt>
                      <c:pt idx="19">
                        <c:v>0</c:v>
                      </c:pt>
                      <c:pt idx="20">
                        <c:v>0.0309407306574447</c:v>
                      </c:pt>
                      <c:pt idx="21">
                        <c:v>0.0392727142959104</c:v>
                      </c:pt>
                      <c:pt idx="22">
                        <c:v>0.0177697656451199</c:v>
                      </c:pt>
                      <c:pt idx="23">
                        <c:v>0.00219298245614019</c:v>
                      </c:pt>
                      <c:pt idx="24">
                        <c:v>-0.00158222521461038</c:v>
                      </c:pt>
                      <c:pt idx="25">
                        <c:v>-0.0514532335288961</c:v>
                      </c:pt>
                      <c:pt idx="26">
                        <c:v>-0.0212213848997582</c:v>
                      </c:pt>
                      <c:pt idx="27">
                        <c:v>0.00964227347012891</c:v>
                      </c:pt>
                      <c:pt idx="28">
                        <c:v>-0.0358087084764662</c:v>
                      </c:pt>
                      <c:pt idx="29">
                        <c:v>-0.0247528446185413</c:v>
                      </c:pt>
                      <c:pt idx="30">
                        <c:v>0.136086299561999</c:v>
                      </c:pt>
                      <c:pt idx="31">
                        <c:v>0.0300851880534698</c:v>
                      </c:pt>
                      <c:pt idx="32">
                        <c:v>-0.00898913132303669</c:v>
                      </c:pt>
                      <c:pt idx="33">
                        <c:v>-0.00679475550424669</c:v>
                      </c:pt>
                      <c:pt idx="34">
                        <c:v>-0.0114242066984375</c:v>
                      </c:pt>
                      <c:pt idx="35">
                        <c:v>-0.0184765264130343</c:v>
                      </c:pt>
                      <c:pt idx="36">
                        <c:v>-0.00653717806109366</c:v>
                      </c:pt>
                      <c:pt idx="37">
                        <c:v>0.0243226017604603</c:v>
                      </c:pt>
                      <c:pt idx="38">
                        <c:v>-0.0451357941646345</c:v>
                      </c:pt>
                      <c:pt idx="39">
                        <c:v>0.0398020464592028</c:v>
                      </c:pt>
                      <c:pt idx="40">
                        <c:v>-0.0263037550176995</c:v>
                      </c:pt>
                      <c:pt idx="41">
                        <c:v>-0.0196562760924018</c:v>
                      </c:pt>
                      <c:pt idx="42">
                        <c:v>0.0821178892082757</c:v>
                      </c:pt>
                      <c:pt idx="43">
                        <c:v>0.00482077853933705</c:v>
                      </c:pt>
                      <c:pt idx="44">
                        <c:v>-0.0119941253263708</c:v>
                      </c:pt>
                      <c:pt idx="45">
                        <c:v>-0.0145676769345116</c:v>
                      </c:pt>
                      <c:pt idx="46">
                        <c:v>0.024638385599115</c:v>
                      </c:pt>
                      <c:pt idx="47">
                        <c:v>-0.0216413393748058</c:v>
                      </c:pt>
                      <c:pt idx="48">
                        <c:v>0.0207490386223039</c:v>
                      </c:pt>
                      <c:pt idx="49">
                        <c:v>-0.0024733419600006</c:v>
                      </c:pt>
                      <c:pt idx="50">
                        <c:v>0.0347454844006567</c:v>
                      </c:pt>
                      <c:pt idx="51">
                        <c:v>0.0311666878253143</c:v>
                      </c:pt>
                      <c:pt idx="52">
                        <c:v>-0.0651123422591567</c:v>
                      </c:pt>
                      <c:pt idx="53">
                        <c:v>-0.0422887619549293</c:v>
                      </c:pt>
                      <c:pt idx="54">
                        <c:v>-0.109092471639739</c:v>
                      </c:pt>
                      <c:pt idx="55">
                        <c:v>0.0255049871703352</c:v>
                      </c:pt>
                      <c:pt idx="56">
                        <c:v>0.104486877998307</c:v>
                      </c:pt>
                      <c:pt idx="57">
                        <c:v>-0.0432472023028837</c:v>
                      </c:pt>
                      <c:pt idx="58">
                        <c:v>0.0113049670642693</c:v>
                      </c:pt>
                      <c:pt idx="59">
                        <c:v>-0.0670363524337647</c:v>
                      </c:pt>
                      <c:pt idx="60">
                        <c:v>0.0296243183576428</c:v>
                      </c:pt>
                      <c:pt idx="61">
                        <c:v>0.153609324316895</c:v>
                      </c:pt>
                      <c:pt idx="62">
                        <c:v>0.0783332539039541</c:v>
                      </c:pt>
                      <c:pt idx="63">
                        <c:v>0.00241602828520926</c:v>
                      </c:pt>
                      <c:pt idx="64">
                        <c:v>-0.00483510669566767</c:v>
                      </c:pt>
                      <c:pt idx="65">
                        <c:v>-0.0873809348002658</c:v>
                      </c:pt>
                      <c:pt idx="66">
                        <c:v>-0.0338684099809055</c:v>
                      </c:pt>
                      <c:pt idx="67">
                        <c:v>0.0086592412695754</c:v>
                      </c:pt>
                      <c:pt idx="68">
                        <c:v>-0.0657234897545748</c:v>
                      </c:pt>
                      <c:pt idx="69">
                        <c:v>-0.0305879425565191</c:v>
                      </c:pt>
                      <c:pt idx="70">
                        <c:v>0.0631061731111233</c:v>
                      </c:pt>
                      <c:pt idx="71">
                        <c:v>-0.0267138052944728</c:v>
                      </c:pt>
                      <c:pt idx="72">
                        <c:v>-0.00788503791905881</c:v>
                      </c:pt>
                      <c:pt idx="73">
                        <c:v>-0.0506331374685216</c:v>
                      </c:pt>
                      <c:pt idx="74">
                        <c:v>0.0466551283016028</c:v>
                      </c:pt>
                      <c:pt idx="75">
                        <c:v>-0.184718527572076</c:v>
                      </c:pt>
                      <c:pt idx="76">
                        <c:v>0.0742300315262681</c:v>
                      </c:pt>
                      <c:pt idx="77">
                        <c:v>0.0472642942166401</c:v>
                      </c:pt>
                      <c:pt idx="78">
                        <c:v>-0.0490701365889985</c:v>
                      </c:pt>
                      <c:pt idx="79">
                        <c:v>0.0943431221020092</c:v>
                      </c:pt>
                      <c:pt idx="80">
                        <c:v>-0.0310340282093291</c:v>
                      </c:pt>
                      <c:pt idx="81">
                        <c:v>-0.0391409969876589</c:v>
                      </c:pt>
                      <c:pt idx="82">
                        <c:v>0.0333326591290628</c:v>
                      </c:pt>
                      <c:pt idx="83">
                        <c:v>-0.218638062988119</c:v>
                      </c:pt>
                      <c:pt idx="84">
                        <c:v>-0.120418848167539</c:v>
                      </c:pt>
                      <c:pt idx="85">
                        <c:v>-0.234506721348827</c:v>
                      </c:pt>
                      <c:pt idx="86">
                        <c:v>0.0281642979388348</c:v>
                      </c:pt>
                      <c:pt idx="87">
                        <c:v>0.0102768228695493</c:v>
                      </c:pt>
                      <c:pt idx="88">
                        <c:v>-0.108492424513772</c:v>
                      </c:pt>
                      <c:pt idx="89">
                        <c:v>0.0874648453194053</c:v>
                      </c:pt>
                      <c:pt idx="90">
                        <c:v>-0.223778032290243</c:v>
                      </c:pt>
                      <c:pt idx="91">
                        <c:v>0.0405521180390291</c:v>
                      </c:pt>
                      <c:pt idx="92">
                        <c:v>-0.0909340408013906</c:v>
                      </c:pt>
                      <c:pt idx="93">
                        <c:v>0.0333601690651102</c:v>
                      </c:pt>
                      <c:pt idx="94">
                        <c:v>0.0829721965233481</c:v>
                      </c:pt>
                      <c:pt idx="95">
                        <c:v>0.429746863900005</c:v>
                      </c:pt>
                      <c:pt idx="96">
                        <c:v>-0.0386804616497375</c:v>
                      </c:pt>
                      <c:pt idx="97">
                        <c:v>0.089764140141974</c:v>
                      </c:pt>
                      <c:pt idx="98">
                        <c:v>-0.0653198451055144</c:v>
                      </c:pt>
                      <c:pt idx="99">
                        <c:v>0.0546937726820182</c:v>
                      </c:pt>
                      <c:pt idx="100">
                        <c:v>0.0201887941534713</c:v>
                      </c:pt>
                      <c:pt idx="101">
                        <c:v>0.0903799659731963</c:v>
                      </c:pt>
                      <c:pt idx="102">
                        <c:v>0.0284963455695164</c:v>
                      </c:pt>
                      <c:pt idx="103">
                        <c:v>0.0932077078675608</c:v>
                      </c:pt>
                      <c:pt idx="104">
                        <c:v>-0.0322588498807032</c:v>
                      </c:pt>
                      <c:pt idx="105">
                        <c:v>0.00953483106493258</c:v>
                      </c:pt>
                      <c:pt idx="106">
                        <c:v>-0.0660386762360446</c:v>
                      </c:pt>
                      <c:pt idx="107">
                        <c:v>0.0605955493889747</c:v>
                      </c:pt>
                      <c:pt idx="108">
                        <c:v>0.0857128481219653</c:v>
                      </c:pt>
                      <c:pt idx="109">
                        <c:v>-0.0614051348595792</c:v>
                      </c:pt>
                      <c:pt idx="110">
                        <c:v>-0.00933195082210037</c:v>
                      </c:pt>
                      <c:pt idx="111">
                        <c:v>0.160361842105263</c:v>
                      </c:pt>
                      <c:pt idx="112">
                        <c:v>-0.109765264265619</c:v>
                      </c:pt>
                      <c:pt idx="113">
                        <c:v>-0.0410836630319404</c:v>
                      </c:pt>
                      <c:pt idx="114">
                        <c:v>0.14762635538001</c:v>
                      </c:pt>
                      <c:pt idx="115">
                        <c:v>0.111822346932065</c:v>
                      </c:pt>
                      <c:pt idx="116">
                        <c:v>0.0494301825781773</c:v>
                      </c:pt>
                      <c:pt idx="117">
                        <c:v>-0.0869516204790981</c:v>
                      </c:pt>
                      <c:pt idx="118">
                        <c:v>0.0833384776838075</c:v>
                      </c:pt>
                      <c:pt idx="119">
                        <c:v>0.00731285733280163</c:v>
                      </c:pt>
                      <c:pt idx="120">
                        <c:v>0.0307463819784456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uri="{02D57815-91ED-43cb-92C2-25804820EDAC}">
                        <c15:formulaRef>
                          <c15:sqref>'Equity p Tracking error testing'!$Q$1</c15:sqref>
                        </c15:formulaRef>
                      </c:ext>
                    </c:extLst>
                    <c:strCache>
                      <c:ptCount val="1"/>
                      <c:pt idx="0">
                        <c:v>BKW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testing'!$Q$2:$Q$122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0.0707876696271537</c:v>
                      </c:pt>
                      <c:pt idx="1">
                        <c:v>-0.0921961088577012</c:v>
                      </c:pt>
                      <c:pt idx="2">
                        <c:v>-0.175484267067676</c:v>
                      </c:pt>
                      <c:pt idx="3">
                        <c:v>0.0288533925534236</c:v>
                      </c:pt>
                      <c:pt idx="4">
                        <c:v>0.0231151212746794</c:v>
                      </c:pt>
                      <c:pt idx="5">
                        <c:v>0.0129574085182964</c:v>
                      </c:pt>
                      <c:pt idx="6">
                        <c:v>0.182994903947172</c:v>
                      </c:pt>
                      <c:pt idx="7">
                        <c:v>-0.012750332215978</c:v>
                      </c:pt>
                      <c:pt idx="8">
                        <c:v>0.00597150955125447</c:v>
                      </c:pt>
                      <c:pt idx="9">
                        <c:v>-0.0148611034739188</c:v>
                      </c:pt>
                      <c:pt idx="10">
                        <c:v>-0.0819357968250592</c:v>
                      </c:pt>
                      <c:pt idx="11">
                        <c:v>-0.140154487103396</c:v>
                      </c:pt>
                      <c:pt idx="12">
                        <c:v>0.0524257428242896</c:v>
                      </c:pt>
                      <c:pt idx="13">
                        <c:v>0.0830156625176166</c:v>
                      </c:pt>
                      <c:pt idx="14">
                        <c:v>-0.0228753149842397</c:v>
                      </c:pt>
                      <c:pt idx="15">
                        <c:v>-0.0171768216455465</c:v>
                      </c:pt>
                      <c:pt idx="16">
                        <c:v>0.0713554035264732</c:v>
                      </c:pt>
                      <c:pt idx="17">
                        <c:v>0.104348362885663</c:v>
                      </c:pt>
                      <c:pt idx="18">
                        <c:v>0.143535357999912</c:v>
                      </c:pt>
                      <c:pt idx="19">
                        <c:v>-0.0391730896028011</c:v>
                      </c:pt>
                      <c:pt idx="20">
                        <c:v>0.0273035644775621</c:v>
                      </c:pt>
                      <c:pt idx="21">
                        <c:v>0.131882876221671</c:v>
                      </c:pt>
                      <c:pt idx="22">
                        <c:v>-0.15681494196618</c:v>
                      </c:pt>
                      <c:pt idx="23">
                        <c:v>0.0025003831426873</c:v>
                      </c:pt>
                      <c:pt idx="24">
                        <c:v>0.00118447899174834</c:v>
                      </c:pt>
                      <c:pt idx="25">
                        <c:v>-0.028003111590434</c:v>
                      </c:pt>
                      <c:pt idx="26">
                        <c:v>0.0124016931415891</c:v>
                      </c:pt>
                      <c:pt idx="27">
                        <c:v>0.108587549360754</c:v>
                      </c:pt>
                      <c:pt idx="28">
                        <c:v>-0.0576190376474504</c:v>
                      </c:pt>
                      <c:pt idx="29">
                        <c:v>-0.0526618630995054</c:v>
                      </c:pt>
                      <c:pt idx="30">
                        <c:v>-0.00982679653839991</c:v>
                      </c:pt>
                      <c:pt idx="31">
                        <c:v>0.0154238408118992</c:v>
                      </c:pt>
                      <c:pt idx="32">
                        <c:v>-0.0447632179617676</c:v>
                      </c:pt>
                      <c:pt idx="33">
                        <c:v>0.0133704549193814</c:v>
                      </c:pt>
                      <c:pt idx="34">
                        <c:v>-0.00759906949134059</c:v>
                      </c:pt>
                      <c:pt idx="35">
                        <c:v>-0.0496296627662497</c:v>
                      </c:pt>
                      <c:pt idx="36">
                        <c:v>0.0402560636931539</c:v>
                      </c:pt>
                      <c:pt idx="37">
                        <c:v>0.00911702421984284</c:v>
                      </c:pt>
                      <c:pt idx="38">
                        <c:v>0.00271731471398384</c:v>
                      </c:pt>
                      <c:pt idx="39">
                        <c:v>-0.0260224283255672</c:v>
                      </c:pt>
                      <c:pt idx="40">
                        <c:v>-0.0371964465620015</c:v>
                      </c:pt>
                      <c:pt idx="41">
                        <c:v>0.000490497296133707</c:v>
                      </c:pt>
                      <c:pt idx="42">
                        <c:v>-0.0157481387263401</c:v>
                      </c:pt>
                      <c:pt idx="43">
                        <c:v>-0.0279268621713051</c:v>
                      </c:pt>
                      <c:pt idx="44">
                        <c:v>-0.0826234305633248</c:v>
                      </c:pt>
                      <c:pt idx="45">
                        <c:v>0.0191276203893482</c:v>
                      </c:pt>
                      <c:pt idx="46">
                        <c:v>0.217469676831988</c:v>
                      </c:pt>
                      <c:pt idx="47">
                        <c:v>-0.021912405400133</c:v>
                      </c:pt>
                      <c:pt idx="48">
                        <c:v>-0.00688988584191752</c:v>
                      </c:pt>
                      <c:pt idx="49">
                        <c:v>-0.0153185233247336</c:v>
                      </c:pt>
                      <c:pt idx="50">
                        <c:v>-0.015750327178499</c:v>
                      </c:pt>
                      <c:pt idx="51">
                        <c:v>0.0262862866054041</c:v>
                      </c:pt>
                      <c:pt idx="52">
                        <c:v>-0.00625279084667008</c:v>
                      </c:pt>
                      <c:pt idx="53">
                        <c:v>-0.0107074385504257</c:v>
                      </c:pt>
                      <c:pt idx="54">
                        <c:v>-0.026581073590999</c:v>
                      </c:pt>
                      <c:pt idx="55">
                        <c:v>0.000408454190239604</c:v>
                      </c:pt>
                      <c:pt idx="56">
                        <c:v>-0.00633927062561257</c:v>
                      </c:pt>
                      <c:pt idx="57">
                        <c:v>0.0151499484343918</c:v>
                      </c:pt>
                      <c:pt idx="58">
                        <c:v>0.0766216203538033</c:v>
                      </c:pt>
                      <c:pt idx="59">
                        <c:v>0.0473876184192508</c:v>
                      </c:pt>
                      <c:pt idx="60">
                        <c:v>0.0205822505574336</c:v>
                      </c:pt>
                      <c:pt idx="61">
                        <c:v>0.0950990656513016</c:v>
                      </c:pt>
                      <c:pt idx="62">
                        <c:v>0.00325736016640943</c:v>
                      </c:pt>
                      <c:pt idx="63">
                        <c:v>0.0359594867473327</c:v>
                      </c:pt>
                      <c:pt idx="64">
                        <c:v>-0.017342341650986</c:v>
                      </c:pt>
                      <c:pt idx="65">
                        <c:v>-0.0496881410289784</c:v>
                      </c:pt>
                      <c:pt idx="66">
                        <c:v>0.0522543666746653</c:v>
                      </c:pt>
                      <c:pt idx="67">
                        <c:v>-0.0507923747918707</c:v>
                      </c:pt>
                      <c:pt idx="68">
                        <c:v>0.0470576361699628</c:v>
                      </c:pt>
                      <c:pt idx="69">
                        <c:v>0.107179040692162</c:v>
                      </c:pt>
                      <c:pt idx="70">
                        <c:v>0.022797104727009</c:v>
                      </c:pt>
                      <c:pt idx="71">
                        <c:v>-0.0401360783384898</c:v>
                      </c:pt>
                      <c:pt idx="72">
                        <c:v>0.0587710259699825</c:v>
                      </c:pt>
                      <c:pt idx="73">
                        <c:v>-0.00167783401915444</c:v>
                      </c:pt>
                      <c:pt idx="74">
                        <c:v>0.0309904185402659</c:v>
                      </c:pt>
                      <c:pt idx="75">
                        <c:v>-0.0278042882376405</c:v>
                      </c:pt>
                      <c:pt idx="76">
                        <c:v>-0.0595707940528374</c:v>
                      </c:pt>
                      <c:pt idx="77">
                        <c:v>0.0191395891721624</c:v>
                      </c:pt>
                      <c:pt idx="78">
                        <c:v>0.00762350100099374</c:v>
                      </c:pt>
                      <c:pt idx="79">
                        <c:v>0.0599613371468624</c:v>
                      </c:pt>
                      <c:pt idx="80">
                        <c:v>-0.0101916930635695</c:v>
                      </c:pt>
                      <c:pt idx="81">
                        <c:v>-0.0355142704493722</c:v>
                      </c:pt>
                      <c:pt idx="82">
                        <c:v>-0.0419154763833262</c:v>
                      </c:pt>
                      <c:pt idx="83">
                        <c:v>-0.0427998662898945</c:v>
                      </c:pt>
                      <c:pt idx="84">
                        <c:v>-0.0266982184606419</c:v>
                      </c:pt>
                      <c:pt idx="85">
                        <c:v>0.0112448735225525</c:v>
                      </c:pt>
                      <c:pt idx="86">
                        <c:v>0.085438393281686</c:v>
                      </c:pt>
                      <c:pt idx="87">
                        <c:v>0.10121973005538</c:v>
                      </c:pt>
                      <c:pt idx="88">
                        <c:v>0.00182244297099632</c:v>
                      </c:pt>
                      <c:pt idx="89">
                        <c:v>0.018931159108214</c:v>
                      </c:pt>
                      <c:pt idx="90">
                        <c:v>-0.0484211416133054</c:v>
                      </c:pt>
                      <c:pt idx="91">
                        <c:v>0.0713817431735444</c:v>
                      </c:pt>
                      <c:pt idx="92">
                        <c:v>-0.00569877815808317</c:v>
                      </c:pt>
                      <c:pt idx="93">
                        <c:v>0.0456413784476828</c:v>
                      </c:pt>
                      <c:pt idx="94">
                        <c:v>-0.0874713993940539</c:v>
                      </c:pt>
                      <c:pt idx="95">
                        <c:v>0.128420434424668</c:v>
                      </c:pt>
                      <c:pt idx="96">
                        <c:v>-0.00562359042355454</c:v>
                      </c:pt>
                      <c:pt idx="97">
                        <c:v>-0.0314111536115933</c:v>
                      </c:pt>
                      <c:pt idx="98">
                        <c:v>-0.0311649128562905</c:v>
                      </c:pt>
                      <c:pt idx="99">
                        <c:v>0.0790481913510876</c:v>
                      </c:pt>
                      <c:pt idx="100">
                        <c:v>-0.0197883022412025</c:v>
                      </c:pt>
                      <c:pt idx="101">
                        <c:v>-0.0415534376753366</c:v>
                      </c:pt>
                      <c:pt idx="102">
                        <c:v>-0.0183292368808448</c:v>
                      </c:pt>
                      <c:pt idx="103">
                        <c:v>0.0378300159717095</c:v>
                      </c:pt>
                      <c:pt idx="104">
                        <c:v>-0.0554553249761122</c:v>
                      </c:pt>
                      <c:pt idx="105">
                        <c:v>-0.00349003315616569</c:v>
                      </c:pt>
                      <c:pt idx="106">
                        <c:v>-0.0472497214502516</c:v>
                      </c:pt>
                      <c:pt idx="107">
                        <c:v>-0.0510671168846066</c:v>
                      </c:pt>
                      <c:pt idx="108">
                        <c:v>0.0819411890250237</c:v>
                      </c:pt>
                      <c:pt idx="109">
                        <c:v>-0.0589087595477648</c:v>
                      </c:pt>
                      <c:pt idx="110">
                        <c:v>-0.0246124081335862</c:v>
                      </c:pt>
                      <c:pt idx="111">
                        <c:v>0.185151270516394</c:v>
                      </c:pt>
                      <c:pt idx="112">
                        <c:v>0.0162792097081537</c:v>
                      </c:pt>
                      <c:pt idx="113">
                        <c:v>-0.0200510790145776</c:v>
                      </c:pt>
                      <c:pt idx="114">
                        <c:v>-0.0627302586792365</c:v>
                      </c:pt>
                      <c:pt idx="115">
                        <c:v>-0.0369588499933814</c:v>
                      </c:pt>
                      <c:pt idx="116">
                        <c:v>0.0248624603268106</c:v>
                      </c:pt>
                      <c:pt idx="117">
                        <c:v>0.0300707156915681</c:v>
                      </c:pt>
                      <c:pt idx="118">
                        <c:v>0.0427971514784125</c:v>
                      </c:pt>
                      <c:pt idx="119">
                        <c:v>-0.00467809137115105</c:v>
                      </c:pt>
                      <c:pt idx="120">
                        <c:v>-0.00839082028204858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uri="{02D57815-91ED-43cb-92C2-25804820EDAC}">
                        <c15:formulaRef>
                          <c15:sqref>'Equity p Tracking error testing'!$R$1</c15:sqref>
                        </c15:formulaRef>
                      </c:ext>
                    </c:extLst>
                    <c:strCache>
                      <c:ptCount val="1"/>
                      <c:pt idx="0">
                        <c:v>IVC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testing'!$R$2:$R$122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0.0466316862785493</c:v>
                      </c:pt>
                      <c:pt idx="1">
                        <c:v>-0.0970005943944036</c:v>
                      </c:pt>
                      <c:pt idx="2">
                        <c:v>0.0221018253626675</c:v>
                      </c:pt>
                      <c:pt idx="3">
                        <c:v>0.0545427524026552</c:v>
                      </c:pt>
                      <c:pt idx="4">
                        <c:v>0.0343636961525813</c:v>
                      </c:pt>
                      <c:pt idx="5">
                        <c:v>-0.0563616958466744</c:v>
                      </c:pt>
                      <c:pt idx="6">
                        <c:v>-0.022957526170136</c:v>
                      </c:pt>
                      <c:pt idx="7">
                        <c:v>-0.126967316075959</c:v>
                      </c:pt>
                      <c:pt idx="8">
                        <c:v>-0.0574394854144331</c:v>
                      </c:pt>
                      <c:pt idx="9">
                        <c:v>-0.00682430410056878</c:v>
                      </c:pt>
                      <c:pt idx="10">
                        <c:v>0.0391175938761981</c:v>
                      </c:pt>
                      <c:pt idx="11">
                        <c:v>-0.0790893271461717</c:v>
                      </c:pt>
                      <c:pt idx="12">
                        <c:v>0.0531918243945453</c:v>
                      </c:pt>
                      <c:pt idx="13">
                        <c:v>-0.0272112911907183</c:v>
                      </c:pt>
                      <c:pt idx="14">
                        <c:v>-0.0558834378458134</c:v>
                      </c:pt>
                      <c:pt idx="15">
                        <c:v>0.0609819626229082</c:v>
                      </c:pt>
                      <c:pt idx="16">
                        <c:v>0.0429619173289961</c:v>
                      </c:pt>
                      <c:pt idx="17">
                        <c:v>0.0999794038897226</c:v>
                      </c:pt>
                      <c:pt idx="18">
                        <c:v>0.0338638491373544</c:v>
                      </c:pt>
                      <c:pt idx="19">
                        <c:v>-0.0431036713151017</c:v>
                      </c:pt>
                      <c:pt idx="20">
                        <c:v>0</c:v>
                      </c:pt>
                      <c:pt idx="21">
                        <c:v>0.0925510342030551</c:v>
                      </c:pt>
                      <c:pt idx="22">
                        <c:v>-0.0319243714116016</c:v>
                      </c:pt>
                      <c:pt idx="23">
                        <c:v>0.00173833018047964</c:v>
                      </c:pt>
                      <c:pt idx="24">
                        <c:v>0.0676006737099986</c:v>
                      </c:pt>
                      <c:pt idx="25">
                        <c:v>-0.108784510577268</c:v>
                      </c:pt>
                      <c:pt idx="26">
                        <c:v>0.109296212852698</c:v>
                      </c:pt>
                      <c:pt idx="27">
                        <c:v>-0.000749534563214804</c:v>
                      </c:pt>
                      <c:pt idx="28">
                        <c:v>0.0487562911343398</c:v>
                      </c:pt>
                      <c:pt idx="29">
                        <c:v>-0.0448746048958309</c:v>
                      </c:pt>
                      <c:pt idx="30">
                        <c:v>0.0268370452678874</c:v>
                      </c:pt>
                      <c:pt idx="31">
                        <c:v>0.00164671010844764</c:v>
                      </c:pt>
                      <c:pt idx="32">
                        <c:v>0.097865144789685</c:v>
                      </c:pt>
                      <c:pt idx="33">
                        <c:v>-0.015145680913875</c:v>
                      </c:pt>
                      <c:pt idx="34">
                        <c:v>0.0123159129414832</c:v>
                      </c:pt>
                      <c:pt idx="35">
                        <c:v>0.109408861710117</c:v>
                      </c:pt>
                      <c:pt idx="36">
                        <c:v>-0.00274640259941195</c:v>
                      </c:pt>
                      <c:pt idx="37">
                        <c:v>-0.00411155502113958</c:v>
                      </c:pt>
                      <c:pt idx="38">
                        <c:v>0.0303407984420643</c:v>
                      </c:pt>
                      <c:pt idx="39">
                        <c:v>-0.0345883420276707</c:v>
                      </c:pt>
                      <c:pt idx="40">
                        <c:v>-0.0424840440111204</c:v>
                      </c:pt>
                      <c:pt idx="41">
                        <c:v>0.0207123578964588</c:v>
                      </c:pt>
                      <c:pt idx="42">
                        <c:v>0.086957392680435</c:v>
                      </c:pt>
                      <c:pt idx="43">
                        <c:v>-0.0453355939699974</c:v>
                      </c:pt>
                      <c:pt idx="44">
                        <c:v>0.0293231921547432</c:v>
                      </c:pt>
                      <c:pt idx="45">
                        <c:v>-0.0373023761744903</c:v>
                      </c:pt>
                      <c:pt idx="46">
                        <c:v>-0.00288319177121488</c:v>
                      </c:pt>
                      <c:pt idx="47">
                        <c:v>0.0388988746483276</c:v>
                      </c:pt>
                      <c:pt idx="48">
                        <c:v>0.0679642689233662</c:v>
                      </c:pt>
                      <c:pt idx="49">
                        <c:v>-0.019475602669531</c:v>
                      </c:pt>
                      <c:pt idx="50">
                        <c:v>0.059605265520895</c:v>
                      </c:pt>
                      <c:pt idx="51">
                        <c:v>0.0436934341208775</c:v>
                      </c:pt>
                      <c:pt idx="52">
                        <c:v>0.0109938291653133</c:v>
                      </c:pt>
                      <c:pt idx="53">
                        <c:v>-0.00966959538686407</c:v>
                      </c:pt>
                      <c:pt idx="54">
                        <c:v>-0.0158786797502232</c:v>
                      </c:pt>
                      <c:pt idx="55">
                        <c:v>0.0967763201265739</c:v>
                      </c:pt>
                      <c:pt idx="56">
                        <c:v>0.0169651980525334</c:v>
                      </c:pt>
                      <c:pt idx="57">
                        <c:v>-0.0347976417394388</c:v>
                      </c:pt>
                      <c:pt idx="58">
                        <c:v>0.00350571017421375</c:v>
                      </c:pt>
                      <c:pt idx="59">
                        <c:v>0.051410352244817</c:v>
                      </c:pt>
                      <c:pt idx="60">
                        <c:v>-0.0244482813656215</c:v>
                      </c:pt>
                      <c:pt idx="61">
                        <c:v>0.0865607710155274</c:v>
                      </c:pt>
                      <c:pt idx="62">
                        <c:v>0.150952693823916</c:v>
                      </c:pt>
                      <c:pt idx="63">
                        <c:v>0.017982017982018</c:v>
                      </c:pt>
                      <c:pt idx="64">
                        <c:v>0.0719542969297631</c:v>
                      </c:pt>
                      <c:pt idx="65">
                        <c:v>-0.0994060269195139</c:v>
                      </c:pt>
                      <c:pt idx="66">
                        <c:v>0.0698138780647191</c:v>
                      </c:pt>
                      <c:pt idx="67">
                        <c:v>0.0343879732588261</c:v>
                      </c:pt>
                      <c:pt idx="68">
                        <c:v>-0.0434806382117822</c:v>
                      </c:pt>
                      <c:pt idx="69">
                        <c:v>0.0118330341728881</c:v>
                      </c:pt>
                      <c:pt idx="70">
                        <c:v>-0.0312535309936498</c:v>
                      </c:pt>
                      <c:pt idx="71">
                        <c:v>-0.0387001959503592</c:v>
                      </c:pt>
                      <c:pt idx="72">
                        <c:v>0.05848237035599</c:v>
                      </c:pt>
                      <c:pt idx="73">
                        <c:v>-0.0461954652788922</c:v>
                      </c:pt>
                      <c:pt idx="74">
                        <c:v>0.0531799826939718</c:v>
                      </c:pt>
                      <c:pt idx="75">
                        <c:v>-0.0184861867104859</c:v>
                      </c:pt>
                      <c:pt idx="76">
                        <c:v>-0.0112192343017916</c:v>
                      </c:pt>
                      <c:pt idx="77">
                        <c:v>-0.00945348509077226</c:v>
                      </c:pt>
                      <c:pt idx="78">
                        <c:v>-0.0314799867052846</c:v>
                      </c:pt>
                      <c:pt idx="79">
                        <c:v>0.0384228845965289</c:v>
                      </c:pt>
                      <c:pt idx="80">
                        <c:v>0.0910807652814334</c:v>
                      </c:pt>
                      <c:pt idx="81">
                        <c:v>-0.0299208169270045</c:v>
                      </c:pt>
                      <c:pt idx="82">
                        <c:v>0.0918173911104172</c:v>
                      </c:pt>
                      <c:pt idx="83">
                        <c:v>-0.0366349374948933</c:v>
                      </c:pt>
                      <c:pt idx="84">
                        <c:v>0.045809700503578</c:v>
                      </c:pt>
                      <c:pt idx="85">
                        <c:v>0.0776818117308353</c:v>
                      </c:pt>
                      <c:pt idx="86">
                        <c:v>0.0621207988034882</c:v>
                      </c:pt>
                      <c:pt idx="87">
                        <c:v>-0.0420235048222969</c:v>
                      </c:pt>
                      <c:pt idx="88">
                        <c:v>0.0260335773981213</c:v>
                      </c:pt>
                      <c:pt idx="89">
                        <c:v>-0.0201560585309594</c:v>
                      </c:pt>
                      <c:pt idx="90">
                        <c:v>-0.0487369766522295</c:v>
                      </c:pt>
                      <c:pt idx="91">
                        <c:v>0.0792579775150559</c:v>
                      </c:pt>
                      <c:pt idx="92">
                        <c:v>-0.146883900901062</c:v>
                      </c:pt>
                      <c:pt idx="93">
                        <c:v>-0.0325994519512425</c:v>
                      </c:pt>
                      <c:pt idx="94">
                        <c:v>0.0127629094224133</c:v>
                      </c:pt>
                      <c:pt idx="95">
                        <c:v>0.0891039242161211</c:v>
                      </c:pt>
                      <c:pt idx="96">
                        <c:v>-0.0074385288242993</c:v>
                      </c:pt>
                      <c:pt idx="97">
                        <c:v>-0.0116478483697969</c:v>
                      </c:pt>
                      <c:pt idx="98">
                        <c:v>0.06317827124832</c:v>
                      </c:pt>
                      <c:pt idx="99">
                        <c:v>-0.00816973424779022</c:v>
                      </c:pt>
                      <c:pt idx="100">
                        <c:v>-0.000817995910020408</c:v>
                      </c:pt>
                      <c:pt idx="101">
                        <c:v>0.0341745280773735</c:v>
                      </c:pt>
                      <c:pt idx="102">
                        <c:v>0.0401329172764844</c:v>
                      </c:pt>
                      <c:pt idx="103">
                        <c:v>0.0998415915185089</c:v>
                      </c:pt>
                      <c:pt idx="104">
                        <c:v>-0.0728993168706399</c:v>
                      </c:pt>
                      <c:pt idx="105">
                        <c:v>0.0550246916794683</c:v>
                      </c:pt>
                      <c:pt idx="106">
                        <c:v>-0.0669458132131194</c:v>
                      </c:pt>
                      <c:pt idx="107">
                        <c:v>-0.00381756786542409</c:v>
                      </c:pt>
                      <c:pt idx="108">
                        <c:v>0.0628285688999026</c:v>
                      </c:pt>
                      <c:pt idx="109">
                        <c:v>-0.0447001806993147</c:v>
                      </c:pt>
                      <c:pt idx="110">
                        <c:v>0.0528325241237435</c:v>
                      </c:pt>
                      <c:pt idx="111">
                        <c:v>0.0345829676607441</c:v>
                      </c:pt>
                      <c:pt idx="112">
                        <c:v>0.0423418881393098</c:v>
                      </c:pt>
                      <c:pt idx="113">
                        <c:v>0.00271017274472163</c:v>
                      </c:pt>
                      <c:pt idx="114">
                        <c:v>-0.0121589856282014</c:v>
                      </c:pt>
                      <c:pt idx="115">
                        <c:v>-0.0492113320156571</c:v>
                      </c:pt>
                      <c:pt idx="116">
                        <c:v>0.0920222392513002</c:v>
                      </c:pt>
                      <c:pt idx="117">
                        <c:v>0.0529062215387373</c:v>
                      </c:pt>
                      <c:pt idx="118">
                        <c:v>0.0689870321395907</c:v>
                      </c:pt>
                      <c:pt idx="119">
                        <c:v>0.0509182800405914</c:v>
                      </c:pt>
                      <c:pt idx="120">
                        <c:v>0.0159068576852722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uri="{02D57815-91ED-43cb-92C2-25804820EDAC}">
                        <c15:formulaRef>
                          <c15:sqref>'Equity p Tracking error testing'!$S$1</c15:sqref>
                        </c15:formulaRef>
                      </c:ext>
                    </c:extLst>
                    <c:strCache>
                      <c:ptCount val="1"/>
                      <c:pt idx="0">
                        <c:v>VOC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testing'!$S$2:$S$122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0.0184821974309993</c:v>
                      </c:pt>
                      <c:pt idx="1">
                        <c:v>-0.107104528868856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0.019951923076923</c:v>
                      </c:pt>
                      <c:pt idx="6">
                        <c:v>0</c:v>
                      </c:pt>
                      <c:pt idx="7">
                        <c:v>-0.0195616309215177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-0.2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0.0999098557692308</c:v>
                      </c:pt>
                      <c:pt idx="18">
                        <c:v>0.0228110913809587</c:v>
                      </c:pt>
                      <c:pt idx="19">
                        <c:v>-0.0223023504273503</c:v>
                      </c:pt>
                      <c:pt idx="20">
                        <c:v>-0.0113372490096983</c:v>
                      </c:pt>
                      <c:pt idx="21">
                        <c:v>-0.0344017684443215</c:v>
                      </c:pt>
                      <c:pt idx="22">
                        <c:v>0</c:v>
                      </c:pt>
                      <c:pt idx="23">
                        <c:v>0.095149520675347</c:v>
                      </c:pt>
                      <c:pt idx="24">
                        <c:v>0</c:v>
                      </c:pt>
                      <c:pt idx="25">
                        <c:v>-0.0868826757251111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0.309486335670339</c:v>
                      </c:pt>
                      <c:pt idx="29">
                        <c:v>0.181818181818182</c:v>
                      </c:pt>
                      <c:pt idx="30">
                        <c:v>-0.0769230769230769</c:v>
                      </c:pt>
                      <c:pt idx="31">
                        <c:v>0.365484775641026</c:v>
                      </c:pt>
                      <c:pt idx="32">
                        <c:v>-0.076872295166141</c:v>
                      </c:pt>
                      <c:pt idx="33">
                        <c:v>0.666587206992451</c:v>
                      </c:pt>
                      <c:pt idx="34">
                        <c:v>0</c:v>
                      </c:pt>
                      <c:pt idx="35">
                        <c:v>0.41503766568132</c:v>
                      </c:pt>
                      <c:pt idx="36">
                        <c:v>0.0247312914855622</c:v>
                      </c:pt>
                      <c:pt idx="37">
                        <c:v>-0.103442606779995</c:v>
                      </c:pt>
                      <c:pt idx="38">
                        <c:v>0.484615102504859</c:v>
                      </c:pt>
                      <c:pt idx="39">
                        <c:v>0.35750104987525</c:v>
                      </c:pt>
                      <c:pt idx="40">
                        <c:v>0.00762469746874617</c:v>
                      </c:pt>
                      <c:pt idx="41">
                        <c:v>-0.124990970165427</c:v>
                      </c:pt>
                      <c:pt idx="42">
                        <c:v>0.0605973044931993</c:v>
                      </c:pt>
                      <c:pt idx="43">
                        <c:v>-0.0571350730729562</c:v>
                      </c:pt>
                      <c:pt idx="44">
                        <c:v>-0.220779756867763</c:v>
                      </c:pt>
                      <c:pt idx="45">
                        <c:v>-0.211103459236107</c:v>
                      </c:pt>
                      <c:pt idx="46">
                        <c:v>0.147864625302176</c:v>
                      </c:pt>
                      <c:pt idx="47">
                        <c:v>-0.0797355797355798</c:v>
                      </c:pt>
                      <c:pt idx="48">
                        <c:v>-0.0800012713749921</c:v>
                      </c:pt>
                      <c:pt idx="49">
                        <c:v>0.079702884781482</c:v>
                      </c:pt>
                      <c:pt idx="50">
                        <c:v>0.298636887239217</c:v>
                      </c:pt>
                      <c:pt idx="51">
                        <c:v>0.0232598250585192</c:v>
                      </c:pt>
                      <c:pt idx="52">
                        <c:v>-0.0757542921813673</c:v>
                      </c:pt>
                      <c:pt idx="53">
                        <c:v>-0.0382460985332047</c:v>
                      </c:pt>
                      <c:pt idx="54">
                        <c:v>0.0909115535690099</c:v>
                      </c:pt>
                      <c:pt idx="55">
                        <c:v>-0.104169253308833</c:v>
                      </c:pt>
                      <c:pt idx="56">
                        <c:v>-0.058155006098237</c:v>
                      </c:pt>
                      <c:pt idx="57">
                        <c:v>0.0617458355406437</c:v>
                      </c:pt>
                      <c:pt idx="58">
                        <c:v>0.0406918727131611</c:v>
                      </c:pt>
                      <c:pt idx="59">
                        <c:v>-0.106142126571489</c:v>
                      </c:pt>
                      <c:pt idx="60">
                        <c:v>0.134360380225871</c:v>
                      </c:pt>
                      <c:pt idx="61">
                        <c:v>-0.00273195334664289</c:v>
                      </c:pt>
                      <c:pt idx="62">
                        <c:v>0</c:v>
                      </c:pt>
                      <c:pt idx="63">
                        <c:v>-0.0191497207881151</c:v>
                      </c:pt>
                      <c:pt idx="64">
                        <c:v>0.211483202191369</c:v>
                      </c:pt>
                      <c:pt idx="65">
                        <c:v>-0.0463734704734883</c:v>
                      </c:pt>
                      <c:pt idx="66">
                        <c:v>0.0196652719665273</c:v>
                      </c:pt>
                      <c:pt idx="67">
                        <c:v>0.0336707244790955</c:v>
                      </c:pt>
                      <c:pt idx="68">
                        <c:v>0.0464900866726947</c:v>
                      </c:pt>
                      <c:pt idx="69">
                        <c:v>0.195064382204801</c:v>
                      </c:pt>
                      <c:pt idx="70">
                        <c:v>-0.0144779304142346</c:v>
                      </c:pt>
                      <c:pt idx="71">
                        <c:v>0.301077192856887</c:v>
                      </c:pt>
                      <c:pt idx="72">
                        <c:v>0.0118274837715922</c:v>
                      </c:pt>
                      <c:pt idx="73">
                        <c:v>-0.0854808894688196</c:v>
                      </c:pt>
                      <c:pt idx="74">
                        <c:v>0.219044929625611</c:v>
                      </c:pt>
                      <c:pt idx="75">
                        <c:v>0.205423001426464</c:v>
                      </c:pt>
                      <c:pt idx="76">
                        <c:v>-0.0252756144432082</c:v>
                      </c:pt>
                      <c:pt idx="77">
                        <c:v>-0.0521422419607558</c:v>
                      </c:pt>
                      <c:pt idx="78">
                        <c:v>0.0970485845028792</c:v>
                      </c:pt>
                      <c:pt idx="79">
                        <c:v>0.0590753510093702</c:v>
                      </c:pt>
                      <c:pt idx="80">
                        <c:v>0.089530862801632</c:v>
                      </c:pt>
                      <c:pt idx="81">
                        <c:v>-0.00336409156555639</c:v>
                      </c:pt>
                      <c:pt idx="82">
                        <c:v>0.078928187150741</c:v>
                      </c:pt>
                      <c:pt idx="83">
                        <c:v>-0.0184092005790575</c:v>
                      </c:pt>
                      <c:pt idx="84">
                        <c:v>0.105644361783189</c:v>
                      </c:pt>
                      <c:pt idx="85">
                        <c:v>-0.0388306347030273</c:v>
                      </c:pt>
                      <c:pt idx="86">
                        <c:v>-0.0322809452218495</c:v>
                      </c:pt>
                      <c:pt idx="87">
                        <c:v>0.0272152201277904</c:v>
                      </c:pt>
                      <c:pt idx="88">
                        <c:v>-0.0471636651309972</c:v>
                      </c:pt>
                      <c:pt idx="89">
                        <c:v>-0.00141632682962567</c:v>
                      </c:pt>
                      <c:pt idx="90">
                        <c:v>-0.0203376290970745</c:v>
                      </c:pt>
                      <c:pt idx="91">
                        <c:v>0.0601161552286493</c:v>
                      </c:pt>
                      <c:pt idx="92">
                        <c:v>-0.0577353248200676</c:v>
                      </c:pt>
                      <c:pt idx="93">
                        <c:v>0.111409127635294</c:v>
                      </c:pt>
                      <c:pt idx="94">
                        <c:v>0.0543364211409898</c:v>
                      </c:pt>
                      <c:pt idx="95">
                        <c:v>0.10718093802869</c:v>
                      </c:pt>
                      <c:pt idx="96">
                        <c:v>0.0226700737050258</c:v>
                      </c:pt>
                      <c:pt idx="97">
                        <c:v>0.0689761248563912</c:v>
                      </c:pt>
                      <c:pt idx="98">
                        <c:v>-0.00272501967417216</c:v>
                      </c:pt>
                      <c:pt idx="99">
                        <c:v>0.0411106530828573</c:v>
                      </c:pt>
                      <c:pt idx="100">
                        <c:v>0.0682557370001866</c:v>
                      </c:pt>
                      <c:pt idx="101">
                        <c:v>0.0482372999819971</c:v>
                      </c:pt>
                      <c:pt idx="102">
                        <c:v>-0.0830386729168351</c:v>
                      </c:pt>
                      <c:pt idx="103">
                        <c:v>0.0577042786552011</c:v>
                      </c:pt>
                      <c:pt idx="104">
                        <c:v>-0.120252703068686</c:v>
                      </c:pt>
                      <c:pt idx="105">
                        <c:v>-0.214593138560815</c:v>
                      </c:pt>
                      <c:pt idx="106">
                        <c:v>-0.0975449810427612</c:v>
                      </c:pt>
                      <c:pt idx="107">
                        <c:v>-0.244483236723853</c:v>
                      </c:pt>
                      <c:pt idx="108">
                        <c:v>-0.0665966502680891</c:v>
                      </c:pt>
                      <c:pt idx="109">
                        <c:v>0.0290296218213688</c:v>
                      </c:pt>
                      <c:pt idx="110">
                        <c:v>0.116364724568956</c:v>
                      </c:pt>
                      <c:pt idx="111">
                        <c:v>-0.0402198119432532</c:v>
                      </c:pt>
                      <c:pt idx="112">
                        <c:v>-0.186613099010645</c:v>
                      </c:pt>
                      <c:pt idx="113">
                        <c:v>-0.185699758316935</c:v>
                      </c:pt>
                      <c:pt idx="114">
                        <c:v>0.162282266696941</c:v>
                      </c:pt>
                      <c:pt idx="115">
                        <c:v>0.0936034829202947</c:v>
                      </c:pt>
                      <c:pt idx="116">
                        <c:v>-0.347636911141734</c:v>
                      </c:pt>
                      <c:pt idx="117">
                        <c:v>0.0707649578500598</c:v>
                      </c:pt>
                      <c:pt idx="118">
                        <c:v>0.153420403689835</c:v>
                      </c:pt>
                      <c:pt idx="119">
                        <c:v>0.122671987837324</c:v>
                      </c:pt>
                      <c:pt idx="120">
                        <c:v>-0.0454125257232148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uri="{02D57815-91ED-43cb-92C2-25804820EDAC}">
                        <c15:formulaRef>
                          <c15:sqref>'Equity p Tracking error testing'!$T$1</c15:sqref>
                        </c15:formulaRef>
                      </c:ext>
                    </c:extLst>
                    <c:strCache>
                      <c:ptCount val="1"/>
                      <c:pt idx="0">
                        <c:v>NVT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testing'!$T$2:$T$122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0.0658593642892714</c:v>
                      </c:pt>
                      <c:pt idx="1">
                        <c:v>-0.0292645360030804</c:v>
                      </c:pt>
                      <c:pt idx="2">
                        <c:v>-0.0228084093613645</c:v>
                      </c:pt>
                      <c:pt idx="3">
                        <c:v>-0.0262837426425817</c:v>
                      </c:pt>
                      <c:pt idx="4">
                        <c:v>0.0108389786347056</c:v>
                      </c:pt>
                      <c:pt idx="5">
                        <c:v>0.117640993916899</c:v>
                      </c:pt>
                      <c:pt idx="6">
                        <c:v>0</c:v>
                      </c:pt>
                      <c:pt idx="7">
                        <c:v>0.0525830258302584</c:v>
                      </c:pt>
                      <c:pt idx="8">
                        <c:v>0.119982471516214</c:v>
                      </c:pt>
                      <c:pt idx="9">
                        <c:v>-0.0125205415134205</c:v>
                      </c:pt>
                      <c:pt idx="10">
                        <c:v>-0.0717172517632142</c:v>
                      </c:pt>
                      <c:pt idx="11">
                        <c:v>0.0273177394570598</c:v>
                      </c:pt>
                      <c:pt idx="12">
                        <c:v>0.0619079275386405</c:v>
                      </c:pt>
                      <c:pt idx="13">
                        <c:v>-0.0625244541826435</c:v>
                      </c:pt>
                      <c:pt idx="14">
                        <c:v>0.0411519198664441</c:v>
                      </c:pt>
                      <c:pt idx="15">
                        <c:v>0.00432935139902191</c:v>
                      </c:pt>
                      <c:pt idx="16">
                        <c:v>0.008701205396344</c:v>
                      </c:pt>
                      <c:pt idx="17">
                        <c:v>0.215495409939854</c:v>
                      </c:pt>
                      <c:pt idx="18">
                        <c:v>-0.0425157887883326</c:v>
                      </c:pt>
                      <c:pt idx="19">
                        <c:v>0.0184958520331837</c:v>
                      </c:pt>
                      <c:pt idx="20">
                        <c:v>0.223728134597409</c:v>
                      </c:pt>
                      <c:pt idx="21">
                        <c:v>0.110098750613781</c:v>
                      </c:pt>
                      <c:pt idx="22">
                        <c:v>0.022067135204207</c:v>
                      </c:pt>
                      <c:pt idx="23">
                        <c:v>0.00538565108674738</c:v>
                      </c:pt>
                      <c:pt idx="24">
                        <c:v>0.0991964798163381</c:v>
                      </c:pt>
                      <c:pt idx="25">
                        <c:v>0.124358193368723</c:v>
                      </c:pt>
                      <c:pt idx="26">
                        <c:v>0.0724458204334366</c:v>
                      </c:pt>
                      <c:pt idx="27">
                        <c:v>0.0802540415704389</c:v>
                      </c:pt>
                      <c:pt idx="28">
                        <c:v>-0.0228487439871727</c:v>
                      </c:pt>
                      <c:pt idx="29">
                        <c:v>-0.0877204977437439</c:v>
                      </c:pt>
                      <c:pt idx="30">
                        <c:v>-0.0213595143520947</c:v>
                      </c:pt>
                      <c:pt idx="31">
                        <c:v>-0.0393245519987747</c:v>
                      </c:pt>
                      <c:pt idx="32">
                        <c:v>0.0429670373470445</c:v>
                      </c:pt>
                      <c:pt idx="33">
                        <c:v>-0.051362403026713</c:v>
                      </c:pt>
                      <c:pt idx="34">
                        <c:v>-0.112919469846513</c:v>
                      </c:pt>
                      <c:pt idx="35">
                        <c:v>0.0291553133514986</c:v>
                      </c:pt>
                      <c:pt idx="36">
                        <c:v>-0.00516282764098486</c:v>
                      </c:pt>
                      <c:pt idx="37">
                        <c:v>0.0362829895764027</c:v>
                      </c:pt>
                      <c:pt idx="38">
                        <c:v>0.110944656080127</c:v>
                      </c:pt>
                      <c:pt idx="39">
                        <c:v>-0.00689655172413806</c:v>
                      </c:pt>
                      <c:pt idx="40">
                        <c:v>-0.071772191185599</c:v>
                      </c:pt>
                      <c:pt idx="41">
                        <c:v>0.0573434757167937</c:v>
                      </c:pt>
                      <c:pt idx="42">
                        <c:v>-0.0730887817218753</c:v>
                      </c:pt>
                      <c:pt idx="43">
                        <c:v>-0.0203846645912406</c:v>
                      </c:pt>
                      <c:pt idx="44">
                        <c:v>0.0315180009577294</c:v>
                      </c:pt>
                      <c:pt idx="45">
                        <c:v>-0.0104241401139481</c:v>
                      </c:pt>
                      <c:pt idx="46">
                        <c:v>0.0552712384851586</c:v>
                      </c:pt>
                      <c:pt idx="47">
                        <c:v>-0.18954089880375</c:v>
                      </c:pt>
                      <c:pt idx="48">
                        <c:v>0.0769422559090456</c:v>
                      </c:pt>
                      <c:pt idx="49">
                        <c:v>-0.148585451683104</c:v>
                      </c:pt>
                      <c:pt idx="50">
                        <c:v>0.100554709593213</c:v>
                      </c:pt>
                      <c:pt idx="51">
                        <c:v>0.125809161436972</c:v>
                      </c:pt>
                      <c:pt idx="52">
                        <c:v>0.0809814335249968</c:v>
                      </c:pt>
                      <c:pt idx="53">
                        <c:v>0.00775540035731681</c:v>
                      </c:pt>
                      <c:pt idx="54">
                        <c:v>0.130786897135259</c:v>
                      </c:pt>
                      <c:pt idx="55">
                        <c:v>-0.113379654373775</c:v>
                      </c:pt>
                      <c:pt idx="56">
                        <c:v>0.126713016919182</c:v>
                      </c:pt>
                      <c:pt idx="57">
                        <c:v>-0.0279640462262806</c:v>
                      </c:pt>
                      <c:pt idx="58">
                        <c:v>-0.0335755173932187</c:v>
                      </c:pt>
                      <c:pt idx="59">
                        <c:v>0.0769259976458974</c:v>
                      </c:pt>
                      <c:pt idx="60">
                        <c:v>0.0829601946197511</c:v>
                      </c:pt>
                      <c:pt idx="61">
                        <c:v>0.0723401484568302</c:v>
                      </c:pt>
                      <c:pt idx="62">
                        <c:v>0.00230736535308762</c:v>
                      </c:pt>
                      <c:pt idx="63">
                        <c:v>0.074604713151996</c:v>
                      </c:pt>
                      <c:pt idx="64">
                        <c:v>0.0356569044733208</c:v>
                      </c:pt>
                      <c:pt idx="65">
                        <c:v>-0.00361983561047297</c:v>
                      </c:pt>
                      <c:pt idx="66">
                        <c:v>0.0199950831762681</c:v>
                      </c:pt>
                      <c:pt idx="67">
                        <c:v>0.0855627862135453</c:v>
                      </c:pt>
                      <c:pt idx="68">
                        <c:v>0.0478340240773634</c:v>
                      </c:pt>
                      <c:pt idx="69">
                        <c:v>-0.0159152442613302</c:v>
                      </c:pt>
                      <c:pt idx="70">
                        <c:v>-0.0776812842412499</c:v>
                      </c:pt>
                      <c:pt idx="71">
                        <c:v>0.0613975928615895</c:v>
                      </c:pt>
                      <c:pt idx="72">
                        <c:v>0.0628314474938294</c:v>
                      </c:pt>
                      <c:pt idx="73">
                        <c:v>0.0342147620142561</c:v>
                      </c:pt>
                      <c:pt idx="74">
                        <c:v>0.113655564942861</c:v>
                      </c:pt>
                      <c:pt idx="75">
                        <c:v>-0.0013775204631663</c:v>
                      </c:pt>
                      <c:pt idx="76">
                        <c:v>-0.00409827872293644</c:v>
                      </c:pt>
                      <c:pt idx="77">
                        <c:v>0.0742733258390877</c:v>
                      </c:pt>
                      <c:pt idx="78">
                        <c:v>-0.0819567979669631</c:v>
                      </c:pt>
                      <c:pt idx="79">
                        <c:v>-0.299857520863016</c:v>
                      </c:pt>
                      <c:pt idx="80">
                        <c:v>0.102244316530031</c:v>
                      </c:pt>
                      <c:pt idx="81">
                        <c:v>-0.0662798364763287</c:v>
                      </c:pt>
                      <c:pt idx="82">
                        <c:v>0.0453364216710921</c:v>
                      </c:pt>
                      <c:pt idx="83">
                        <c:v>-0.0716891398924527</c:v>
                      </c:pt>
                      <c:pt idx="84">
                        <c:v>0.0325144088024683</c:v>
                      </c:pt>
                      <c:pt idx="85">
                        <c:v>0.0334639564714838</c:v>
                      </c:pt>
                      <c:pt idx="86">
                        <c:v>-0.121283212395657</c:v>
                      </c:pt>
                      <c:pt idx="87">
                        <c:v>0.0375946852104807</c:v>
                      </c:pt>
                      <c:pt idx="88">
                        <c:v>-0.0127756335457621</c:v>
                      </c:pt>
                      <c:pt idx="89">
                        <c:v>0.03670141835374</c:v>
                      </c:pt>
                      <c:pt idx="90">
                        <c:v>-0.104159967258164</c:v>
                      </c:pt>
                      <c:pt idx="91">
                        <c:v>-0.0279010573032241</c:v>
                      </c:pt>
                      <c:pt idx="92">
                        <c:v>-0.0258484675551378</c:v>
                      </c:pt>
                      <c:pt idx="93">
                        <c:v>0.022674799269444</c:v>
                      </c:pt>
                      <c:pt idx="94">
                        <c:v>0.0344711392660983</c:v>
                      </c:pt>
                      <c:pt idx="95">
                        <c:v>0.0881107491856679</c:v>
                      </c:pt>
                      <c:pt idx="96">
                        <c:v>0.021882951653944</c:v>
                      </c:pt>
                      <c:pt idx="97">
                        <c:v>-0.0149988282165456</c:v>
                      </c:pt>
                      <c:pt idx="98">
                        <c:v>0.0336961694028075</c:v>
                      </c:pt>
                      <c:pt idx="99">
                        <c:v>0.0901401156601549</c:v>
                      </c:pt>
                      <c:pt idx="100">
                        <c:v>0.0137767220902612</c:v>
                      </c:pt>
                      <c:pt idx="101">
                        <c:v>0.0349369988545247</c:v>
                      </c:pt>
                      <c:pt idx="102">
                        <c:v>0.0356693666046184</c:v>
                      </c:pt>
                      <c:pt idx="103">
                        <c:v>0.067011561255222</c:v>
                      </c:pt>
                      <c:pt idx="104">
                        <c:v>-0.107259110878423</c:v>
                      </c:pt>
                      <c:pt idx="105">
                        <c:v>0.0193783625283663</c:v>
                      </c:pt>
                      <c:pt idx="106">
                        <c:v>0</c:v>
                      </c:pt>
                      <c:pt idx="107">
                        <c:v>-0.0019009980239626</c:v>
                      </c:pt>
                      <c:pt idx="108">
                        <c:v>-0.0514247049094054</c:v>
                      </c:pt>
                      <c:pt idx="109">
                        <c:v>-0.100393648780746</c:v>
                      </c:pt>
                      <c:pt idx="110">
                        <c:v>0.125958121641068</c:v>
                      </c:pt>
                      <c:pt idx="111">
                        <c:v>-0.119170579029734</c:v>
                      </c:pt>
                      <c:pt idx="112">
                        <c:v>0.0619170294039266</c:v>
                      </c:pt>
                      <c:pt idx="113">
                        <c:v>-0.0648039707768669</c:v>
                      </c:pt>
                      <c:pt idx="114">
                        <c:v>0.106237700518814</c:v>
                      </c:pt>
                      <c:pt idx="115">
                        <c:v>-0.066790652543058</c:v>
                      </c:pt>
                      <c:pt idx="116">
                        <c:v>0.0201022441729486</c:v>
                      </c:pt>
                      <c:pt idx="117">
                        <c:v>0.0134488518927489</c:v>
                      </c:pt>
                      <c:pt idx="118">
                        <c:v>0.0508744482315473</c:v>
                      </c:pt>
                      <c:pt idx="119">
                        <c:v>0.10737737604679</c:v>
                      </c:pt>
                      <c:pt idx="120">
                        <c:v>0.00991880453063486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uri="{02D57815-91ED-43cb-92C2-25804820EDAC}">
                        <c15:formulaRef>
                          <c15:sqref>'Equity p Tracking error testing'!$U$1</c15:sqref>
                        </c15:formulaRef>
                      </c:ext>
                    </c:extLst>
                    <c:strCache>
                      <c:ptCount val="1"/>
                      <c:pt idx="0">
                        <c:v>CMW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testing'!$U$2:$U$122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0.0239076542945824</c:v>
                      </c:pt>
                      <c:pt idx="1">
                        <c:v>-0.126877150902075</c:v>
                      </c:pt>
                      <c:pt idx="2">
                        <c:v>-0.114886755550247</c:v>
                      </c:pt>
                      <c:pt idx="3">
                        <c:v>-0.0265501653059848</c:v>
                      </c:pt>
                      <c:pt idx="4">
                        <c:v>0.0166695546699012</c:v>
                      </c:pt>
                      <c:pt idx="5">
                        <c:v>0.0160042268884646</c:v>
                      </c:pt>
                      <c:pt idx="6">
                        <c:v>-0.0525574139001191</c:v>
                      </c:pt>
                      <c:pt idx="7">
                        <c:v>0.0386522185629803</c:v>
                      </c:pt>
                      <c:pt idx="8">
                        <c:v>-0.0939977156884472</c:v>
                      </c:pt>
                      <c:pt idx="9">
                        <c:v>0.239486706681468</c:v>
                      </c:pt>
                      <c:pt idx="10">
                        <c:v>-0.271908918406072</c:v>
                      </c:pt>
                      <c:pt idx="11">
                        <c:v>0.10681150053166</c:v>
                      </c:pt>
                      <c:pt idx="12">
                        <c:v>-0.123083298798177</c:v>
                      </c:pt>
                      <c:pt idx="13">
                        <c:v>-0.210903935384086</c:v>
                      </c:pt>
                      <c:pt idx="14">
                        <c:v>-0.00846627102956388</c:v>
                      </c:pt>
                      <c:pt idx="15">
                        <c:v>0.460807731378525</c:v>
                      </c:pt>
                      <c:pt idx="16">
                        <c:v>0.0407465183152591</c:v>
                      </c:pt>
                      <c:pt idx="17">
                        <c:v>-0.155665914221219</c:v>
                      </c:pt>
                      <c:pt idx="18">
                        <c:v>0.00224574911774145</c:v>
                      </c:pt>
                      <c:pt idx="19">
                        <c:v>0.0934699103713188</c:v>
                      </c:pt>
                      <c:pt idx="20">
                        <c:v>0.0363583138173302</c:v>
                      </c:pt>
                      <c:pt idx="21">
                        <c:v>0.101858652053556</c:v>
                      </c:pt>
                      <c:pt idx="22">
                        <c:v>0.138928766748701</c:v>
                      </c:pt>
                      <c:pt idx="23">
                        <c:v>0.0362239462192946</c:v>
                      </c:pt>
                      <c:pt idx="24">
                        <c:v>-0.0479762508145682</c:v>
                      </c:pt>
                      <c:pt idx="25">
                        <c:v>-0.0590794317179275</c:v>
                      </c:pt>
                      <c:pt idx="26">
                        <c:v>0.0318794658734523</c:v>
                      </c:pt>
                      <c:pt idx="27">
                        <c:v>0.082500391665361</c:v>
                      </c:pt>
                      <c:pt idx="28">
                        <c:v>-0.0111294430936668</c:v>
                      </c:pt>
                      <c:pt idx="29">
                        <c:v>-0.0461750113425146</c:v>
                      </c:pt>
                      <c:pt idx="30">
                        <c:v>-0.0267139262259866</c:v>
                      </c:pt>
                      <c:pt idx="31">
                        <c:v>0.0932351689237123</c:v>
                      </c:pt>
                      <c:pt idx="32">
                        <c:v>0.00948878794433616</c:v>
                      </c:pt>
                      <c:pt idx="33">
                        <c:v>0.00938531205805471</c:v>
                      </c:pt>
                      <c:pt idx="34">
                        <c:v>0.0157514859892443</c:v>
                      </c:pt>
                      <c:pt idx="35">
                        <c:v>0.00218745210594529</c:v>
                      </c:pt>
                      <c:pt idx="36">
                        <c:v>0.0651744751842069</c:v>
                      </c:pt>
                      <c:pt idx="37">
                        <c:v>0.00142264219896093</c:v>
                      </c:pt>
                      <c:pt idx="38">
                        <c:v>0.0275913303009372</c:v>
                      </c:pt>
                      <c:pt idx="39">
                        <c:v>-0.0629090355638984</c:v>
                      </c:pt>
                      <c:pt idx="40">
                        <c:v>0.0222781657733746</c:v>
                      </c:pt>
                      <c:pt idx="41">
                        <c:v>-0.00512379187077983</c:v>
                      </c:pt>
                      <c:pt idx="42">
                        <c:v>-0.0265360712241992</c:v>
                      </c:pt>
                      <c:pt idx="43">
                        <c:v>-0.00630220508824453</c:v>
                      </c:pt>
                      <c:pt idx="44">
                        <c:v>0.0540116662998018</c:v>
                      </c:pt>
                      <c:pt idx="45">
                        <c:v>-0.0764873260761741</c:v>
                      </c:pt>
                      <c:pt idx="46">
                        <c:v>0.0551770924612036</c:v>
                      </c:pt>
                      <c:pt idx="47">
                        <c:v>-0.035481796994294</c:v>
                      </c:pt>
                      <c:pt idx="48">
                        <c:v>0.047716257690011</c:v>
                      </c:pt>
                      <c:pt idx="49">
                        <c:v>0.0384783617204585</c:v>
                      </c:pt>
                      <c:pt idx="50">
                        <c:v>0.0298539847858272</c:v>
                      </c:pt>
                      <c:pt idx="51">
                        <c:v>0.00115260203006695</c:v>
                      </c:pt>
                      <c:pt idx="52">
                        <c:v>0.0294132210943303</c:v>
                      </c:pt>
                      <c:pt idx="53">
                        <c:v>-0.0122540766751648</c:v>
                      </c:pt>
                      <c:pt idx="54">
                        <c:v>-0.0204658071271169</c:v>
                      </c:pt>
                      <c:pt idx="55">
                        <c:v>0.0526374664412845</c:v>
                      </c:pt>
                      <c:pt idx="56">
                        <c:v>0.0577747340331323</c:v>
                      </c:pt>
                      <c:pt idx="57">
                        <c:v>0.0474861582425432</c:v>
                      </c:pt>
                      <c:pt idx="58">
                        <c:v>0.0789871906903388</c:v>
                      </c:pt>
                      <c:pt idx="59">
                        <c:v>0.00736790123456799</c:v>
                      </c:pt>
                      <c:pt idx="60">
                        <c:v>0.012922075375505</c:v>
                      </c:pt>
                      <c:pt idx="61">
                        <c:v>0.043546857153919</c:v>
                      </c:pt>
                      <c:pt idx="62">
                        <c:v>0.0928366709023958</c:v>
                      </c:pt>
                      <c:pt idx="63">
                        <c:v>0.0327273344536674</c:v>
                      </c:pt>
                      <c:pt idx="64">
                        <c:v>0.0786008974506485</c:v>
                      </c:pt>
                      <c:pt idx="65">
                        <c:v>0.00841956081132555</c:v>
                      </c:pt>
                      <c:pt idx="66">
                        <c:v>-0.0571603436420924</c:v>
                      </c:pt>
                      <c:pt idx="67">
                        <c:v>0.0117164334599542</c:v>
                      </c:pt>
                      <c:pt idx="68">
                        <c:v>0.0780868793764455</c:v>
                      </c:pt>
                      <c:pt idx="69">
                        <c:v>-0.0564723516186388</c:v>
                      </c:pt>
                      <c:pt idx="70">
                        <c:v>0.00161194866683267</c:v>
                      </c:pt>
                      <c:pt idx="71">
                        <c:v>-0.0146163594380476</c:v>
                      </c:pt>
                      <c:pt idx="72">
                        <c:v>0.0221550697079917</c:v>
                      </c:pt>
                      <c:pt idx="73">
                        <c:v>-0.0140099265926159</c:v>
                      </c:pt>
                      <c:pt idx="74">
                        <c:v>0.0426348092941691</c:v>
                      </c:pt>
                      <c:pt idx="75">
                        <c:v>-0.0294934750942319</c:v>
                      </c:pt>
                      <c:pt idx="76">
                        <c:v>0.027612298265431</c:v>
                      </c:pt>
                      <c:pt idx="77">
                        <c:v>0.0219465002296291</c:v>
                      </c:pt>
                      <c:pt idx="78">
                        <c:v>-0.0141080611177415</c:v>
                      </c:pt>
                      <c:pt idx="79">
                        <c:v>0.043109181530828</c:v>
                      </c:pt>
                      <c:pt idx="80">
                        <c:v>0.0161398934036334</c:v>
                      </c:pt>
                      <c:pt idx="81">
                        <c:v>-0.0479537523352955</c:v>
                      </c:pt>
                      <c:pt idx="82">
                        <c:v>0.0542790074272639</c:v>
                      </c:pt>
                      <c:pt idx="83">
                        <c:v>0.00100440392490153</c:v>
                      </c:pt>
                      <c:pt idx="84">
                        <c:v>0.0367748182660192</c:v>
                      </c:pt>
                      <c:pt idx="85">
                        <c:v>0.0745548434253538</c:v>
                      </c:pt>
                      <c:pt idx="86">
                        <c:v>0.0690860536741134</c:v>
                      </c:pt>
                      <c:pt idx="87">
                        <c:v>-0.0372153032248943</c:v>
                      </c:pt>
                      <c:pt idx="88">
                        <c:v>0.00149303962062119</c:v>
                      </c:pt>
                      <c:pt idx="89">
                        <c:v>-0.0166677868136299</c:v>
                      </c:pt>
                      <c:pt idx="90">
                        <c:v>-0.0443765106467587</c:v>
                      </c:pt>
                      <c:pt idx="91">
                        <c:v>0.0843178434190079</c:v>
                      </c:pt>
                      <c:pt idx="92">
                        <c:v>-0.0887105962210749</c:v>
                      </c:pt>
                      <c:pt idx="93">
                        <c:v>-0.0380001710830213</c:v>
                      </c:pt>
                      <c:pt idx="94">
                        <c:v>0.04337952639571</c:v>
                      </c:pt>
                      <c:pt idx="95">
                        <c:v>0.0465976137406581</c:v>
                      </c:pt>
                      <c:pt idx="96">
                        <c:v>0.0164674784525958</c:v>
                      </c:pt>
                      <c:pt idx="97">
                        <c:v>-0.0462665688914633</c:v>
                      </c:pt>
                      <c:pt idx="98">
                        <c:v>0.0419011559162363</c:v>
                      </c:pt>
                      <c:pt idx="99">
                        <c:v>-0.00285884381162627</c:v>
                      </c:pt>
                      <c:pt idx="100">
                        <c:v>-0.00335835515227656</c:v>
                      </c:pt>
                      <c:pt idx="101">
                        <c:v>0.0464889892856919</c:v>
                      </c:pt>
                      <c:pt idx="102">
                        <c:v>-0.02212840557414</c:v>
                      </c:pt>
                      <c:pt idx="103">
                        <c:v>0.0950534172398654</c:v>
                      </c:pt>
                      <c:pt idx="104">
                        <c:v>-0.0748023165163159</c:v>
                      </c:pt>
                      <c:pt idx="105">
                        <c:v>-0.0570097564205192</c:v>
                      </c:pt>
                      <c:pt idx="106">
                        <c:v>-0.045380564863571</c:v>
                      </c:pt>
                      <c:pt idx="107">
                        <c:v>0.0189349112426036</c:v>
                      </c:pt>
                      <c:pt idx="108">
                        <c:v>0.0844111104549303</c:v>
                      </c:pt>
                      <c:pt idx="109">
                        <c:v>-0.00292870066137818</c:v>
                      </c:pt>
                      <c:pt idx="110">
                        <c:v>0.0167620481013735</c:v>
                      </c:pt>
                      <c:pt idx="111">
                        <c:v>-0.0178585284620297</c:v>
                      </c:pt>
                      <c:pt idx="112">
                        <c:v>0.0276273648258551</c:v>
                      </c:pt>
                      <c:pt idx="113">
                        <c:v>0.0127976912113452</c:v>
                      </c:pt>
                      <c:pt idx="114">
                        <c:v>-0.0235669198923255</c:v>
                      </c:pt>
                      <c:pt idx="115">
                        <c:v>-0.0243450284354239</c:v>
                      </c:pt>
                      <c:pt idx="116">
                        <c:v>0.0460312595770764</c:v>
                      </c:pt>
                      <c:pt idx="117">
                        <c:v>0.00700808625336924</c:v>
                      </c:pt>
                      <c:pt idx="118">
                        <c:v>0.0596487757192068</c:v>
                      </c:pt>
                      <c:pt idx="119">
                        <c:v>0.0368409781062782</c:v>
                      </c:pt>
                      <c:pt idx="120">
                        <c:v>0.00291539774245128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uri="{02D57815-91ED-43cb-92C2-25804820EDAC}">
                        <c15:formulaRef>
                          <c15:sqref>'Equity p Tracking error testing'!$V$1</c15:sqref>
                        </c15:formulaRef>
                      </c:ext>
                    </c:extLst>
                    <c:strCache>
                      <c:ptCount val="1"/>
                      <c:pt idx="0">
                        <c:v>SBM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testing'!$V$2:$V$122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0.0130520160819592</c:v>
                      </c:pt>
                      <c:pt idx="1">
                        <c:v>0.0576891401313753</c:v>
                      </c:pt>
                      <c:pt idx="2">
                        <c:v>0.13939639330987</c:v>
                      </c:pt>
                      <c:pt idx="3">
                        <c:v>-0.0797865651976623</c:v>
                      </c:pt>
                      <c:pt idx="4">
                        <c:v>-0.208092966331787</c:v>
                      </c:pt>
                      <c:pt idx="5">
                        <c:v>-0.124087536479785</c:v>
                      </c:pt>
                      <c:pt idx="6">
                        <c:v>-0.377120930511421</c:v>
                      </c:pt>
                      <c:pt idx="7">
                        <c:v>-0.214278838881784</c:v>
                      </c:pt>
                      <c:pt idx="8">
                        <c:v>-0.181816590829541</c:v>
                      </c:pt>
                      <c:pt idx="9">
                        <c:v>0.355543196936964</c:v>
                      </c:pt>
                      <c:pt idx="10">
                        <c:v>-0.213119151689205</c:v>
                      </c:pt>
                      <c:pt idx="11">
                        <c:v>0</c:v>
                      </c:pt>
                      <c:pt idx="12">
                        <c:v>0.312511280004813</c:v>
                      </c:pt>
                      <c:pt idx="13">
                        <c:v>0.015874470978289</c:v>
                      </c:pt>
                      <c:pt idx="14">
                        <c:v>0.312498120018048</c:v>
                      </c:pt>
                      <c:pt idx="15">
                        <c:v>-0.011905853233717</c:v>
                      </c:pt>
                      <c:pt idx="16">
                        <c:v>-0.349395215066857</c:v>
                      </c:pt>
                      <c:pt idx="17">
                        <c:v>0.0370403379618902</c:v>
                      </c:pt>
                      <c:pt idx="18">
                        <c:v>-0.214286942023754</c:v>
                      </c:pt>
                      <c:pt idx="19">
                        <c:v>0.0227292614630732</c:v>
                      </c:pt>
                      <c:pt idx="20">
                        <c:v>0.0444268571795257</c:v>
                      </c:pt>
                      <c:pt idx="21">
                        <c:v>0.212767264684197</c:v>
                      </c:pt>
                      <c:pt idx="22">
                        <c:v>0.0526369116976546</c:v>
                      </c:pt>
                      <c:pt idx="23">
                        <c:v>0.186463246382392</c:v>
                      </c:pt>
                      <c:pt idx="24">
                        <c:v>-0.119407223116135</c:v>
                      </c:pt>
                      <c:pt idx="25">
                        <c:v>-0.186438595952461</c:v>
                      </c:pt>
                      <c:pt idx="26">
                        <c:v>-0.0833270421259249</c:v>
                      </c:pt>
                      <c:pt idx="27">
                        <c:v>0.22726430439169</c:v>
                      </c:pt>
                      <c:pt idx="28">
                        <c:v>0</c:v>
                      </c:pt>
                      <c:pt idx="29">
                        <c:v>0.166675054943211</c:v>
                      </c:pt>
                      <c:pt idx="30">
                        <c:v>0.0793621121049151</c:v>
                      </c:pt>
                      <c:pt idx="31">
                        <c:v>-0.102942939742343</c:v>
                      </c:pt>
                      <c:pt idx="32">
                        <c:v>0.18032494727775</c:v>
                      </c:pt>
                      <c:pt idx="33">
                        <c:v>0.0555513614172831</c:v>
                      </c:pt>
                      <c:pt idx="34">
                        <c:v>0.118427483281878</c:v>
                      </c:pt>
                      <c:pt idx="35">
                        <c:v>0.0470551872615266</c:v>
                      </c:pt>
                      <c:pt idx="36">
                        <c:v>-0.235950366954734</c:v>
                      </c:pt>
                      <c:pt idx="37">
                        <c:v>-0.100491600165199</c:v>
                      </c:pt>
                      <c:pt idx="38">
                        <c:v>0.100817559761841</c:v>
                      </c:pt>
                      <c:pt idx="39">
                        <c:v>0.113864783047427</c:v>
                      </c:pt>
                      <c:pt idx="40">
                        <c:v>-0.0133352659805769</c:v>
                      </c:pt>
                      <c:pt idx="41">
                        <c:v>-0.12387982958719</c:v>
                      </c:pt>
                      <c:pt idx="42">
                        <c:v>-0.0128554460979529</c:v>
                      </c:pt>
                      <c:pt idx="43">
                        <c:v>-0.0130087054993278</c:v>
                      </c:pt>
                      <c:pt idx="44">
                        <c:v>0.134555259157273</c:v>
                      </c:pt>
                      <c:pt idx="45">
                        <c:v>-0.0558097790362542</c:v>
                      </c:pt>
                      <c:pt idx="46">
                        <c:v>0.0738891194623323</c:v>
                      </c:pt>
                      <c:pt idx="47">
                        <c:v>0.0321148955268538</c:v>
                      </c:pt>
                      <c:pt idx="48">
                        <c:v>-0.137785669420689</c:v>
                      </c:pt>
                      <c:pt idx="49">
                        <c:v>0.201033888569788</c:v>
                      </c:pt>
                      <c:pt idx="50">
                        <c:v>-0.0472057948700004</c:v>
                      </c:pt>
                      <c:pt idx="51">
                        <c:v>-0.0495568287547133</c:v>
                      </c:pt>
                      <c:pt idx="52">
                        <c:v>0.0805682930599205</c:v>
                      </c:pt>
                      <c:pt idx="53">
                        <c:v>-0.135962141350085</c:v>
                      </c:pt>
                      <c:pt idx="54">
                        <c:v>-0.225881216803477</c:v>
                      </c:pt>
                      <c:pt idx="55">
                        <c:v>-0.101653835186769</c:v>
                      </c:pt>
                      <c:pt idx="56">
                        <c:v>0.105856213299476</c:v>
                      </c:pt>
                      <c:pt idx="57">
                        <c:v>0.399325487944891</c:v>
                      </c:pt>
                      <c:pt idx="58">
                        <c:v>-0.12263473668017</c:v>
                      </c:pt>
                      <c:pt idx="59">
                        <c:v>-0.0860194628715042</c:v>
                      </c:pt>
                      <c:pt idx="60">
                        <c:v>-0.150005595434126</c:v>
                      </c:pt>
                      <c:pt idx="61">
                        <c:v>0.00346072825759847</c:v>
                      </c:pt>
                      <c:pt idx="62">
                        <c:v>-0.151728145149198</c:v>
                      </c:pt>
                      <c:pt idx="63">
                        <c:v>-0.0243940163952537</c:v>
                      </c:pt>
                      <c:pt idx="64">
                        <c:v>-0.499988675741173</c:v>
                      </c:pt>
                      <c:pt idx="65">
                        <c:v>0.191647415862662</c:v>
                      </c:pt>
                      <c:pt idx="66">
                        <c:v>-0.349665500988293</c:v>
                      </c:pt>
                      <c:pt idx="67">
                        <c:v>0.0537728680811269</c:v>
                      </c:pt>
                      <c:pt idx="68">
                        <c:v>0.591879749292806</c:v>
                      </c:pt>
                      <c:pt idx="69">
                        <c:v>-0.301289198606272</c:v>
                      </c:pt>
                      <c:pt idx="70">
                        <c:v>-0.155986635416147</c:v>
                      </c:pt>
                      <c:pt idx="71">
                        <c:v>-0.423870014771049</c:v>
                      </c:pt>
                      <c:pt idx="72">
                        <c:v>-0.0188698595015896</c:v>
                      </c:pt>
                      <c:pt idx="73">
                        <c:v>0.153757708790634</c:v>
                      </c:pt>
                      <c:pt idx="74">
                        <c:v>0.300054357673492</c:v>
                      </c:pt>
                      <c:pt idx="75">
                        <c:v>-0.320487804878049</c:v>
                      </c:pt>
                      <c:pt idx="76">
                        <c:v>-0.226438314019075</c:v>
                      </c:pt>
                      <c:pt idx="77">
                        <c:v>-0.317115206151399</c:v>
                      </c:pt>
                      <c:pt idx="78">
                        <c:v>-0.142884876722966</c:v>
                      </c:pt>
                      <c:pt idx="79">
                        <c:v>-0.0416761041902604</c:v>
                      </c:pt>
                      <c:pt idx="80">
                        <c:v>0</c:v>
                      </c:pt>
                      <c:pt idx="81">
                        <c:v>0.347908295911132</c:v>
                      </c:pt>
                      <c:pt idx="82">
                        <c:v>-0.322637208486761</c:v>
                      </c:pt>
                      <c:pt idx="83">
                        <c:v>-0.23789800673052</c:v>
                      </c:pt>
                      <c:pt idx="84">
                        <c:v>0.312160326086957</c:v>
                      </c:pt>
                      <c:pt idx="85">
                        <c:v>1.09552161532488</c:v>
                      </c:pt>
                      <c:pt idx="86">
                        <c:v>0.0227300802964794</c:v>
                      </c:pt>
                      <c:pt idx="87">
                        <c:v>-0.0666747191689819</c:v>
                      </c:pt>
                      <c:pt idx="88">
                        <c:v>1.21418403002459</c:v>
                      </c:pt>
                      <c:pt idx="89">
                        <c:v>-0.0107545736162254</c:v>
                      </c:pt>
                      <c:pt idx="90">
                        <c:v>0.27178729689808</c:v>
                      </c:pt>
                      <c:pt idx="91">
                        <c:v>-0.162415795586527</c:v>
                      </c:pt>
                      <c:pt idx="92">
                        <c:v>0.112263575350824</c:v>
                      </c:pt>
                      <c:pt idx="93">
                        <c:v>0.834837680147609</c:v>
                      </c:pt>
                      <c:pt idx="94">
                        <c:v>0.315024188726423</c:v>
                      </c:pt>
                      <c:pt idx="95">
                        <c:v>-0.190120905239227</c:v>
                      </c:pt>
                      <c:pt idx="96">
                        <c:v>0.338028887868116</c:v>
                      </c:pt>
                      <c:pt idx="97">
                        <c:v>0.101750839182179</c:v>
                      </c:pt>
                      <c:pt idx="98">
                        <c:v>0.191095262000796</c:v>
                      </c:pt>
                      <c:pt idx="99">
                        <c:v>0.0614917303723512</c:v>
                      </c:pt>
                      <c:pt idx="100">
                        <c:v>0.234264824677903</c:v>
                      </c:pt>
                      <c:pt idx="101">
                        <c:v>0.0693866684415454</c:v>
                      </c:pt>
                      <c:pt idx="102">
                        <c:v>0.232816746540528</c:v>
                      </c:pt>
                      <c:pt idx="103">
                        <c:v>-0.00309644413779187</c:v>
                      </c:pt>
                      <c:pt idx="104">
                        <c:v>-0.136641401779233</c:v>
                      </c:pt>
                      <c:pt idx="105">
                        <c:v>0.125898190421257</c:v>
                      </c:pt>
                      <c:pt idx="106">
                        <c:v>-0.166132659529205</c:v>
                      </c:pt>
                      <c:pt idx="107">
                        <c:v>-0.176250078097341</c:v>
                      </c:pt>
                      <c:pt idx="108">
                        <c:v>-0.0511579107043536</c:v>
                      </c:pt>
                      <c:pt idx="109">
                        <c:v>0.161761767096095</c:v>
                      </c:pt>
                      <c:pt idx="110">
                        <c:v>0.0717291836290037</c:v>
                      </c:pt>
                      <c:pt idx="111">
                        <c:v>-0.0551156669305999</c:v>
                      </c:pt>
                      <c:pt idx="112">
                        <c:v>0.13749759362225</c:v>
                      </c:pt>
                      <c:pt idx="113">
                        <c:v>0.0732610578502524</c:v>
                      </c:pt>
                      <c:pt idx="114">
                        <c:v>-0.0307212822796081</c:v>
                      </c:pt>
                      <c:pt idx="115">
                        <c:v>-0.0175987597611392</c:v>
                      </c:pt>
                      <c:pt idx="116">
                        <c:v>0.0418383549100403</c:v>
                      </c:pt>
                      <c:pt idx="117">
                        <c:v>-0.0977821826613807</c:v>
                      </c:pt>
                      <c:pt idx="118">
                        <c:v>0.144734387630319</c:v>
                      </c:pt>
                      <c:pt idx="119">
                        <c:v>0.0999004164403403</c:v>
                      </c:pt>
                      <c:pt idx="120">
                        <c:v>0.0402854806157197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uri="{02D57815-91ED-43cb-92C2-25804820EDAC}">
                        <c15:formulaRef>
                          <c15:sqref>'Equity p Tracking error testing'!$W$1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testing'!$W$2:$W$122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</c:v>
                      </c:pt>
                      <c:pt idx="1" c:formatCode="0.0000%">
                        <c:v>-0.0422288513676118</c:v>
                      </c:pt>
                      <c:pt idx="2" c:formatCode="0.0000%">
                        <c:v>-0.0331470326043277</c:v>
                      </c:pt>
                      <c:pt idx="3" c:formatCode="0.0000%">
                        <c:v>-0.0189770735517171</c:v>
                      </c:pt>
                      <c:pt idx="4" c:formatCode="0.0000%">
                        <c:v>0.0237805034709887</c:v>
                      </c:pt>
                      <c:pt idx="5" c:formatCode="0.0000%">
                        <c:v>0.00409927365060836</c:v>
                      </c:pt>
                      <c:pt idx="6" c:formatCode="0.0000%">
                        <c:v>-0.0480982737795202</c:v>
                      </c:pt>
                      <c:pt idx="7" c:formatCode="0.0000%">
                        <c:v>-0.000710571253191122</c:v>
                      </c:pt>
                      <c:pt idx="8" c:formatCode="0.0000%">
                        <c:v>0.0509984690391524</c:v>
                      </c:pt>
                      <c:pt idx="9" c:formatCode="0.0000%">
                        <c:v>0.00245646717756636</c:v>
                      </c:pt>
                      <c:pt idx="10" c:formatCode="0.0000%">
                        <c:v>-0.0662272619411884</c:v>
                      </c:pt>
                      <c:pt idx="11" c:formatCode="0.0000%">
                        <c:v>-0.0337516642029126</c:v>
                      </c:pt>
                      <c:pt idx="12" c:formatCode="0.0000%">
                        <c:v>0.0388154248636309</c:v>
                      </c:pt>
                      <c:pt idx="13" c:formatCode="0.0000%">
                        <c:v>-0.00560035755870644</c:v>
                      </c:pt>
                      <c:pt idx="14" c:formatCode="0.0000%">
                        <c:v>-0.0624062584888489</c:v>
                      </c:pt>
                      <c:pt idx="15" c:formatCode="0.0000%">
                        <c:v>0.0135920082966464</c:v>
                      </c:pt>
                      <c:pt idx="16" c:formatCode="0.0000%">
                        <c:v>0.0468006704707477</c:v>
                      </c:pt>
                      <c:pt idx="17" c:formatCode="0.0000%">
                        <c:v>0.0340070569816253</c:v>
                      </c:pt>
                      <c:pt idx="18" c:formatCode="0.0000%">
                        <c:v>0.0133294455711528</c:v>
                      </c:pt>
                      <c:pt idx="19" c:formatCode="0.0000%">
                        <c:v>0.0205863953864045</c:v>
                      </c:pt>
                      <c:pt idx="20" c:formatCode="0.0000%">
                        <c:v>0.064158920986271</c:v>
                      </c:pt>
                      <c:pt idx="21" c:formatCode="0.0000%">
                        <c:v>0.0534018240787632</c:v>
                      </c:pt>
                      <c:pt idx="22" c:formatCode="0.0000%">
                        <c:v>-0.0120115575383809</c:v>
                      </c:pt>
                      <c:pt idx="23" c:formatCode="0.0000%">
                        <c:v>0.0408484323000885</c:v>
                      </c:pt>
                      <c:pt idx="24" c:formatCode="0.0000%">
                        <c:v>0.0348742193812896</c:v>
                      </c:pt>
                      <c:pt idx="25" c:formatCode="0.0000%">
                        <c:v>-0.0433422706788536</c:v>
                      </c:pt>
                      <c:pt idx="26" c:formatCode="0.0000%">
                        <c:v>0.0406196233118708</c:v>
                      </c:pt>
                      <c:pt idx="27" c:formatCode="0.0000%">
                        <c:v>0.0318697562137179</c:v>
                      </c:pt>
                      <c:pt idx="28" c:formatCode="0.0000%">
                        <c:v>-0.0147877543855802</c:v>
                      </c:pt>
                      <c:pt idx="29" c:formatCode="0.0000%">
                        <c:v>-0.0536767286031545</c:v>
                      </c:pt>
                      <c:pt idx="30" c:formatCode="0.0000%">
                        <c:v>0.004506835699235</c:v>
                      </c:pt>
                      <c:pt idx="31" c:formatCode="0.0000%">
                        <c:v>0.0323092606585718</c:v>
                      </c:pt>
                      <c:pt idx="32" c:formatCode="0.0000%">
                        <c:v>0.0161161545392783</c:v>
                      </c:pt>
                      <c:pt idx="33" c:formatCode="0.0000%">
                        <c:v>0.0225894960842026</c:v>
                      </c:pt>
                      <c:pt idx="34" c:formatCode="0.0000%">
                        <c:v>0.0105647044671301</c:v>
                      </c:pt>
                      <c:pt idx="35" c:formatCode="0.0000%">
                        <c:v>-0.000628082178624997</c:v>
                      </c:pt>
                      <c:pt idx="36" c:formatCode="0.0000%">
                        <c:v>0.0206485104955976</c:v>
                      </c:pt>
                      <c:pt idx="37" c:formatCode="0.0000%">
                        <c:v>0.00100300515872193</c:v>
                      </c:pt>
                      <c:pt idx="38" c:formatCode="0.0000%">
                        <c:v>0.0354851274761245</c:v>
                      </c:pt>
                      <c:pt idx="39" c:formatCode="0.0000%">
                        <c:v>0.0188881970099198</c:v>
                      </c:pt>
                      <c:pt idx="40" c:formatCode="0.0000%">
                        <c:v>0.00129558099979481</c:v>
                      </c:pt>
                      <c:pt idx="41" c:formatCode="0.0000%">
                        <c:v>0.0130601257168995</c:v>
                      </c:pt>
                      <c:pt idx="42" c:formatCode="0.0000%">
                        <c:v>-0.00154312976673687</c:v>
                      </c:pt>
                      <c:pt idx="43" c:formatCode="0.0000%">
                        <c:v>-0.00853015138366696</c:v>
                      </c:pt>
                      <c:pt idx="44" c:formatCode="0.0000%">
                        <c:v>-0.0360261813333452</c:v>
                      </c:pt>
                      <c:pt idx="45" c:formatCode="0.0000%">
                        <c:v>-0.0273109094508194</c:v>
                      </c:pt>
                      <c:pt idx="46" c:formatCode="0.0000%">
                        <c:v>0.0459974808773445</c:v>
                      </c:pt>
                      <c:pt idx="47" c:formatCode="0.0000%">
                        <c:v>0.00344023924665554</c:v>
                      </c:pt>
                      <c:pt idx="48" c:formatCode="0.0000%">
                        <c:v>0.00679601093495056</c:v>
                      </c:pt>
                      <c:pt idx="49" c:formatCode="0.0000%">
                        <c:v>0.00497860793665259</c:v>
                      </c:pt>
                      <c:pt idx="50" c:formatCode="0.0000%">
                        <c:v>0.0241177752029974</c:v>
                      </c:pt>
                      <c:pt idx="51" c:formatCode="0.0000%">
                        <c:v>0.0524905658243933</c:v>
                      </c:pt>
                      <c:pt idx="52" c:formatCode="0.0000%">
                        <c:v>0.0100248316919995</c:v>
                      </c:pt>
                      <c:pt idx="53" c:formatCode="0.0000%">
                        <c:v>-0.00986529770439363</c:v>
                      </c:pt>
                      <c:pt idx="54" c:formatCode="0.0000%">
                        <c:v>0.00854333412491298</c:v>
                      </c:pt>
                      <c:pt idx="55" c:formatCode="0.0000%">
                        <c:v>0.0233992630964045</c:v>
                      </c:pt>
                      <c:pt idx="56" c:formatCode="0.0000%">
                        <c:v>0.0233864755465262</c:v>
                      </c:pt>
                      <c:pt idx="57" c:formatCode="0.0000%">
                        <c:v>0.0143265134062212</c:v>
                      </c:pt>
                      <c:pt idx="58" c:formatCode="0.0000%">
                        <c:v>0.000491835595349749</c:v>
                      </c:pt>
                      <c:pt idx="59" c:formatCode="0.0000%">
                        <c:v>0.0232056474676681</c:v>
                      </c:pt>
                      <c:pt idx="60" c:formatCode="0.0000%">
                        <c:v>0.0185005552125295</c:v>
                      </c:pt>
                      <c:pt idx="61" c:formatCode="0.0000%">
                        <c:v>0.0467537334482179</c:v>
                      </c:pt>
                      <c:pt idx="62" c:formatCode="0.0000%">
                        <c:v>0.0257643091693402</c:v>
                      </c:pt>
                      <c:pt idx="63" c:formatCode="0.0000%">
                        <c:v>0.0150191026723252</c:v>
                      </c:pt>
                      <c:pt idx="64" c:formatCode="0.0000%">
                        <c:v>0.028462702990841</c:v>
                      </c:pt>
                      <c:pt idx="65" c:formatCode="0.0000%">
                        <c:v>-0.0309842143382953</c:v>
                      </c:pt>
                      <c:pt idx="66" c:formatCode="0.0000%">
                        <c:v>-0.0245309518264546</c:v>
                      </c:pt>
                      <c:pt idx="67" c:formatCode="0.0000%">
                        <c:v>0.0511586801176362</c:v>
                      </c:pt>
                      <c:pt idx="68" c:formatCode="0.0000%">
                        <c:v>0.0229895172783557</c:v>
                      </c:pt>
                      <c:pt idx="69" c:formatCode="0.0000%">
                        <c:v>0.00461485672201663</c:v>
                      </c:pt>
                      <c:pt idx="70" c:formatCode="0.0000%">
                        <c:v>0.0175213139231542</c:v>
                      </c:pt>
                      <c:pt idx="71" c:formatCode="0.0000%">
                        <c:v>-0.0199422331607022</c:v>
                      </c:pt>
                      <c:pt idx="72" c:formatCode="0.0000%">
                        <c:v>0.0226427845335707</c:v>
                      </c:pt>
                      <c:pt idx="73" c:formatCode="0.0000%">
                        <c:v>-0.00228311873213739</c:v>
                      </c:pt>
                      <c:pt idx="74" c:formatCode="0.0000%">
                        <c:v>0.036958530245521</c:v>
                      </c:pt>
                      <c:pt idx="75" c:formatCode="0.0000%">
                        <c:v>-0.0108124528098194</c:v>
                      </c:pt>
                      <c:pt idx="76" c:formatCode="0.0000%">
                        <c:v>-0.0143692194181415</c:v>
                      </c:pt>
                      <c:pt idx="77" c:formatCode="0.0000%">
                        <c:v>0.0189537924000794</c:v>
                      </c:pt>
                      <c:pt idx="78" c:formatCode="0.0000%">
                        <c:v>-0.0250195859994055</c:v>
                      </c:pt>
                      <c:pt idx="79" c:formatCode="0.0000%">
                        <c:v>0.0119223991311797</c:v>
                      </c:pt>
                      <c:pt idx="80" c:formatCode="0.0000%">
                        <c:v>0.017281342579424</c:v>
                      </c:pt>
                      <c:pt idx="81" c:formatCode="0.0000%">
                        <c:v>-0.0190064903774525</c:v>
                      </c:pt>
                      <c:pt idx="82" c:formatCode="0.0000%">
                        <c:v>0.0295667800025687</c:v>
                      </c:pt>
                      <c:pt idx="83" c:formatCode="0.0000%">
                        <c:v>-0.0391400868534988</c:v>
                      </c:pt>
                      <c:pt idx="84" c:formatCode="0.0000%">
                        <c:v>0.041848353467749</c:v>
                      </c:pt>
                      <c:pt idx="85" c:formatCode="0.0000%">
                        <c:v>0.0435512101486544</c:v>
                      </c:pt>
                      <c:pt idx="86" c:formatCode="0.0000%">
                        <c:v>0.0310294101691379</c:v>
                      </c:pt>
                      <c:pt idx="87" c:formatCode="0.0000%">
                        <c:v>0.0149232711839157</c:v>
                      </c:pt>
                      <c:pt idx="88" c:formatCode="0.0000%">
                        <c:v>0.00288392545088944</c:v>
                      </c:pt>
                      <c:pt idx="89" c:formatCode="0.0000%">
                        <c:v>0.00382516347045303</c:v>
                      </c:pt>
                      <c:pt idx="90" c:formatCode="0.0000%">
                        <c:v>-0.0372195234314055</c:v>
                      </c:pt>
                      <c:pt idx="91" c:formatCode="0.0000%">
                        <c:v>0.0172861441094568</c:v>
                      </c:pt>
                      <c:pt idx="92" c:formatCode="0.0000%">
                        <c:v>-0.042816982884011</c:v>
                      </c:pt>
                      <c:pt idx="93" c:formatCode="0.0000%">
                        <c:v>0.0264247738494063</c:v>
                      </c:pt>
                      <c:pt idx="94" c:formatCode="0.0000%">
                        <c:v>0.00755939959836005</c:v>
                      </c:pt>
                      <c:pt idx="95" c:formatCode="0.0000%">
                        <c:v>0.0257998049318437</c:v>
                      </c:pt>
                      <c:pt idx="96" c:formatCode="0.0000%">
                        <c:v>0.009318126815888</c:v>
                      </c:pt>
                      <c:pt idx="97" c:formatCode="0.0000%">
                        <c:v>-0.0110731756718073</c:v>
                      </c:pt>
                      <c:pt idx="98" c:formatCode="0.0000%">
                        <c:v>-0.00191151977190979</c:v>
                      </c:pt>
                      <c:pt idx="99" c:formatCode="0.0000%">
                        <c:v>0.0232224067460956</c:v>
                      </c:pt>
                      <c:pt idx="100" c:formatCode="0.0000%">
                        <c:v>0.0337570721835328</c:v>
                      </c:pt>
                      <c:pt idx="101" c:formatCode="0.0000%">
                        <c:v>0.0249233125020232</c:v>
                      </c:pt>
                      <c:pt idx="102" c:formatCode="0.0000%">
                        <c:v>0.00655140784291304</c:v>
                      </c:pt>
                      <c:pt idx="103" c:formatCode="0.0000%">
                        <c:v>0.0812181873960792</c:v>
                      </c:pt>
                      <c:pt idx="104" c:formatCode="0.0000%">
                        <c:v>-0.0193779831753568</c:v>
                      </c:pt>
                      <c:pt idx="105" c:formatCode="0.0000%">
                        <c:v>-0.00195231285667777</c:v>
                      </c:pt>
                      <c:pt idx="106" c:formatCode="0.0000%">
                        <c:v>-0.0358307964502162</c:v>
                      </c:pt>
                      <c:pt idx="107" c:formatCode="0.0000%">
                        <c:v>0.00734060814869288</c:v>
                      </c:pt>
                      <c:pt idx="108" c:formatCode="0.0000%">
                        <c:v>0.0290857993125707</c:v>
                      </c:pt>
                      <c:pt idx="109" c:formatCode="0.0000%">
                        <c:v>-0.00656641420297263</c:v>
                      </c:pt>
                      <c:pt idx="110" c:formatCode="0.0000%">
                        <c:v>0.0207868426320127</c:v>
                      </c:pt>
                      <c:pt idx="111" c:formatCode="0.0000%">
                        <c:v>0.0467593884145845</c:v>
                      </c:pt>
                      <c:pt idx="112" c:formatCode="0.0000%">
                        <c:v>0.00975376197146355</c:v>
                      </c:pt>
                      <c:pt idx="113" c:formatCode="0.0000%">
                        <c:v>-0.000263185938368456</c:v>
                      </c:pt>
                      <c:pt idx="114" c:formatCode="0.0000%">
                        <c:v>-0.00847350158798309</c:v>
                      </c:pt>
                      <c:pt idx="115" c:formatCode="0.0000%">
                        <c:v>-0.0112752423808427</c:v>
                      </c:pt>
                      <c:pt idx="116" c:formatCode="0.0000%">
                        <c:v>0.00655002650202022</c:v>
                      </c:pt>
                      <c:pt idx="117" c:formatCode="0.0000%">
                        <c:v>-0.0146442944235011</c:v>
                      </c:pt>
                      <c:pt idx="118" c:formatCode="0.0000%">
                        <c:v>0.0420004755530429</c:v>
                      </c:pt>
                      <c:pt idx="119" c:formatCode="0.0000%">
                        <c:v>0.0361721778049873</c:v>
                      </c:pt>
                      <c:pt idx="120" c:formatCode="0.0000%">
                        <c:v>0.0113294171838283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uri="{02D57815-91ED-43cb-92C2-25804820EDAC}">
                        <c15:formulaRef>
                          <c15:sqref>'Equity p Tracking error testing'!$Z$1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testing'!$Z$2:$Z$122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</c:v>
                      </c:pt>
                      <c:pt idx="1">
                        <c:v>8834</c:v>
                      </c:pt>
                      <c:pt idx="2">
                        <c:v>8727.95</c:v>
                      </c:pt>
                      <c:pt idx="3">
                        <c:v>8442.62</c:v>
                      </c:pt>
                      <c:pt idx="4">
                        <c:v>8834.05</c:v>
                      </c:pt>
                      <c:pt idx="5">
                        <c:v>8960.54</c:v>
                      </c:pt>
                      <c:pt idx="6">
                        <c:v>8323.46</c:v>
                      </c:pt>
                      <c:pt idx="7">
                        <c:v>7940.13</c:v>
                      </c:pt>
                      <c:pt idx="8">
                        <c:v>8279.51</c:v>
                      </c:pt>
                      <c:pt idx="9">
                        <c:v>7503.15</c:v>
                      </c:pt>
                      <c:pt idx="10">
                        <c:v>6630.95</c:v>
                      </c:pt>
                      <c:pt idx="11">
                        <c:v>6232.11</c:v>
                      </c:pt>
                      <c:pt idx="12">
                        <c:v>6202.93</c:v>
                      </c:pt>
                      <c:pt idx="13">
                        <c:v>5901.57</c:v>
                      </c:pt>
                      <c:pt idx="14">
                        <c:v>5642.6</c:v>
                      </c:pt>
                      <c:pt idx="15">
                        <c:v>6090.11</c:v>
                      </c:pt>
                      <c:pt idx="16">
                        <c:v>6403.13</c:v>
                      </c:pt>
                      <c:pt idx="17">
                        <c:v>6466.42</c:v>
                      </c:pt>
                      <c:pt idx="18">
                        <c:v>6727.34</c:v>
                      </c:pt>
                      <c:pt idx="19">
                        <c:v>7211.96</c:v>
                      </c:pt>
                      <c:pt idx="20">
                        <c:v>7692.29</c:v>
                      </c:pt>
                      <c:pt idx="21">
                        <c:v>8182.92</c:v>
                      </c:pt>
                      <c:pt idx="22">
                        <c:v>8007.16</c:v>
                      </c:pt>
                      <c:pt idx="23">
                        <c:v>8151.74</c:v>
                      </c:pt>
                      <c:pt idx="24">
                        <c:v>8447.98</c:v>
                      </c:pt>
                      <c:pt idx="25">
                        <c:v>7936.59</c:v>
                      </c:pt>
                      <c:pt idx="26">
                        <c:v>8116.81</c:v>
                      </c:pt>
                      <c:pt idx="27">
                        <c:v>8575.5</c:v>
                      </c:pt>
                      <c:pt idx="28">
                        <c:v>8449.12</c:v>
                      </c:pt>
                      <c:pt idx="29">
                        <c:v>7817.2</c:v>
                      </c:pt>
                      <c:pt idx="30">
                        <c:v>7618.4</c:v>
                      </c:pt>
                      <c:pt idx="31">
                        <c:v>7954.17</c:v>
                      </c:pt>
                      <c:pt idx="32">
                        <c:v>7846.74</c:v>
                      </c:pt>
                      <c:pt idx="33">
                        <c:v>8190.3</c:v>
                      </c:pt>
                      <c:pt idx="34">
                        <c:v>8328.41</c:v>
                      </c:pt>
                      <c:pt idx="35">
                        <c:v>8235.14</c:v>
                      </c:pt>
                      <c:pt idx="36">
                        <c:v>8518.46</c:v>
                      </c:pt>
                      <c:pt idx="37">
                        <c:v>8547.85</c:v>
                      </c:pt>
                      <c:pt idx="38">
                        <c:v>8756.48</c:v>
                      </c:pt>
                      <c:pt idx="39">
                        <c:v>8823.44</c:v>
                      </c:pt>
                      <c:pt idx="40">
                        <c:v>8816.62</c:v>
                      </c:pt>
                      <c:pt idx="41">
                        <c:v>8637.57</c:v>
                      </c:pt>
                      <c:pt idx="42">
                        <c:v>8494.77</c:v>
                      </c:pt>
                      <c:pt idx="43">
                        <c:v>8124.62</c:v>
                      </c:pt>
                      <c:pt idx="44">
                        <c:v>7969.88</c:v>
                      </c:pt>
                      <c:pt idx="45">
                        <c:v>7507.59</c:v>
                      </c:pt>
                      <c:pt idx="46">
                        <c:v>8045.54</c:v>
                      </c:pt>
                      <c:pt idx="47">
                        <c:v>7771.08</c:v>
                      </c:pt>
                      <c:pt idx="48">
                        <c:v>7681.61</c:v>
                      </c:pt>
                      <c:pt idx="49">
                        <c:v>8056.4</c:v>
                      </c:pt>
                      <c:pt idx="50">
                        <c:v>8184.48</c:v>
                      </c:pt>
                      <c:pt idx="51">
                        <c:v>8293.11</c:v>
                      </c:pt>
                      <c:pt idx="52">
                        <c:v>8420.22</c:v>
                      </c:pt>
                      <c:pt idx="53">
                        <c:v>7881.71</c:v>
                      </c:pt>
                      <c:pt idx="54">
                        <c:v>7963.64</c:v>
                      </c:pt>
                      <c:pt idx="55">
                        <c:v>8328.97</c:v>
                      </c:pt>
                      <c:pt idx="56">
                        <c:v>8501.42</c:v>
                      </c:pt>
                      <c:pt idx="57">
                        <c:v>8671.27</c:v>
                      </c:pt>
                      <c:pt idx="58">
                        <c:v>8936.89</c:v>
                      </c:pt>
                      <c:pt idx="59">
                        <c:v>8994.2</c:v>
                      </c:pt>
                      <c:pt idx="60">
                        <c:v>9294.75</c:v>
                      </c:pt>
                      <c:pt idx="61">
                        <c:v>9763.76</c:v>
                      </c:pt>
                      <c:pt idx="62">
                        <c:v>10316.98</c:v>
                      </c:pt>
                      <c:pt idx="63">
                        <c:v>10093.41</c:v>
                      </c:pt>
                      <c:pt idx="64">
                        <c:v>10605.72</c:v>
                      </c:pt>
                      <c:pt idx="65">
                        <c:v>10118.42</c:v>
                      </c:pt>
                      <c:pt idx="66">
                        <c:v>9913.03</c:v>
                      </c:pt>
                      <c:pt idx="67">
                        <c:v>10405.11</c:v>
                      </c:pt>
                      <c:pt idx="68">
                        <c:v>10663.59</c:v>
                      </c:pt>
                      <c:pt idx="69">
                        <c:v>10898.01</c:v>
                      </c:pt>
                      <c:pt idx="70">
                        <c:v>11337.69</c:v>
                      </c:pt>
                      <c:pt idx="71">
                        <c:v>11220.23</c:v>
                      </c:pt>
                      <c:pt idx="72">
                        <c:v>11296.76</c:v>
                      </c:pt>
                      <c:pt idx="73">
                        <c:v>10956.11</c:v>
                      </c:pt>
                      <c:pt idx="74">
                        <c:v>11494.16</c:v>
                      </c:pt>
                      <c:pt idx="75">
                        <c:v>11532.27</c:v>
                      </c:pt>
                      <c:pt idx="76">
                        <c:v>11756.22</c:v>
                      </c:pt>
                      <c:pt idx="77">
                        <c:v>11837.73</c:v>
                      </c:pt>
                      <c:pt idx="78">
                        <c:v>11663.15</c:v>
                      </c:pt>
                      <c:pt idx="79">
                        <c:v>12172.91</c:v>
                      </c:pt>
                      <c:pt idx="80">
                        <c:v>12234.24</c:v>
                      </c:pt>
                      <c:pt idx="81">
                        <c:v>11578.74</c:v>
                      </c:pt>
                      <c:pt idx="82">
                        <c:v>12122.42</c:v>
                      </c:pt>
                      <c:pt idx="83">
                        <c:v>11734.16</c:v>
                      </c:pt>
                      <c:pt idx="84">
                        <c:v>11988.86</c:v>
                      </c:pt>
                      <c:pt idx="85">
                        <c:v>12398.11</c:v>
                      </c:pt>
                      <c:pt idx="86">
                        <c:v>13241.29</c:v>
                      </c:pt>
                      <c:pt idx="87">
                        <c:v>13257.28</c:v>
                      </c:pt>
                      <c:pt idx="88">
                        <c:v>13001.7</c:v>
                      </c:pt>
                      <c:pt idx="89">
                        <c:v>13035.11</c:v>
                      </c:pt>
                      <c:pt idx="90">
                        <c:v>12370.56</c:v>
                      </c:pt>
                      <c:pt idx="91">
                        <c:v>12933.28</c:v>
                      </c:pt>
                      <c:pt idx="92">
                        <c:v>11907.34</c:v>
                      </c:pt>
                      <c:pt idx="93">
                        <c:v>11541.71</c:v>
                      </c:pt>
                      <c:pt idx="94">
                        <c:v>12023.06</c:v>
                      </c:pt>
                      <c:pt idx="95">
                        <c:v>11933.13</c:v>
                      </c:pt>
                      <c:pt idx="96">
                        <c:v>12245.05</c:v>
                      </c:pt>
                      <c:pt idx="97">
                        <c:v>11573.63</c:v>
                      </c:pt>
                      <c:pt idx="98">
                        <c:v>11344.16</c:v>
                      </c:pt>
                      <c:pt idx="99">
                        <c:v>11877.63</c:v>
                      </c:pt>
                      <c:pt idx="100">
                        <c:v>12277.95</c:v>
                      </c:pt>
                      <c:pt idx="101">
                        <c:v>12650.91</c:v>
                      </c:pt>
                      <c:pt idx="102">
                        <c:v>12326.85</c:v>
                      </c:pt>
                      <c:pt idx="103">
                        <c:v>13081.78</c:v>
                      </c:pt>
                      <c:pt idx="104">
                        <c:v>12878.3</c:v>
                      </c:pt>
                      <c:pt idx="105">
                        <c:v>12930.61</c:v>
                      </c:pt>
                      <c:pt idx="106">
                        <c:v>12687.74</c:v>
                      </c:pt>
                      <c:pt idx="107">
                        <c:v>13101.67</c:v>
                      </c:pt>
                      <c:pt idx="108">
                        <c:v>13680.95</c:v>
                      </c:pt>
                      <c:pt idx="109">
                        <c:v>13599.58</c:v>
                      </c:pt>
                      <c:pt idx="110">
                        <c:v>13909.04</c:v>
                      </c:pt>
                      <c:pt idx="111">
                        <c:v>14373.5</c:v>
                      </c:pt>
                      <c:pt idx="112">
                        <c:v>14533.56</c:v>
                      </c:pt>
                      <c:pt idx="113">
                        <c:v>14124.57</c:v>
                      </c:pt>
                      <c:pt idx="114">
                        <c:v>14129.23</c:v>
                      </c:pt>
                      <c:pt idx="115">
                        <c:v>14126.27</c:v>
                      </c:pt>
                      <c:pt idx="116">
                        <c:v>14202.33</c:v>
                      </c:pt>
                      <c:pt idx="117">
                        <c:v>14187.5</c:v>
                      </c:pt>
                      <c:pt idx="118">
                        <c:v>14724.86</c:v>
                      </c:pt>
                      <c:pt idx="119">
                        <c:v>14936.32</c:v>
                      </c:pt>
                      <c:pt idx="120">
                        <c:v>15191.15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uri="{02D57815-91ED-43cb-92C2-25804820EDAC}">
                        <c15:formulaRef>
                          <c15:sqref>'Equity p Tracking error testing'!$AB$1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testing'!$AB$2:$AB$122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</c:v>
                      </c:pt>
                      <c:pt idx="1" c:formatCode="0.0000%">
                        <c:v>-0.10572290772668</c:v>
                      </c:pt>
                      <c:pt idx="2" c:formatCode="0.0000%">
                        <c:v>-0.0120047543581616</c:v>
                      </c:pt>
                      <c:pt idx="3" c:formatCode="0.0000%">
                        <c:v>-0.0326915255014064</c:v>
                      </c:pt>
                      <c:pt idx="4" c:formatCode="0.0000%">
                        <c:v>0.0463635696028011</c:v>
                      </c:pt>
                      <c:pt idx="5" c:formatCode="0.0000%">
                        <c:v>0.0143184609550546</c:v>
                      </c:pt>
                      <c:pt idx="6" c:formatCode="0.0000%">
                        <c:v>-0.0710983936235986</c:v>
                      </c:pt>
                      <c:pt idx="7" c:formatCode="0.0000%">
                        <c:v>-0.0460541649746621</c:v>
                      </c:pt>
                      <c:pt idx="8" c:formatCode="0.0000%">
                        <c:v>0.0427423732357026</c:v>
                      </c:pt>
                      <c:pt idx="9" c:formatCode="0.0000%">
                        <c:v>-0.093768834145982</c:v>
                      </c:pt>
                      <c:pt idx="10" c:formatCode="0.0000%">
                        <c:v>-0.116244510638865</c:v>
                      </c:pt>
                      <c:pt idx="11" c:formatCode="0.0000%">
                        <c:v>-0.0601482442183999</c:v>
                      </c:pt>
                      <c:pt idx="12" c:formatCode="0.0000%">
                        <c:v>-0.0046822023359665</c:v>
                      </c:pt>
                      <c:pt idx="13" c:formatCode="0.0000%">
                        <c:v>-0.0485834919949122</c:v>
                      </c:pt>
                      <c:pt idx="14" c:formatCode="0.0000%">
                        <c:v>-0.0438815433859124</c:v>
                      </c:pt>
                      <c:pt idx="15" c:formatCode="0.0000%">
                        <c:v>0.0793091837096374</c:v>
                      </c:pt>
                      <c:pt idx="16" c:formatCode="0.0000%">
                        <c:v>0.0513980864056642</c:v>
                      </c:pt>
                      <c:pt idx="17" c:formatCode="0.0000%">
                        <c:v>0.00988422849450199</c:v>
                      </c:pt>
                      <c:pt idx="18" c:formatCode="0.0000%">
                        <c:v>0.0403499927316815</c:v>
                      </c:pt>
                      <c:pt idx="19" c:formatCode="0.0000%">
                        <c:v>0.0720373877342309</c:v>
                      </c:pt>
                      <c:pt idx="20" c:formatCode="0.0000%">
                        <c:v>0.0666018668988735</c:v>
                      </c:pt>
                      <c:pt idx="21" c:formatCode="0.0000%">
                        <c:v>0.0637820466987074</c:v>
                      </c:pt>
                      <c:pt idx="22" c:formatCode="0.0000%">
                        <c:v>-0.0214788852878923</c:v>
                      </c:pt>
                      <c:pt idx="23" c:formatCode="0.0000%">
                        <c:v>0.0180563395760793</c:v>
                      </c:pt>
                      <c:pt idx="24" c:formatCode="0.0000%">
                        <c:v>0.0363407076280646</c:v>
                      </c:pt>
                      <c:pt idx="25" c:formatCode="0.0000%">
                        <c:v>-0.0605339974763197</c:v>
                      </c:pt>
                      <c:pt idx="26" c:formatCode="0.0000%">
                        <c:v>0.022707485204603</c:v>
                      </c:pt>
                      <c:pt idx="27" c:formatCode="0.0000%">
                        <c:v>0.0565111170521424</c:v>
                      </c:pt>
                      <c:pt idx="28" c:formatCode="0.0000%">
                        <c:v>-0.0147373331001107</c:v>
                      </c:pt>
                      <c:pt idx="29" c:formatCode="0.0000%">
                        <c:v>-0.0747912208608709</c:v>
                      </c:pt>
                      <c:pt idx="30" c:formatCode="0.0000%">
                        <c:v>-0.025431100649849</c:v>
                      </c:pt>
                      <c:pt idx="31" c:formatCode="0.0000%">
                        <c:v>0.0440735587524939</c:v>
                      </c:pt>
                      <c:pt idx="32" c:formatCode="0.0000%">
                        <c:v>-0.0135061232033009</c:v>
                      </c:pt>
                      <c:pt idx="33" c:formatCode="0.0000%">
                        <c:v>0.0437837879170204</c:v>
                      </c:pt>
                      <c:pt idx="34" c:formatCode="0.0000%">
                        <c:v>0.0168626301844865</c:v>
                      </c:pt>
                      <c:pt idx="35" c:formatCode="0.0000%">
                        <c:v>-0.0111990163788767</c:v>
                      </c:pt>
                      <c:pt idx="36" c:formatCode="0.0000%">
                        <c:v>0.0344037866994369</c:v>
                      </c:pt>
                      <c:pt idx="37" c:formatCode="0.0000%">
                        <c:v>0.00345015413584138</c:v>
                      </c:pt>
                      <c:pt idx="38" c:formatCode="0.0000%">
                        <c:v>0.0244073071006159</c:v>
                      </c:pt>
                      <c:pt idx="39" c:formatCode="0.0000%">
                        <c:v>0.00764690834673298</c:v>
                      </c:pt>
                      <c:pt idx="40" c:formatCode="0.0000%">
                        <c:v>-0.000772941165803731</c:v>
                      </c:pt>
                      <c:pt idx="41" c:formatCode="0.0000%">
                        <c:v>-0.020308236036032</c:v>
                      </c:pt>
                      <c:pt idx="42" c:formatCode="0.0000%">
                        <c:v>-0.0165324275230185</c:v>
                      </c:pt>
                      <c:pt idx="43" c:formatCode="0.0000%">
                        <c:v>-0.0435738695691585</c:v>
                      </c:pt>
                      <c:pt idx="44" c:formatCode="0.0000%">
                        <c:v>-0.0190458138349855</c:v>
                      </c:pt>
                      <c:pt idx="45" c:formatCode="0.0000%">
                        <c:v>-0.058004637460037</c:v>
                      </c:pt>
                      <c:pt idx="46" c:formatCode="0.0000%">
                        <c:v>0.0716541526641705</c:v>
                      </c:pt>
                      <c:pt idx="47" c:formatCode="0.0000%">
                        <c:v>-0.0341133099829222</c:v>
                      </c:pt>
                      <c:pt idx="48" c:formatCode="0.0000%">
                        <c:v>-0.0115132002244217</c:v>
                      </c:pt>
                      <c:pt idx="49" c:formatCode="0.0000%">
                        <c:v>0.0487905530220878</c:v>
                      </c:pt>
                      <c:pt idx="50" c:formatCode="0.0000%">
                        <c:v>0.0158979196663522</c:v>
                      </c:pt>
                      <c:pt idx="51" c:formatCode="0.0000%">
                        <c:v>0.0132726819541376</c:v>
                      </c:pt>
                      <c:pt idx="52" c:formatCode="0.0000%">
                        <c:v>0.0153271812384013</c:v>
                      </c:pt>
                      <c:pt idx="53" c:formatCode="0.0000%">
                        <c:v>-0.0639543859899147</c:v>
                      </c:pt>
                      <c:pt idx="54" c:formatCode="0.0000%">
                        <c:v>0.010394952364398</c:v>
                      </c:pt>
                      <c:pt idx="55" c:formatCode="0.0000%">
                        <c:v>0.0458747507421229</c:v>
                      </c:pt>
                      <c:pt idx="56" c:formatCode="0.0000%">
                        <c:v>0.0207048410547763</c:v>
                      </c:pt>
                      <c:pt idx="57" c:formatCode="0.0000%">
                        <c:v>0.0199790152703903</c:v>
                      </c:pt>
                      <c:pt idx="58" c:formatCode="0.0000%">
                        <c:v>0.0306321911323253</c:v>
                      </c:pt>
                      <c:pt idx="59" c:formatCode="0.0000%">
                        <c:v>0.00641274537339065</c:v>
                      </c:pt>
                      <c:pt idx="60" c:formatCode="0.0000%">
                        <c:v>0.0334159791865869</c:v>
                      </c:pt>
                      <c:pt idx="61" c:formatCode="0.0000%">
                        <c:v>0.0504596680922027</c:v>
                      </c:pt>
                      <c:pt idx="62" c:formatCode="0.0000%">
                        <c:v>0.0566605488049685</c:v>
                      </c:pt>
                      <c:pt idx="63" c:formatCode="0.0000%">
                        <c:v>-0.0216701011342466</c:v>
                      </c:pt>
                      <c:pt idx="64" c:formatCode="0.0000%">
                        <c:v>0.0507568799840687</c:v>
                      </c:pt>
                      <c:pt idx="65" c:formatCode="0.0000%">
                        <c:v>-0.0459469041234352</c:v>
                      </c:pt>
                      <c:pt idx="66" c:formatCode="0.0000%">
                        <c:v>-0.0202986236981663</c:v>
                      </c:pt>
                      <c:pt idx="67" c:formatCode="0.0000%">
                        <c:v>0.0496397166154041</c:v>
                      </c:pt>
                      <c:pt idx="68" c:formatCode="0.0000%">
                        <c:v>0.0248416403094249</c:v>
                      </c:pt>
                      <c:pt idx="69" c:formatCode="0.0000%">
                        <c:v>0.0219832157838027</c:v>
                      </c:pt>
                      <c:pt idx="70" c:formatCode="0.0000%">
                        <c:v>0.0403449804138554</c:v>
                      </c:pt>
                      <c:pt idx="71" c:formatCode="0.0000%">
                        <c:v>-0.0103601350892466</c:v>
                      </c:pt>
                      <c:pt idx="72" c:formatCode="0.0000%">
                        <c:v>0.00682071579637866</c:v>
                      </c:pt>
                      <c:pt idx="73" c:formatCode="0.0000%">
                        <c:v>-0.0301546638151116</c:v>
                      </c:pt>
                      <c:pt idx="74" c:formatCode="0.0000%">
                        <c:v>0.0491095836022091</c:v>
                      </c:pt>
                      <c:pt idx="75" c:formatCode="0.0000%">
                        <c:v>0.00331559679002202</c:v>
                      </c:pt>
                      <c:pt idx="76" c:formatCode="0.0000%">
                        <c:v>0.0194194204610192</c:v>
                      </c:pt>
                      <c:pt idx="77" c:formatCode="0.0000%">
                        <c:v>0.00693335102609516</c:v>
                      </c:pt>
                      <c:pt idx="78" c:formatCode="0.0000%">
                        <c:v>-0.0147477599168083</c:v>
                      </c:pt>
                      <c:pt idx="79" c:formatCode="0.0000%">
                        <c:v>0.0437068887907641</c:v>
                      </c:pt>
                      <c:pt idx="80" c:formatCode="0.0000%">
                        <c:v>0.00503823654327529</c:v>
                      </c:pt>
                      <c:pt idx="81" c:formatCode="0.0000%">
                        <c:v>-0.0535791352793471</c:v>
                      </c:pt>
                      <c:pt idx="82" c:formatCode="0.0000%">
                        <c:v>0.0469550227399527</c:v>
                      </c:pt>
                      <c:pt idx="83" c:formatCode="0.0000%">
                        <c:v>-0.0320282583840521</c:v>
                      </c:pt>
                      <c:pt idx="84" c:formatCode="0.0000%">
                        <c:v>0.0217058570873416</c:v>
                      </c:pt>
                      <c:pt idx="85" c:formatCode="0.0000%">
                        <c:v>0.0341358561197644</c:v>
                      </c:pt>
                      <c:pt idx="86" c:formatCode="0.0000%">
                        <c:v>0.0680087529470217</c:v>
                      </c:pt>
                      <c:pt idx="87" c:formatCode="0.0000%">
                        <c:v>0.0012075862699179</c:v>
                      </c:pt>
                      <c:pt idx="88" c:formatCode="0.0000%">
                        <c:v>-0.0192784643607135</c:v>
                      </c:pt>
                      <c:pt idx="89" c:formatCode="0.0000%">
                        <c:v>0.00256966396701963</c:v>
                      </c:pt>
                      <c:pt idx="90" c:formatCode="0.0000%">
                        <c:v>-0.0509815413909052</c:v>
                      </c:pt>
                      <c:pt idx="91" c:formatCode="0.0000%">
                        <c:v>0.0454886440064153</c:v>
                      </c:pt>
                      <c:pt idx="92" c:formatCode="0.0000%">
                        <c:v>-0.0793255848477726</c:v>
                      </c:pt>
                      <c:pt idx="93" c:formatCode="0.0000%">
                        <c:v>-0.0307062702501145</c:v>
                      </c:pt>
                      <c:pt idx="94" c:formatCode="0.0000%">
                        <c:v>0.0417052585795346</c:v>
                      </c:pt>
                      <c:pt idx="95" c:formatCode="0.0000%">
                        <c:v>-0.00747979299778911</c:v>
                      </c:pt>
                      <c:pt idx="96" c:formatCode="0.0000%">
                        <c:v>0.0261389928711075</c:v>
                      </c:pt>
                      <c:pt idx="97" c:formatCode="0.0000%">
                        <c:v>-0.0548319525032565</c:v>
                      </c:pt>
                      <c:pt idx="98" c:formatCode="0.0000%">
                        <c:v>-0.019826968721136</c:v>
                      </c:pt>
                      <c:pt idx="99" c:formatCode="0.0000%">
                        <c:v>0.0470259587311888</c:v>
                      </c:pt>
                      <c:pt idx="100" c:formatCode="0.0000%">
                        <c:v>0.033703693413585</c:v>
                      </c:pt>
                      <c:pt idx="101" c:formatCode="0.0000%">
                        <c:v>0.0303764064847958</c:v>
                      </c:pt>
                      <c:pt idx="102" c:formatCode="0.0000%">
                        <c:v>-0.0256155486048039</c:v>
                      </c:pt>
                      <c:pt idx="103" c:formatCode="0.0000%">
                        <c:v>0.0612427343563036</c:v>
                      </c:pt>
                      <c:pt idx="104" c:formatCode="0.0000%">
                        <c:v>-0.0155544581853539</c:v>
                      </c:pt>
                      <c:pt idx="105" c:formatCode="0.0000%">
                        <c:v>0.00406187152030935</c:v>
                      </c:pt>
                      <c:pt idx="106" c:formatCode="0.0000%">
                        <c:v>-0.0187825632356092</c:v>
                      </c:pt>
                      <c:pt idx="107" c:formatCode="0.0000%">
                        <c:v>0.0326244074988926</c:v>
                      </c:pt>
                      <c:pt idx="108" c:formatCode="0.0000%">
                        <c:v>0.0442142108601422</c:v>
                      </c:pt>
                      <c:pt idx="109" c:formatCode="0.0000%">
                        <c:v>-0.00594768638142829</c:v>
                      </c:pt>
                      <c:pt idx="110" c:formatCode="0.0000%">
                        <c:v>0.0227551144961831</c:v>
                      </c:pt>
                      <c:pt idx="111" c:formatCode="0.0000%">
                        <c:v>0.0333926712411496</c:v>
                      </c:pt>
                      <c:pt idx="112" c:formatCode="0.0000%">
                        <c:v>0.0111357706891153</c:v>
                      </c:pt>
                      <c:pt idx="113" c:formatCode="0.0000%">
                        <c:v>-0.02814107486397</c:v>
                      </c:pt>
                      <c:pt idx="114" c:formatCode="0.0000%">
                        <c:v>0.000329921548054113</c:v>
                      </c:pt>
                      <c:pt idx="115" c:formatCode="0.0000%">
                        <c:v>-0.000209494784924491</c:v>
                      </c:pt>
                      <c:pt idx="116" c:formatCode="0.0000%">
                        <c:v>0.00538429465102963</c:v>
                      </c:pt>
                      <c:pt idx="117" c:formatCode="0.0000%">
                        <c:v>-0.00104419486098406</c:v>
                      </c:pt>
                      <c:pt idx="118" c:formatCode="0.0000%">
                        <c:v>0.0378755947136564</c:v>
                      </c:pt>
                      <c:pt idx="119" c:formatCode="0.0000%">
                        <c:v>0.0143607477422536</c:v>
                      </c:pt>
                      <c:pt idx="120" c:formatCode="0.0000%">
                        <c:v>0.0170610967092295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uri="{02D57815-91ED-43cb-92C2-25804820EDAC}">
                        <c15:formulaRef>
                          <c15:sqref>'Equity p Tracking error testing'!$AC$1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testing'!$AC$2:$AC$122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</c:v>
                      </c:pt>
                      <c:pt idx="1" c:formatCode="0.0000%">
                        <c:v>0.0634940563590679</c:v>
                      </c:pt>
                      <c:pt idx="2">
                        <c:v>-0.0211422782461661</c:v>
                      </c:pt>
                      <c:pt idx="3" c:formatCode="0.0000%">
                        <c:v>0.0137144519496894</c:v>
                      </c:pt>
                      <c:pt idx="4" c:formatCode="0.0000%">
                        <c:v>-0.0225830661318124</c:v>
                      </c:pt>
                      <c:pt idx="5">
                        <c:v>-0.0102191873044463</c:v>
                      </c:pt>
                      <c:pt idx="6">
                        <c:v>0.0230001198440784</c:v>
                      </c:pt>
                      <c:pt idx="7">
                        <c:v>0.045343593721471</c:v>
                      </c:pt>
                      <c:pt idx="8">
                        <c:v>0.00825609580344976</c:v>
                      </c:pt>
                      <c:pt idx="9">
                        <c:v>0.0962253013235484</c:v>
                      </c:pt>
                      <c:pt idx="10">
                        <c:v>0.0500172486976767</c:v>
                      </c:pt>
                      <c:pt idx="11">
                        <c:v>0.0263965800154874</c:v>
                      </c:pt>
                      <c:pt idx="12">
                        <c:v>0.0434976271995974</c:v>
                      </c:pt>
                      <c:pt idx="13">
                        <c:v>0.0429831344362057</c:v>
                      </c:pt>
                      <c:pt idx="14">
                        <c:v>-0.0185247151029365</c:v>
                      </c:pt>
                      <c:pt idx="15">
                        <c:v>-0.065717175412991</c:v>
                      </c:pt>
                      <c:pt idx="16">
                        <c:v>-0.00459741593491655</c:v>
                      </c:pt>
                      <c:pt idx="17">
                        <c:v>0.0241228284871233</c:v>
                      </c:pt>
                      <c:pt idx="18">
                        <c:v>-0.0270205471605287</c:v>
                      </c:pt>
                      <c:pt idx="19">
                        <c:v>-0.0514509923478264</c:v>
                      </c:pt>
                      <c:pt idx="20">
                        <c:v>-0.00244294591260248</c:v>
                      </c:pt>
                      <c:pt idx="21">
                        <c:v>-0.0103802226199441</c:v>
                      </c:pt>
                      <c:pt idx="22">
                        <c:v>0.00946732774951144</c:v>
                      </c:pt>
                      <c:pt idx="23">
                        <c:v>0.0227920927240092</c:v>
                      </c:pt>
                      <c:pt idx="24">
                        <c:v>-0.00146648824677507</c:v>
                      </c:pt>
                      <c:pt idx="25">
                        <c:v>0.0171917267974661</c:v>
                      </c:pt>
                      <c:pt idx="26">
                        <c:v>0.0179121381072678</c:v>
                      </c:pt>
                      <c:pt idx="27">
                        <c:v>-0.0246413608384245</c:v>
                      </c:pt>
                      <c:pt idx="28">
                        <c:v>-5.04212854694486e-5</c:v>
                      </c:pt>
                      <c:pt idx="29">
                        <c:v>0.0211144922577163</c:v>
                      </c:pt>
                      <c:pt idx="30">
                        <c:v>0.029937936349084</c:v>
                      </c:pt>
                      <c:pt idx="31">
                        <c:v>-0.011764298093922</c:v>
                      </c:pt>
                      <c:pt idx="32">
                        <c:v>0.0296222777425792</c:v>
                      </c:pt>
                      <c:pt idx="33">
                        <c:v>-0.0211942918328178</c:v>
                      </c:pt>
                      <c:pt idx="34">
                        <c:v>-0.00629792571735641</c:v>
                      </c:pt>
                      <c:pt idx="35">
                        <c:v>0.0105709342002517</c:v>
                      </c:pt>
                      <c:pt idx="36">
                        <c:v>-0.0137552762038393</c:v>
                      </c:pt>
                      <c:pt idx="37">
                        <c:v>-0.00244714897711945</c:v>
                      </c:pt>
                      <c:pt idx="38">
                        <c:v>0.0110778203755086</c:v>
                      </c:pt>
                      <c:pt idx="39">
                        <c:v>0.0112412886631868</c:v>
                      </c:pt>
                      <c:pt idx="40">
                        <c:v>0.00206852216559854</c:v>
                      </c:pt>
                      <c:pt idx="41">
                        <c:v>0.0333683617529316</c:v>
                      </c:pt>
                      <c:pt idx="42">
                        <c:v>0.0149892977562817</c:v>
                      </c:pt>
                      <c:pt idx="43">
                        <c:v>0.0350437181854916</c:v>
                      </c:pt>
                      <c:pt idx="44">
                        <c:v>-0.0169803674983597</c:v>
                      </c:pt>
                      <c:pt idx="45">
                        <c:v>0.0306937280092176</c:v>
                      </c:pt>
                      <c:pt idx="46">
                        <c:v>-0.025656671786826</c:v>
                      </c:pt>
                      <c:pt idx="47">
                        <c:v>0.0375535492295777</c:v>
                      </c:pt>
                      <c:pt idx="48">
                        <c:v>0.0183092111593723</c:v>
                      </c:pt>
                      <c:pt idx="49">
                        <c:v>-0.0438119450854352</c:v>
                      </c:pt>
                      <c:pt idx="50">
                        <c:v>0.00821985553664513</c:v>
                      </c:pt>
                      <c:pt idx="51">
                        <c:v>0.0392178838702558</c:v>
                      </c:pt>
                      <c:pt idx="52">
                        <c:v>-0.0053023495464018</c:v>
                      </c:pt>
                      <c:pt idx="53">
                        <c:v>0.054089088285521</c:v>
                      </c:pt>
                      <c:pt idx="54">
                        <c:v>-0.00185161823948505</c:v>
                      </c:pt>
                      <c:pt idx="55">
                        <c:v>-0.0224754876457184</c:v>
                      </c:pt>
                      <c:pt idx="56">
                        <c:v>0.00268163449174992</c:v>
                      </c:pt>
                      <c:pt idx="57">
                        <c:v>-0.00565250186416905</c:v>
                      </c:pt>
                      <c:pt idx="58">
                        <c:v>-0.0301403555369755</c:v>
                      </c:pt>
                      <c:pt idx="59">
                        <c:v>0.0167929020942775</c:v>
                      </c:pt>
                      <c:pt idx="60">
                        <c:v>-0.0149154239740574</c:v>
                      </c:pt>
                      <c:pt idx="61">
                        <c:v>-0.00370593464398481</c:v>
                      </c:pt>
                      <c:pt idx="62">
                        <c:v>-0.0308962396356283</c:v>
                      </c:pt>
                      <c:pt idx="63">
                        <c:v>0.0366892038065718</c:v>
                      </c:pt>
                      <c:pt idx="64">
                        <c:v>-0.0222941769932277</c:v>
                      </c:pt>
                      <c:pt idx="65">
                        <c:v>0.0149626897851399</c:v>
                      </c:pt>
                      <c:pt idx="66">
                        <c:v>-0.00423232812828834</c:v>
                      </c:pt>
                      <c:pt idx="67">
                        <c:v>0.00151896350223205</c:v>
                      </c:pt>
                      <c:pt idx="68">
                        <c:v>-0.00185212303106923</c:v>
                      </c:pt>
                      <c:pt idx="69">
                        <c:v>-0.0173683590617861</c:v>
                      </c:pt>
                      <c:pt idx="70">
                        <c:v>-0.0228236664907011</c:v>
                      </c:pt>
                      <c:pt idx="71">
                        <c:v>-0.00958209807145564</c:v>
                      </c:pt>
                      <c:pt idx="72">
                        <c:v>0.015822068737192</c:v>
                      </c:pt>
                      <c:pt idx="73">
                        <c:v>0.0278715450829742</c:v>
                      </c:pt>
                      <c:pt idx="74">
                        <c:v>-0.0121510533566881</c:v>
                      </c:pt>
                      <c:pt idx="75">
                        <c:v>-0.0141280495998414</c:v>
                      </c:pt>
                      <c:pt idx="76">
                        <c:v>-0.0337886398791607</c:v>
                      </c:pt>
                      <c:pt idx="77">
                        <c:v>0.0120204413739843</c:v>
                      </c:pt>
                      <c:pt idx="78">
                        <c:v>-0.0102718260825972</c:v>
                      </c:pt>
                      <c:pt idx="79">
                        <c:v>-0.0317844896595844</c:v>
                      </c:pt>
                      <c:pt idx="80">
                        <c:v>0.0122431060361487</c:v>
                      </c:pt>
                      <c:pt idx="81">
                        <c:v>0.0345726449018946</c:v>
                      </c:pt>
                      <c:pt idx="82">
                        <c:v>-0.0173882427373839</c:v>
                      </c:pt>
                      <c:pt idx="83">
                        <c:v>-0.0071118284694467</c:v>
                      </c:pt>
                      <c:pt idx="84">
                        <c:v>0.0201424963804074</c:v>
                      </c:pt>
                      <c:pt idx="85">
                        <c:v>0.00941535402888993</c:v>
                      </c:pt>
                      <c:pt idx="86">
                        <c:v>-0.0369793427778838</c:v>
                      </c:pt>
                      <c:pt idx="87">
                        <c:v>0.0137156849139978</c:v>
                      </c:pt>
                      <c:pt idx="88">
                        <c:v>0.0221623898116029</c:v>
                      </c:pt>
                      <c:pt idx="89">
                        <c:v>0.0012554995034334</c:v>
                      </c:pt>
                      <c:pt idx="90">
                        <c:v>0.0137620179594997</c:v>
                      </c:pt>
                      <c:pt idx="91">
                        <c:v>-0.0282024998969585</c:v>
                      </c:pt>
                      <c:pt idx="92">
                        <c:v>0.0365086019637616</c:v>
                      </c:pt>
                      <c:pt idx="93">
                        <c:v>0.0571310440995208</c:v>
                      </c:pt>
                      <c:pt idx="94">
                        <c:v>-0.0341458589811745</c:v>
                      </c:pt>
                      <c:pt idx="95">
                        <c:v>0.0332795979296329</c:v>
                      </c:pt>
                      <c:pt idx="96">
                        <c:v>-0.0168208660552195</c:v>
                      </c:pt>
                      <c:pt idx="97">
                        <c:v>0.0437587768314491</c:v>
                      </c:pt>
                      <c:pt idx="98">
                        <c:v>0.0179154489492262</c:v>
                      </c:pt>
                      <c:pt idx="99">
                        <c:v>-0.0238035519850932</c:v>
                      </c:pt>
                      <c:pt idx="100">
                        <c:v>5.33787699477442e-5</c:v>
                      </c:pt>
                      <c:pt idx="101">
                        <c:v>-0.00545309398277255</c:v>
                      </c:pt>
                      <c:pt idx="102">
                        <c:v>0.0321669564477169</c:v>
                      </c:pt>
                      <c:pt idx="103">
                        <c:v>0.0199754530397756</c:v>
                      </c:pt>
                      <c:pt idx="104">
                        <c:v>-0.00382352499000289</c:v>
                      </c:pt>
                      <c:pt idx="105">
                        <c:v>-0.00601418437698711</c:v>
                      </c:pt>
                      <c:pt idx="106">
                        <c:v>-0.0170482332146069</c:v>
                      </c:pt>
                      <c:pt idx="107">
                        <c:v>-0.0252837993501997</c:v>
                      </c:pt>
                      <c:pt idx="108">
                        <c:v>-0.0151284115475715</c:v>
                      </c:pt>
                      <c:pt idx="109">
                        <c:v>-0.000618727821544342</c:v>
                      </c:pt>
                      <c:pt idx="110">
                        <c:v>-0.0019682718641704</c:v>
                      </c:pt>
                      <c:pt idx="111">
                        <c:v>0.0133667171734349</c:v>
                      </c:pt>
                      <c:pt idx="112" c:formatCode="0.0000%">
                        <c:v>-0.00138200871765176</c:v>
                      </c:pt>
                      <c:pt idx="113">
                        <c:v>0.0278778889256015</c:v>
                      </c:pt>
                      <c:pt idx="114">
                        <c:v>-0.0088034231360372</c:v>
                      </c:pt>
                      <c:pt idx="115">
                        <c:v>-0.0110657475959182</c:v>
                      </c:pt>
                      <c:pt idx="116">
                        <c:v>0.00116573185099059</c:v>
                      </c:pt>
                      <c:pt idx="117">
                        <c:v>-0.013600099562517</c:v>
                      </c:pt>
                      <c:pt idx="118">
                        <c:v>0.00412488083938648</c:v>
                      </c:pt>
                      <c:pt idx="119">
                        <c:v>0.0218114300627337</c:v>
                      </c:pt>
                      <c:pt idx="120">
                        <c:v>-0.00573167952540121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uri="{02D57815-91ED-43cb-92C2-25804820EDAC}">
                        <c15:formulaRef>
                          <c15:sqref>'Equity p Tracking error testing'!$AD$1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testing'!$AD$2:$AD$122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1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uri="{02D57815-91ED-43cb-92C2-25804820EDAC}">
                        <c15:formulaRef>
                          <c15:sqref>'Equity p Tracking error testing'!$AE$1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'Equity p Tracking error testing'!$A$3:$A$122</c15:sqref>
                        </c15:formulaRef>
                      </c:ext>
                    </c:extLst>
                    <c:numCache>
                      <c:formatCode>d/mm/yyyy</c:formatCode>
                      <c:ptCount val="120"/>
                      <c:pt idx="0" c:formatCode="d/mm/yyyy">
                        <c:v>39478</c:v>
                      </c:pt>
                      <c:pt idx="1" c:formatCode="d/mm/yyyy">
                        <c:v>39507</c:v>
                      </c:pt>
                      <c:pt idx="2" c:formatCode="d/mm/yyyy">
                        <c:v>39538</c:v>
                      </c:pt>
                      <c:pt idx="3" c:formatCode="d/mm/yyyy">
                        <c:v>39568</c:v>
                      </c:pt>
                      <c:pt idx="4" c:formatCode="d/mm/yyyy">
                        <c:v>39598</c:v>
                      </c:pt>
                      <c:pt idx="5" c:formatCode="d/mm/yyyy">
                        <c:v>39629</c:v>
                      </c:pt>
                      <c:pt idx="6" c:formatCode="d/mm/yyyy">
                        <c:v>39660</c:v>
                      </c:pt>
                      <c:pt idx="7" c:formatCode="d/mm/yyyy">
                        <c:v>39689</c:v>
                      </c:pt>
                      <c:pt idx="8" c:formatCode="d/mm/yyyy">
                        <c:v>39721</c:v>
                      </c:pt>
                      <c:pt idx="9" c:formatCode="d/mm/yyyy">
                        <c:v>39752</c:v>
                      </c:pt>
                      <c:pt idx="10" c:formatCode="d/mm/yyyy">
                        <c:v>39780</c:v>
                      </c:pt>
                      <c:pt idx="11" c:formatCode="d/mm/yyyy">
                        <c:v>39813</c:v>
                      </c:pt>
                      <c:pt idx="12" c:formatCode="d/mm/yyyy">
                        <c:v>39843</c:v>
                      </c:pt>
                      <c:pt idx="13" c:formatCode="d/mm/yyyy">
                        <c:v>39871</c:v>
                      </c:pt>
                      <c:pt idx="14" c:formatCode="d/mm/yyyy">
                        <c:v>39903</c:v>
                      </c:pt>
                      <c:pt idx="15" c:formatCode="d/mm/yyyy">
                        <c:v>39933</c:v>
                      </c:pt>
                      <c:pt idx="16" c:formatCode="d/mm/yyyy">
                        <c:v>39962</c:v>
                      </c:pt>
                      <c:pt idx="17" c:formatCode="d/mm/yyyy">
                        <c:v>39994</c:v>
                      </c:pt>
                      <c:pt idx="18" c:formatCode="d/mm/yyyy">
                        <c:v>40025</c:v>
                      </c:pt>
                      <c:pt idx="19" c:formatCode="d/mm/yyyy">
                        <c:v>40056</c:v>
                      </c:pt>
                      <c:pt idx="20" c:formatCode="d/mm/yyyy">
                        <c:v>40086</c:v>
                      </c:pt>
                      <c:pt idx="21" c:formatCode="d/mm/yyyy">
                        <c:v>40116</c:v>
                      </c:pt>
                      <c:pt idx="22" c:formatCode="d/mm/yyyy">
                        <c:v>40147</c:v>
                      </c:pt>
                      <c:pt idx="23" c:formatCode="d/mm/yyyy">
                        <c:v>40178</c:v>
                      </c:pt>
                      <c:pt idx="24" c:formatCode="d/mm/yyyy">
                        <c:v>40207</c:v>
                      </c:pt>
                      <c:pt idx="25" c:formatCode="d/mm/yyyy">
                        <c:v>40235</c:v>
                      </c:pt>
                      <c:pt idx="26" c:formatCode="d/mm/yyyy">
                        <c:v>40268</c:v>
                      </c:pt>
                      <c:pt idx="27" c:formatCode="d/mm/yyyy">
                        <c:v>40298</c:v>
                      </c:pt>
                      <c:pt idx="28" c:formatCode="d/mm/yyyy">
                        <c:v>40329</c:v>
                      </c:pt>
                      <c:pt idx="29" c:formatCode="d/mm/yyyy">
                        <c:v>40359</c:v>
                      </c:pt>
                      <c:pt idx="30" c:formatCode="d/mm/yyyy">
                        <c:v>40389</c:v>
                      </c:pt>
                      <c:pt idx="31" c:formatCode="d/mm/yyyy">
                        <c:v>40421</c:v>
                      </c:pt>
                      <c:pt idx="32" c:formatCode="d/mm/yyyy">
                        <c:v>40451</c:v>
                      </c:pt>
                      <c:pt idx="33" c:formatCode="d/mm/yyyy">
                        <c:v>40480</c:v>
                      </c:pt>
                      <c:pt idx="34" c:formatCode="d/mm/yyyy">
                        <c:v>40512</c:v>
                      </c:pt>
                      <c:pt idx="35" c:formatCode="d/mm/yyyy">
                        <c:v>40543</c:v>
                      </c:pt>
                      <c:pt idx="36" c:formatCode="d/mm/yyyy">
                        <c:v>40574</c:v>
                      </c:pt>
                      <c:pt idx="37" c:formatCode="d/mm/yyyy">
                        <c:v>40602</c:v>
                      </c:pt>
                      <c:pt idx="38" c:formatCode="d/mm/yyyy">
                        <c:v>40633</c:v>
                      </c:pt>
                      <c:pt idx="39" c:formatCode="d/mm/yyyy">
                        <c:v>40662</c:v>
                      </c:pt>
                      <c:pt idx="40" c:formatCode="d/mm/yyyy">
                        <c:v>40694</c:v>
                      </c:pt>
                      <c:pt idx="41" c:formatCode="d/mm/yyyy">
                        <c:v>40724</c:v>
                      </c:pt>
                      <c:pt idx="42" c:formatCode="d/mm/yyyy">
                        <c:v>40753</c:v>
                      </c:pt>
                      <c:pt idx="43" c:formatCode="d/mm/yyyy">
                        <c:v>40786</c:v>
                      </c:pt>
                      <c:pt idx="44" c:formatCode="d/mm/yyyy">
                        <c:v>40816</c:v>
                      </c:pt>
                      <c:pt idx="45" c:formatCode="d/mm/yyyy">
                        <c:v>40847</c:v>
                      </c:pt>
                      <c:pt idx="46" c:formatCode="d/mm/yyyy">
                        <c:v>40877</c:v>
                      </c:pt>
                      <c:pt idx="47" c:formatCode="d/mm/yyyy">
                        <c:v>40907</c:v>
                      </c:pt>
                      <c:pt idx="48" c:formatCode="d/mm/yyyy">
                        <c:v>40939</c:v>
                      </c:pt>
                      <c:pt idx="49" c:formatCode="d/mm/yyyy">
                        <c:v>40968</c:v>
                      </c:pt>
                      <c:pt idx="50" c:formatCode="d/mm/yyyy">
                        <c:v>40998</c:v>
                      </c:pt>
                      <c:pt idx="51" c:formatCode="d/mm/yyyy">
                        <c:v>41029</c:v>
                      </c:pt>
                      <c:pt idx="52" c:formatCode="d/mm/yyyy">
                        <c:v>41060</c:v>
                      </c:pt>
                      <c:pt idx="53" c:formatCode="d/mm/yyyy">
                        <c:v>41089</c:v>
                      </c:pt>
                      <c:pt idx="54" c:formatCode="d/mm/yyyy">
                        <c:v>41121</c:v>
                      </c:pt>
                      <c:pt idx="55" c:formatCode="d/mm/yyyy">
                        <c:v>41152</c:v>
                      </c:pt>
                      <c:pt idx="56" c:formatCode="d/mm/yyyy">
                        <c:v>41180</c:v>
                      </c:pt>
                      <c:pt idx="57" c:formatCode="d/mm/yyyy">
                        <c:v>41213</c:v>
                      </c:pt>
                      <c:pt idx="58" c:formatCode="d/mm/yyyy">
                        <c:v>41243</c:v>
                      </c:pt>
                      <c:pt idx="59" c:formatCode="d/mm/yyyy">
                        <c:v>41274</c:v>
                      </c:pt>
                      <c:pt idx="60" c:formatCode="d/mm/yyyy">
                        <c:v>41305</c:v>
                      </c:pt>
                      <c:pt idx="61" c:formatCode="d/mm/yyyy">
                        <c:v>41333</c:v>
                      </c:pt>
                      <c:pt idx="62" c:formatCode="d/mm/yyyy">
                        <c:v>41362</c:v>
                      </c:pt>
                      <c:pt idx="63" c:formatCode="d/mm/yyyy">
                        <c:v>41394</c:v>
                      </c:pt>
                      <c:pt idx="64" c:formatCode="d/mm/yyyy">
                        <c:v>41425</c:v>
                      </c:pt>
                      <c:pt idx="65" c:formatCode="d/mm/yyyy">
                        <c:v>41453</c:v>
                      </c:pt>
                      <c:pt idx="66" c:formatCode="d/mm/yyyy">
                        <c:v>41486</c:v>
                      </c:pt>
                      <c:pt idx="67" c:formatCode="d/mm/yyyy">
                        <c:v>41516</c:v>
                      </c:pt>
                      <c:pt idx="68" c:formatCode="d/mm/yyyy">
                        <c:v>41547</c:v>
                      </c:pt>
                      <c:pt idx="69" c:formatCode="d/mm/yyyy">
                        <c:v>41578</c:v>
                      </c:pt>
                      <c:pt idx="70" c:formatCode="d/mm/yyyy">
                        <c:v>41607</c:v>
                      </c:pt>
                      <c:pt idx="71" c:formatCode="d/mm/yyyy">
                        <c:v>41639</c:v>
                      </c:pt>
                      <c:pt idx="72" c:formatCode="d/mm/yyyy">
                        <c:v>41670</c:v>
                      </c:pt>
                      <c:pt idx="73" c:formatCode="d/mm/yyyy">
                        <c:v>41698</c:v>
                      </c:pt>
                      <c:pt idx="74" c:formatCode="d/mm/yyyy">
                        <c:v>41729</c:v>
                      </c:pt>
                      <c:pt idx="75" c:formatCode="d/mm/yyyy">
                        <c:v>41759</c:v>
                      </c:pt>
                      <c:pt idx="76" c:formatCode="d/mm/yyyy">
                        <c:v>41789</c:v>
                      </c:pt>
                      <c:pt idx="77" c:formatCode="d/mm/yyyy">
                        <c:v>41820</c:v>
                      </c:pt>
                      <c:pt idx="78" c:formatCode="d/mm/yyyy">
                        <c:v>41851</c:v>
                      </c:pt>
                      <c:pt idx="79" c:formatCode="d/mm/yyyy">
                        <c:v>41880</c:v>
                      </c:pt>
                      <c:pt idx="80" c:formatCode="d/mm/yyyy">
                        <c:v>41912</c:v>
                      </c:pt>
                      <c:pt idx="81" c:formatCode="d/mm/yyyy">
                        <c:v>41943</c:v>
                      </c:pt>
                      <c:pt idx="82" c:formatCode="d/mm/yyyy">
                        <c:v>41971</c:v>
                      </c:pt>
                      <c:pt idx="83" c:formatCode="d/mm/yyyy">
                        <c:v>42004</c:v>
                      </c:pt>
                      <c:pt idx="84" c:formatCode="d/mm/yyyy">
                        <c:v>42034</c:v>
                      </c:pt>
                      <c:pt idx="85" c:formatCode="d/mm/yyyy">
                        <c:v>42062</c:v>
                      </c:pt>
                      <c:pt idx="86" c:formatCode="d/mm/yyyy">
                        <c:v>42094</c:v>
                      </c:pt>
                      <c:pt idx="87" c:formatCode="d/mm/yyyy">
                        <c:v>42124</c:v>
                      </c:pt>
                      <c:pt idx="88" c:formatCode="d/mm/yyyy">
                        <c:v>42153</c:v>
                      </c:pt>
                      <c:pt idx="89" c:formatCode="d/mm/yyyy">
                        <c:v>42185</c:v>
                      </c:pt>
                      <c:pt idx="90" c:formatCode="d/mm/yyyy">
                        <c:v>42216</c:v>
                      </c:pt>
                      <c:pt idx="91" c:formatCode="d/mm/yyyy">
                        <c:v>42247</c:v>
                      </c:pt>
                      <c:pt idx="92" c:formatCode="d/mm/yyyy">
                        <c:v>42277</c:v>
                      </c:pt>
                      <c:pt idx="93" c:formatCode="d/mm/yyyy">
                        <c:v>42307</c:v>
                      </c:pt>
                      <c:pt idx="94" c:formatCode="d/mm/yyyy">
                        <c:v>42338</c:v>
                      </c:pt>
                      <c:pt idx="95" c:formatCode="d/mm/yyyy">
                        <c:v>42369</c:v>
                      </c:pt>
                      <c:pt idx="96" c:formatCode="d/mm/yyyy">
                        <c:v>42398</c:v>
                      </c:pt>
                      <c:pt idx="97" c:formatCode="d/mm/yyyy">
                        <c:v>42429</c:v>
                      </c:pt>
                      <c:pt idx="98" c:formatCode="d/mm/yyyy">
                        <c:v>42460</c:v>
                      </c:pt>
                      <c:pt idx="99" c:formatCode="d/mm/yyyy">
                        <c:v>42489</c:v>
                      </c:pt>
                      <c:pt idx="100" c:formatCode="d/mm/yyyy">
                        <c:v>42521</c:v>
                      </c:pt>
                      <c:pt idx="101" c:formatCode="d/mm/yyyy">
                        <c:v>42551</c:v>
                      </c:pt>
                      <c:pt idx="102" c:formatCode="d/mm/yyyy">
                        <c:v>42580</c:v>
                      </c:pt>
                      <c:pt idx="103" c:formatCode="d/mm/yyyy">
                        <c:v>42613</c:v>
                      </c:pt>
                      <c:pt idx="104" c:formatCode="d/mm/yyyy">
                        <c:v>42643</c:v>
                      </c:pt>
                      <c:pt idx="105" c:formatCode="d/mm/yyyy">
                        <c:v>42674</c:v>
                      </c:pt>
                      <c:pt idx="106" c:formatCode="d/mm/yyyy">
                        <c:v>42704</c:v>
                      </c:pt>
                      <c:pt idx="107" c:formatCode="d/mm/yyyy">
                        <c:v>42734</c:v>
                      </c:pt>
                      <c:pt idx="108" c:formatCode="d/mm/yyyy">
                        <c:v>42766</c:v>
                      </c:pt>
                      <c:pt idx="109" c:formatCode="d/mm/yyyy">
                        <c:v>42794</c:v>
                      </c:pt>
                      <c:pt idx="110" c:formatCode="d/mm/yyyy">
                        <c:v>42825</c:v>
                      </c:pt>
                      <c:pt idx="111" c:formatCode="d/mm/yyyy">
                        <c:v>42853</c:v>
                      </c:pt>
                      <c:pt idx="112" c:formatCode="d/mm/yyyy">
                        <c:v>42886</c:v>
                      </c:pt>
                      <c:pt idx="113" c:formatCode="d/mm/yyyy">
                        <c:v>42916</c:v>
                      </c:pt>
                      <c:pt idx="114" c:formatCode="d/mm/yyyy">
                        <c:v>42947</c:v>
                      </c:pt>
                      <c:pt idx="115" c:formatCode="d/mm/yyyy">
                        <c:v>42978</c:v>
                      </c:pt>
                      <c:pt idx="116" c:formatCode="d/mm/yyyy">
                        <c:v>43007</c:v>
                      </c:pt>
                      <c:pt idx="117" c:formatCode="d/mm/yyyy">
                        <c:v>43039</c:v>
                      </c:pt>
                      <c:pt idx="118" c:formatCode="d/mm/yyyy">
                        <c:v>43069</c:v>
                      </c:pt>
                      <c:pt idx="119" c:formatCode="d/mm/yyyy">
                        <c:v>43098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'Equity p Tracking error testing'!$AE$2:$AE$122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1">
                        <c:v>0.0256575417368787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59718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63061461067367"/>
              <c:y val="0.8454509332166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7210976"/>
        <c:crosses val="autoZero"/>
        <c:auto val="1"/>
        <c:lblOffset val="100"/>
        <c:baseTimeUnit val="months"/>
      </c:dateAx>
      <c:valAx>
        <c:axId val="6072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Return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718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Equity portfolio</a:t>
            </a:r>
            <a:r>
              <a:rPr lang="en-AU" baseline="0"/>
              <a:t> indexing vs</a:t>
            </a:r>
            <a:endParaRPr lang="en-AU" baseline="0"/>
          </a:p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aseline="0"/>
              <a:t> ASX100 index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'Equity p Tracking error testing'!$AA$2</c:f>
              <c:strCache>
                <c:ptCount val="1"/>
                <c:pt idx="0">
                  <c:v>The change in 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'Equity p Tracking error testing'!$A$2:$A$122</c:f>
              <c:strCache>
                <c:ptCount val="121"/>
                <c:pt idx="0">
                  <c:v>Date</c:v>
                </c:pt>
                <c:pt idx="1" c:formatCode="d/mm/yyyy">
                  <c:v>31/01/2008</c:v>
                </c:pt>
                <c:pt idx="2" c:formatCode="d/mm/yyyy">
                  <c:v>29/02/2008</c:v>
                </c:pt>
                <c:pt idx="3" c:formatCode="d/mm/yyyy">
                  <c:v>31/03/2008</c:v>
                </c:pt>
                <c:pt idx="4" c:formatCode="d/mm/yyyy">
                  <c:v>30/04/2008</c:v>
                </c:pt>
                <c:pt idx="5" c:formatCode="d/mm/yyyy">
                  <c:v>30/05/2008</c:v>
                </c:pt>
                <c:pt idx="6" c:formatCode="d/mm/yyyy">
                  <c:v>30/06/2008</c:v>
                </c:pt>
                <c:pt idx="7" c:formatCode="d/mm/yyyy">
                  <c:v>31/07/2008</c:v>
                </c:pt>
                <c:pt idx="8" c:formatCode="d/mm/yyyy">
                  <c:v>29/08/2008</c:v>
                </c:pt>
                <c:pt idx="9" c:formatCode="d/mm/yyyy">
                  <c:v>30/09/2008</c:v>
                </c:pt>
                <c:pt idx="10" c:formatCode="d/mm/yyyy">
                  <c:v>31/10/2008</c:v>
                </c:pt>
                <c:pt idx="11" c:formatCode="d/mm/yyyy">
                  <c:v>28/11/2008</c:v>
                </c:pt>
                <c:pt idx="12" c:formatCode="d/mm/yyyy">
                  <c:v>31/12/2008</c:v>
                </c:pt>
                <c:pt idx="13" c:formatCode="d/mm/yyyy">
                  <c:v>30/01/2009</c:v>
                </c:pt>
                <c:pt idx="14" c:formatCode="d/mm/yyyy">
                  <c:v>27/02/2009</c:v>
                </c:pt>
                <c:pt idx="15" c:formatCode="d/mm/yyyy">
                  <c:v>31/03/2009</c:v>
                </c:pt>
                <c:pt idx="16" c:formatCode="d/mm/yyyy">
                  <c:v>30/04/2009</c:v>
                </c:pt>
                <c:pt idx="17" c:formatCode="d/mm/yyyy">
                  <c:v>29/05/2009</c:v>
                </c:pt>
                <c:pt idx="18" c:formatCode="d/mm/yyyy">
                  <c:v>30/06/2009</c:v>
                </c:pt>
                <c:pt idx="19" c:formatCode="d/mm/yyyy">
                  <c:v>31/07/2009</c:v>
                </c:pt>
                <c:pt idx="20" c:formatCode="d/mm/yyyy">
                  <c:v>31/08/2009</c:v>
                </c:pt>
                <c:pt idx="21" c:formatCode="d/mm/yyyy">
                  <c:v>30/09/2009</c:v>
                </c:pt>
                <c:pt idx="22" c:formatCode="d/mm/yyyy">
                  <c:v>30/10/2009</c:v>
                </c:pt>
                <c:pt idx="23" c:formatCode="d/mm/yyyy">
                  <c:v>30/11/2009</c:v>
                </c:pt>
                <c:pt idx="24" c:formatCode="d/mm/yyyy">
                  <c:v>31/12/2009</c:v>
                </c:pt>
                <c:pt idx="25" c:formatCode="d/mm/yyyy">
                  <c:v>29/01/2010</c:v>
                </c:pt>
                <c:pt idx="26" c:formatCode="d/mm/yyyy">
                  <c:v>26/02/2010</c:v>
                </c:pt>
                <c:pt idx="27" c:formatCode="d/mm/yyyy">
                  <c:v>31/03/2010</c:v>
                </c:pt>
                <c:pt idx="28" c:formatCode="d/mm/yyyy">
                  <c:v>30/04/2010</c:v>
                </c:pt>
                <c:pt idx="29" c:formatCode="d/mm/yyyy">
                  <c:v>31/05/2010</c:v>
                </c:pt>
                <c:pt idx="30" c:formatCode="d/mm/yyyy">
                  <c:v>30/06/2010</c:v>
                </c:pt>
                <c:pt idx="31" c:formatCode="d/mm/yyyy">
                  <c:v>30/07/2010</c:v>
                </c:pt>
                <c:pt idx="32" c:formatCode="d/mm/yyyy">
                  <c:v>31/08/2010</c:v>
                </c:pt>
                <c:pt idx="33" c:formatCode="d/mm/yyyy">
                  <c:v>30/09/2010</c:v>
                </c:pt>
                <c:pt idx="34" c:formatCode="d/mm/yyyy">
                  <c:v>29/10/2010</c:v>
                </c:pt>
                <c:pt idx="35" c:formatCode="d/mm/yyyy">
                  <c:v>30/11/2010</c:v>
                </c:pt>
                <c:pt idx="36" c:formatCode="d/mm/yyyy">
                  <c:v>31/12/2010</c:v>
                </c:pt>
                <c:pt idx="37" c:formatCode="d/mm/yyyy">
                  <c:v>31/01/2011</c:v>
                </c:pt>
                <c:pt idx="38" c:formatCode="d/mm/yyyy">
                  <c:v>28/02/2011</c:v>
                </c:pt>
                <c:pt idx="39" c:formatCode="d/mm/yyyy">
                  <c:v>31/03/2011</c:v>
                </c:pt>
                <c:pt idx="40" c:formatCode="d/mm/yyyy">
                  <c:v>29/04/2011</c:v>
                </c:pt>
                <c:pt idx="41" c:formatCode="d/mm/yyyy">
                  <c:v>31/05/2011</c:v>
                </c:pt>
                <c:pt idx="42" c:formatCode="d/mm/yyyy">
                  <c:v>30/06/2011</c:v>
                </c:pt>
                <c:pt idx="43" c:formatCode="d/mm/yyyy">
                  <c:v>29/07/2011</c:v>
                </c:pt>
                <c:pt idx="44" c:formatCode="d/mm/yyyy">
                  <c:v>31/08/2011</c:v>
                </c:pt>
                <c:pt idx="45" c:formatCode="d/mm/yyyy">
                  <c:v>30/09/2011</c:v>
                </c:pt>
                <c:pt idx="46" c:formatCode="d/mm/yyyy">
                  <c:v>31/10/2011</c:v>
                </c:pt>
                <c:pt idx="47" c:formatCode="d/mm/yyyy">
                  <c:v>30/11/2011</c:v>
                </c:pt>
                <c:pt idx="48" c:formatCode="d/mm/yyyy">
                  <c:v>30/12/2011</c:v>
                </c:pt>
                <c:pt idx="49" c:formatCode="d/mm/yyyy">
                  <c:v>31/01/2012</c:v>
                </c:pt>
                <c:pt idx="50" c:formatCode="d/mm/yyyy">
                  <c:v>29/02/2012</c:v>
                </c:pt>
                <c:pt idx="51" c:formatCode="d/mm/yyyy">
                  <c:v>30/03/2012</c:v>
                </c:pt>
                <c:pt idx="52" c:formatCode="d/mm/yyyy">
                  <c:v>30/04/2012</c:v>
                </c:pt>
                <c:pt idx="53" c:formatCode="d/mm/yyyy">
                  <c:v>31/05/2012</c:v>
                </c:pt>
                <c:pt idx="54" c:formatCode="d/mm/yyyy">
                  <c:v>29/06/2012</c:v>
                </c:pt>
                <c:pt idx="55" c:formatCode="d/mm/yyyy">
                  <c:v>31/07/2012</c:v>
                </c:pt>
                <c:pt idx="56" c:formatCode="d/mm/yyyy">
                  <c:v>31/08/2012</c:v>
                </c:pt>
                <c:pt idx="57" c:formatCode="d/mm/yyyy">
                  <c:v>28/09/2012</c:v>
                </c:pt>
                <c:pt idx="58" c:formatCode="d/mm/yyyy">
                  <c:v>31/10/2012</c:v>
                </c:pt>
                <c:pt idx="59" c:formatCode="d/mm/yyyy">
                  <c:v>30/11/2012</c:v>
                </c:pt>
                <c:pt idx="60" c:formatCode="d/mm/yyyy">
                  <c:v>31/12/2012</c:v>
                </c:pt>
                <c:pt idx="61" c:formatCode="d/mm/yyyy">
                  <c:v>31/01/2013</c:v>
                </c:pt>
                <c:pt idx="62" c:formatCode="d/mm/yyyy">
                  <c:v>28/02/2013</c:v>
                </c:pt>
                <c:pt idx="63" c:formatCode="d/mm/yyyy">
                  <c:v>29/03/2013</c:v>
                </c:pt>
                <c:pt idx="64" c:formatCode="d/mm/yyyy">
                  <c:v>30/04/2013</c:v>
                </c:pt>
                <c:pt idx="65" c:formatCode="d/mm/yyyy">
                  <c:v>31/05/2013</c:v>
                </c:pt>
                <c:pt idx="66" c:formatCode="d/mm/yyyy">
                  <c:v>28/06/2013</c:v>
                </c:pt>
                <c:pt idx="67" c:formatCode="d/mm/yyyy">
                  <c:v>31/07/2013</c:v>
                </c:pt>
                <c:pt idx="68" c:formatCode="d/mm/yyyy">
                  <c:v>30/08/2013</c:v>
                </c:pt>
                <c:pt idx="69" c:formatCode="d/mm/yyyy">
                  <c:v>30/09/2013</c:v>
                </c:pt>
                <c:pt idx="70" c:formatCode="d/mm/yyyy">
                  <c:v>31/10/2013</c:v>
                </c:pt>
                <c:pt idx="71" c:formatCode="d/mm/yyyy">
                  <c:v>29/11/2013</c:v>
                </c:pt>
                <c:pt idx="72" c:formatCode="d/mm/yyyy">
                  <c:v>31/12/2013</c:v>
                </c:pt>
                <c:pt idx="73" c:formatCode="d/mm/yyyy">
                  <c:v>31/01/2014</c:v>
                </c:pt>
                <c:pt idx="74" c:formatCode="d/mm/yyyy">
                  <c:v>28/02/2014</c:v>
                </c:pt>
                <c:pt idx="75" c:formatCode="d/mm/yyyy">
                  <c:v>31/03/2014</c:v>
                </c:pt>
                <c:pt idx="76" c:formatCode="d/mm/yyyy">
                  <c:v>30/04/2014</c:v>
                </c:pt>
                <c:pt idx="77" c:formatCode="d/mm/yyyy">
                  <c:v>30/05/2014</c:v>
                </c:pt>
                <c:pt idx="78" c:formatCode="d/mm/yyyy">
                  <c:v>30/06/2014</c:v>
                </c:pt>
                <c:pt idx="79" c:formatCode="d/mm/yyyy">
                  <c:v>31/07/2014</c:v>
                </c:pt>
                <c:pt idx="80" c:formatCode="d/mm/yyyy">
                  <c:v>29/08/2014</c:v>
                </c:pt>
                <c:pt idx="81" c:formatCode="d/mm/yyyy">
                  <c:v>30/09/2014</c:v>
                </c:pt>
                <c:pt idx="82" c:formatCode="d/mm/yyyy">
                  <c:v>31/10/2014</c:v>
                </c:pt>
                <c:pt idx="83" c:formatCode="d/mm/yyyy">
                  <c:v>28/11/2014</c:v>
                </c:pt>
                <c:pt idx="84" c:formatCode="d/mm/yyyy">
                  <c:v>31/12/2014</c:v>
                </c:pt>
                <c:pt idx="85" c:formatCode="d/mm/yyyy">
                  <c:v>30/01/2015</c:v>
                </c:pt>
                <c:pt idx="86" c:formatCode="d/mm/yyyy">
                  <c:v>27/02/2015</c:v>
                </c:pt>
                <c:pt idx="87" c:formatCode="d/mm/yyyy">
                  <c:v>31/03/2015</c:v>
                </c:pt>
                <c:pt idx="88" c:formatCode="d/mm/yyyy">
                  <c:v>30/04/2015</c:v>
                </c:pt>
                <c:pt idx="89" c:formatCode="d/mm/yyyy">
                  <c:v>29/05/2015</c:v>
                </c:pt>
                <c:pt idx="90" c:formatCode="d/mm/yyyy">
                  <c:v>30/06/2015</c:v>
                </c:pt>
                <c:pt idx="91" c:formatCode="d/mm/yyyy">
                  <c:v>31/07/2015</c:v>
                </c:pt>
                <c:pt idx="92" c:formatCode="d/mm/yyyy">
                  <c:v>31/08/2015</c:v>
                </c:pt>
                <c:pt idx="93" c:formatCode="d/mm/yyyy">
                  <c:v>30/09/2015</c:v>
                </c:pt>
                <c:pt idx="94" c:formatCode="d/mm/yyyy">
                  <c:v>30/10/2015</c:v>
                </c:pt>
                <c:pt idx="95" c:formatCode="d/mm/yyyy">
                  <c:v>30/11/2015</c:v>
                </c:pt>
                <c:pt idx="96" c:formatCode="d/mm/yyyy">
                  <c:v>31/12/2015</c:v>
                </c:pt>
                <c:pt idx="97" c:formatCode="d/mm/yyyy">
                  <c:v>29/01/2016</c:v>
                </c:pt>
                <c:pt idx="98" c:formatCode="d/mm/yyyy">
                  <c:v>29/02/2016</c:v>
                </c:pt>
                <c:pt idx="99" c:formatCode="d/mm/yyyy">
                  <c:v>31/03/2016</c:v>
                </c:pt>
                <c:pt idx="100" c:formatCode="d/mm/yyyy">
                  <c:v>29/04/2016</c:v>
                </c:pt>
                <c:pt idx="101" c:formatCode="d/mm/yyyy">
                  <c:v>31/05/2016</c:v>
                </c:pt>
                <c:pt idx="102" c:formatCode="d/mm/yyyy">
                  <c:v>30/06/2016</c:v>
                </c:pt>
                <c:pt idx="103" c:formatCode="d/mm/yyyy">
                  <c:v>29/07/2016</c:v>
                </c:pt>
                <c:pt idx="104" c:formatCode="d/mm/yyyy">
                  <c:v>31/08/2016</c:v>
                </c:pt>
                <c:pt idx="105" c:formatCode="d/mm/yyyy">
                  <c:v>30/09/2016</c:v>
                </c:pt>
                <c:pt idx="106" c:formatCode="d/mm/yyyy">
                  <c:v>31/10/2016</c:v>
                </c:pt>
                <c:pt idx="107" c:formatCode="d/mm/yyyy">
                  <c:v>30/11/2016</c:v>
                </c:pt>
                <c:pt idx="108" c:formatCode="d/mm/yyyy">
                  <c:v>30/12/2016</c:v>
                </c:pt>
                <c:pt idx="109" c:formatCode="d/mm/yyyy">
                  <c:v>31/01/2017</c:v>
                </c:pt>
                <c:pt idx="110" c:formatCode="d/mm/yyyy">
                  <c:v>28/02/2017</c:v>
                </c:pt>
                <c:pt idx="111" c:formatCode="d/mm/yyyy">
                  <c:v>31/03/2017</c:v>
                </c:pt>
                <c:pt idx="112" c:formatCode="d/mm/yyyy">
                  <c:v>28/04/2017</c:v>
                </c:pt>
                <c:pt idx="113" c:formatCode="d/mm/yyyy">
                  <c:v>31/05/2017</c:v>
                </c:pt>
                <c:pt idx="114" c:formatCode="d/mm/yyyy">
                  <c:v>30/06/2017</c:v>
                </c:pt>
                <c:pt idx="115" c:formatCode="d/mm/yyyy">
                  <c:v>31/07/2017</c:v>
                </c:pt>
                <c:pt idx="116" c:formatCode="d/mm/yyyy">
                  <c:v>31/08/2017</c:v>
                </c:pt>
                <c:pt idx="117" c:formatCode="d/mm/yyyy">
                  <c:v>29/09/2017</c:v>
                </c:pt>
                <c:pt idx="118" c:formatCode="d/mm/yyyy">
                  <c:v>31/10/2017</c:v>
                </c:pt>
                <c:pt idx="119" c:formatCode="d/mm/yyyy">
                  <c:v>30/11/2017</c:v>
                </c:pt>
                <c:pt idx="120" c:formatCode="d/mm/yyyy">
                  <c:v>29/12/2017</c:v>
                </c:pt>
              </c:strCache>
            </c:strRef>
          </c:cat>
          <c:val>
            <c:numRef>
              <c:f>'Equity p Tracking error testing'!$AA$3:$AA$122</c:f>
              <c:numCache>
                <c:formatCode>General</c:formatCode>
                <c:ptCount val="120"/>
                <c:pt idx="0">
                  <c:v>1</c:v>
                </c:pt>
                <c:pt idx="1">
                  <c:v>0.987995245641838</c:v>
                </c:pt>
                <c:pt idx="2">
                  <c:v>0.95569617387367</c:v>
                </c:pt>
                <c:pt idx="3">
                  <c:v>1.00000565995019</c:v>
                </c:pt>
                <c:pt idx="4">
                  <c:v>1.01432420194702</c:v>
                </c:pt>
                <c:pt idx="5">
                  <c:v>0.942207380575051</c:v>
                </c:pt>
                <c:pt idx="6">
                  <c:v>0.898814806429703</c:v>
                </c:pt>
                <c:pt idx="7">
                  <c:v>0.937232284355898</c:v>
                </c:pt>
                <c:pt idx="8">
                  <c:v>0.84934910572787</c:v>
                </c:pt>
                <c:pt idx="9">
                  <c:v>0.750616934570976</c:v>
                </c:pt>
                <c:pt idx="10">
                  <c:v>0.705468643875934</c:v>
                </c:pt>
                <c:pt idx="11">
                  <c:v>0.702165496943627</c:v>
                </c:pt>
                <c:pt idx="12">
                  <c:v>0.668051845143763</c:v>
                </c:pt>
                <c:pt idx="13">
                  <c:v>0.638736699117048</c:v>
                </c:pt>
                <c:pt idx="14">
                  <c:v>0.689394385329409</c:v>
                </c:pt>
                <c:pt idx="15">
                  <c:v>0.72482793751415</c:v>
                </c:pt>
                <c:pt idx="16">
                  <c:v>0.731992302467738</c:v>
                </c:pt>
                <c:pt idx="17">
                  <c:v>0.761528186551958</c:v>
                </c:pt>
                <c:pt idx="18">
                  <c:v>0.816386687797147</c:v>
                </c:pt>
                <c:pt idx="19">
                  <c:v>0.870759565315825</c:v>
                </c:pt>
                <c:pt idx="20">
                  <c:v>0.926298392574145</c:v>
                </c:pt>
                <c:pt idx="21">
                  <c:v>0.906402535657686</c:v>
                </c:pt>
                <c:pt idx="22">
                  <c:v>0.922768847634141</c:v>
                </c:pt>
                <c:pt idx="23">
                  <c:v>0.956302920534299</c:v>
                </c:pt>
                <c:pt idx="24">
                  <c:v>0.898414081956079</c:v>
                </c:pt>
                <c:pt idx="25">
                  <c:v>0.918814806429703</c:v>
                </c:pt>
                <c:pt idx="26">
                  <c:v>0.970738057505094</c:v>
                </c:pt>
                <c:pt idx="27">
                  <c:v>0.956431967398687</c:v>
                </c:pt>
                <c:pt idx="28">
                  <c:v>0.884899252886574</c:v>
                </c:pt>
                <c:pt idx="29">
                  <c:v>0.86239529092144</c:v>
                </c:pt>
                <c:pt idx="30">
                  <c:v>0.90040412044374</c:v>
                </c:pt>
                <c:pt idx="31">
                  <c:v>0.888243151460267</c:v>
                </c:pt>
                <c:pt idx="32">
                  <c:v>0.927133801222549</c:v>
                </c:pt>
                <c:pt idx="33">
                  <c:v>0.942767715644102</c:v>
                </c:pt>
                <c:pt idx="34">
                  <c:v>0.932209644555128</c:v>
                </c:pt>
                <c:pt idx="35">
                  <c:v>0.96428118632556</c:v>
                </c:pt>
                <c:pt idx="36">
                  <c:v>0.967608105048675</c:v>
                </c:pt>
                <c:pt idx="37">
                  <c:v>0.991224813221643</c:v>
                </c:pt>
                <c:pt idx="38">
                  <c:v>0.998804618519357</c:v>
                </c:pt>
                <c:pt idx="39">
                  <c:v>0.998032601313108</c:v>
                </c:pt>
                <c:pt idx="40">
                  <c:v>0.977764319673987</c:v>
                </c:pt>
                <c:pt idx="41">
                  <c:v>0.961599501924383</c:v>
                </c:pt>
                <c:pt idx="42">
                  <c:v>0.919698890649762</c:v>
                </c:pt>
                <c:pt idx="43">
                  <c:v>0.902182476794204</c:v>
                </c:pt>
                <c:pt idx="44">
                  <c:v>0.849851709304958</c:v>
                </c:pt>
                <c:pt idx="45">
                  <c:v>0.910747113425402</c:v>
                </c:pt>
                <c:pt idx="46">
                  <c:v>0.879678514829069</c:v>
                </c:pt>
                <c:pt idx="47">
                  <c:v>0.869550599954721</c:v>
                </c:pt>
                <c:pt idx="48">
                  <c:v>0.9119764546072</c:v>
                </c:pt>
                <c:pt idx="49">
                  <c:v>0.92647498302015</c:v>
                </c:pt>
                <c:pt idx="50">
                  <c:v>0.938771790808241</c:v>
                </c:pt>
                <c:pt idx="51">
                  <c:v>0.953160516187457</c:v>
                </c:pt>
                <c:pt idx="52">
                  <c:v>0.892201720624858</c:v>
                </c:pt>
                <c:pt idx="53">
                  <c:v>0.901476115010188</c:v>
                </c:pt>
                <c:pt idx="54">
                  <c:v>0.942831107086257</c:v>
                </c:pt>
                <c:pt idx="55">
                  <c:v>0.962352275299977</c:v>
                </c:pt>
                <c:pt idx="56">
                  <c:v>0.98157912610369</c:v>
                </c:pt>
                <c:pt idx="57">
                  <c:v>1.011647045506</c:v>
                </c:pt>
                <c:pt idx="58">
                  <c:v>1.01813448041657</c:v>
                </c:pt>
                <c:pt idx="59">
                  <c:v>1.05215644102332</c:v>
                </c:pt>
                <c:pt idx="60">
                  <c:v>1.10524790581843</c:v>
                </c:pt>
                <c:pt idx="61">
                  <c:v>1.16787185872764</c:v>
                </c:pt>
                <c:pt idx="62">
                  <c:v>1.14256395743717</c:v>
                </c:pt>
                <c:pt idx="63">
                  <c:v>1.20055693909894</c:v>
                </c:pt>
                <c:pt idx="64">
                  <c:v>1.14539506452343</c:v>
                </c:pt>
                <c:pt idx="65">
                  <c:v>1.12214512112293</c:v>
                </c:pt>
                <c:pt idx="66">
                  <c:v>1.17784808693683</c:v>
                </c:pt>
                <c:pt idx="67">
                  <c:v>1.20710776545166</c:v>
                </c:pt>
                <c:pt idx="68">
                  <c:v>1.23364387593389</c:v>
                </c:pt>
                <c:pt idx="69">
                  <c:v>1.28341521394612</c:v>
                </c:pt>
                <c:pt idx="70">
                  <c:v>1.27011885895404</c:v>
                </c:pt>
                <c:pt idx="71">
                  <c:v>1.27878197871859</c:v>
                </c:pt>
                <c:pt idx="72">
                  <c:v>1.24022073805751</c:v>
                </c:pt>
                <c:pt idx="73">
                  <c:v>1.30112746207833</c:v>
                </c:pt>
                <c:pt idx="74">
                  <c:v>1.30544147611501</c:v>
                </c:pt>
                <c:pt idx="75">
                  <c:v>1.33079239302694</c:v>
                </c:pt>
                <c:pt idx="76">
                  <c:v>1.34001924383065</c:v>
                </c:pt>
                <c:pt idx="77">
                  <c:v>1.32025696173874</c:v>
                </c:pt>
                <c:pt idx="78">
                  <c:v>1.37796128594068</c:v>
                </c:pt>
                <c:pt idx="79">
                  <c:v>1.38490378084673</c:v>
                </c:pt>
                <c:pt idx="80">
                  <c:v>1.31070183382386</c:v>
                </c:pt>
                <c:pt idx="81">
                  <c:v>1.37224586823636</c:v>
                </c:pt>
                <c:pt idx="82">
                  <c:v>1.32829522300204</c:v>
                </c:pt>
                <c:pt idx="83">
                  <c:v>1.35712700928232</c:v>
                </c:pt>
                <c:pt idx="84">
                  <c:v>1.40345370160743</c:v>
                </c:pt>
                <c:pt idx="85">
                  <c:v>1.49890083767263</c:v>
                </c:pt>
                <c:pt idx="86">
                  <c:v>1.50071088974417</c:v>
                </c:pt>
                <c:pt idx="87">
                  <c:v>1.4717794883405</c:v>
                </c:pt>
                <c:pt idx="88">
                  <c:v>1.47556146705909</c:v>
                </c:pt>
                <c:pt idx="89">
                  <c:v>1.40033506905139</c:v>
                </c:pt>
                <c:pt idx="90">
                  <c:v>1.46403441249717</c:v>
                </c:pt>
                <c:pt idx="91">
                  <c:v>1.34789902648857</c:v>
                </c:pt>
                <c:pt idx="92">
                  <c:v>1.30651007471134</c:v>
                </c:pt>
                <c:pt idx="93">
                  <c:v>1.36099841521395</c:v>
                </c:pt>
                <c:pt idx="94">
                  <c:v>1.35081842879783</c:v>
                </c:pt>
                <c:pt idx="95">
                  <c:v>1.38612746207833</c:v>
                </c:pt>
                <c:pt idx="96">
                  <c:v>1.3101233869142</c:v>
                </c:pt>
                <c:pt idx="97">
                  <c:v>1.28414761150102</c:v>
                </c:pt>
                <c:pt idx="98">
                  <c:v>1.34453588408422</c:v>
                </c:pt>
                <c:pt idx="99">
                  <c:v>1.38985170930496</c:v>
                </c:pt>
                <c:pt idx="100">
                  <c:v>1.43207040978039</c:v>
                </c:pt>
                <c:pt idx="101">
                  <c:v>1.39538714059316</c:v>
                </c:pt>
                <c:pt idx="102">
                  <c:v>1.48084446456871</c:v>
                </c:pt>
                <c:pt idx="103">
                  <c:v>1.45781073126557</c:v>
                </c:pt>
                <c:pt idx="104">
                  <c:v>1.46373217115689</c:v>
                </c:pt>
                <c:pt idx="105">
                  <c:v>1.43623952909214</c:v>
                </c:pt>
                <c:pt idx="106">
                  <c:v>1.48309599275526</c:v>
                </c:pt>
                <c:pt idx="107">
                  <c:v>1.54866991170478</c:v>
                </c:pt>
                <c:pt idx="108">
                  <c:v>1.5394589087616</c:v>
                </c:pt>
                <c:pt idx="109">
                  <c:v>1.57448947249264</c:v>
                </c:pt>
                <c:pt idx="110">
                  <c:v>1.62706588182024</c:v>
                </c:pt>
                <c:pt idx="111">
                  <c:v>1.64518451437627</c:v>
                </c:pt>
                <c:pt idx="112">
                  <c:v>1.59888725379217</c:v>
                </c:pt>
                <c:pt idx="113">
                  <c:v>1.5994147611501</c:v>
                </c:pt>
                <c:pt idx="114">
                  <c:v>1.59907969209871</c:v>
                </c:pt>
                <c:pt idx="115">
                  <c:v>1.60768960833145</c:v>
                </c:pt>
                <c:pt idx="116">
                  <c:v>1.60601086710437</c:v>
                </c:pt>
                <c:pt idx="117">
                  <c:v>1.66683948381254</c:v>
                </c:pt>
                <c:pt idx="118">
                  <c:v>1.6907765451664</c:v>
                </c:pt>
                <c:pt idx="119">
                  <c:v>1.71962304731718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'Equity p Tracking error testing'!$Y$2</c:f>
              <c:strCache>
                <c:ptCount val="1"/>
                <c:pt idx="0">
                  <c:v>Portfolio indexing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'Equity p Tracking error testing'!$A$2:$A$122</c:f>
              <c:strCache>
                <c:ptCount val="121"/>
                <c:pt idx="0">
                  <c:v>Date</c:v>
                </c:pt>
                <c:pt idx="1" c:formatCode="d/mm/yyyy">
                  <c:v>31/01/2008</c:v>
                </c:pt>
                <c:pt idx="2" c:formatCode="d/mm/yyyy">
                  <c:v>29/02/2008</c:v>
                </c:pt>
                <c:pt idx="3" c:formatCode="d/mm/yyyy">
                  <c:v>31/03/2008</c:v>
                </c:pt>
                <c:pt idx="4" c:formatCode="d/mm/yyyy">
                  <c:v>30/04/2008</c:v>
                </c:pt>
                <c:pt idx="5" c:formatCode="d/mm/yyyy">
                  <c:v>30/05/2008</c:v>
                </c:pt>
                <c:pt idx="6" c:formatCode="d/mm/yyyy">
                  <c:v>30/06/2008</c:v>
                </c:pt>
                <c:pt idx="7" c:formatCode="d/mm/yyyy">
                  <c:v>31/07/2008</c:v>
                </c:pt>
                <c:pt idx="8" c:formatCode="d/mm/yyyy">
                  <c:v>29/08/2008</c:v>
                </c:pt>
                <c:pt idx="9" c:formatCode="d/mm/yyyy">
                  <c:v>30/09/2008</c:v>
                </c:pt>
                <c:pt idx="10" c:formatCode="d/mm/yyyy">
                  <c:v>31/10/2008</c:v>
                </c:pt>
                <c:pt idx="11" c:formatCode="d/mm/yyyy">
                  <c:v>28/11/2008</c:v>
                </c:pt>
                <c:pt idx="12" c:formatCode="d/mm/yyyy">
                  <c:v>31/12/2008</c:v>
                </c:pt>
                <c:pt idx="13" c:formatCode="d/mm/yyyy">
                  <c:v>30/01/2009</c:v>
                </c:pt>
                <c:pt idx="14" c:formatCode="d/mm/yyyy">
                  <c:v>27/02/2009</c:v>
                </c:pt>
                <c:pt idx="15" c:formatCode="d/mm/yyyy">
                  <c:v>31/03/2009</c:v>
                </c:pt>
                <c:pt idx="16" c:formatCode="d/mm/yyyy">
                  <c:v>30/04/2009</c:v>
                </c:pt>
                <c:pt idx="17" c:formatCode="d/mm/yyyy">
                  <c:v>29/05/2009</c:v>
                </c:pt>
                <c:pt idx="18" c:formatCode="d/mm/yyyy">
                  <c:v>30/06/2009</c:v>
                </c:pt>
                <c:pt idx="19" c:formatCode="d/mm/yyyy">
                  <c:v>31/07/2009</c:v>
                </c:pt>
                <c:pt idx="20" c:formatCode="d/mm/yyyy">
                  <c:v>31/08/2009</c:v>
                </c:pt>
                <c:pt idx="21" c:formatCode="d/mm/yyyy">
                  <c:v>30/09/2009</c:v>
                </c:pt>
                <c:pt idx="22" c:formatCode="d/mm/yyyy">
                  <c:v>30/10/2009</c:v>
                </c:pt>
                <c:pt idx="23" c:formatCode="d/mm/yyyy">
                  <c:v>30/11/2009</c:v>
                </c:pt>
                <c:pt idx="24" c:formatCode="d/mm/yyyy">
                  <c:v>31/12/2009</c:v>
                </c:pt>
                <c:pt idx="25" c:formatCode="d/mm/yyyy">
                  <c:v>29/01/2010</c:v>
                </c:pt>
                <c:pt idx="26" c:formatCode="d/mm/yyyy">
                  <c:v>26/02/2010</c:v>
                </c:pt>
                <c:pt idx="27" c:formatCode="d/mm/yyyy">
                  <c:v>31/03/2010</c:v>
                </c:pt>
                <c:pt idx="28" c:formatCode="d/mm/yyyy">
                  <c:v>30/04/2010</c:v>
                </c:pt>
                <c:pt idx="29" c:formatCode="d/mm/yyyy">
                  <c:v>31/05/2010</c:v>
                </c:pt>
                <c:pt idx="30" c:formatCode="d/mm/yyyy">
                  <c:v>30/06/2010</c:v>
                </c:pt>
                <c:pt idx="31" c:formatCode="d/mm/yyyy">
                  <c:v>30/07/2010</c:v>
                </c:pt>
                <c:pt idx="32" c:formatCode="d/mm/yyyy">
                  <c:v>31/08/2010</c:v>
                </c:pt>
                <c:pt idx="33" c:formatCode="d/mm/yyyy">
                  <c:v>30/09/2010</c:v>
                </c:pt>
                <c:pt idx="34" c:formatCode="d/mm/yyyy">
                  <c:v>29/10/2010</c:v>
                </c:pt>
                <c:pt idx="35" c:formatCode="d/mm/yyyy">
                  <c:v>30/11/2010</c:v>
                </c:pt>
                <c:pt idx="36" c:formatCode="d/mm/yyyy">
                  <c:v>31/12/2010</c:v>
                </c:pt>
                <c:pt idx="37" c:formatCode="d/mm/yyyy">
                  <c:v>31/01/2011</c:v>
                </c:pt>
                <c:pt idx="38" c:formatCode="d/mm/yyyy">
                  <c:v>28/02/2011</c:v>
                </c:pt>
                <c:pt idx="39" c:formatCode="d/mm/yyyy">
                  <c:v>31/03/2011</c:v>
                </c:pt>
                <c:pt idx="40" c:formatCode="d/mm/yyyy">
                  <c:v>29/04/2011</c:v>
                </c:pt>
                <c:pt idx="41" c:formatCode="d/mm/yyyy">
                  <c:v>31/05/2011</c:v>
                </c:pt>
                <c:pt idx="42" c:formatCode="d/mm/yyyy">
                  <c:v>30/06/2011</c:v>
                </c:pt>
                <c:pt idx="43" c:formatCode="d/mm/yyyy">
                  <c:v>29/07/2011</c:v>
                </c:pt>
                <c:pt idx="44" c:formatCode="d/mm/yyyy">
                  <c:v>31/08/2011</c:v>
                </c:pt>
                <c:pt idx="45" c:formatCode="d/mm/yyyy">
                  <c:v>30/09/2011</c:v>
                </c:pt>
                <c:pt idx="46" c:formatCode="d/mm/yyyy">
                  <c:v>31/10/2011</c:v>
                </c:pt>
                <c:pt idx="47" c:formatCode="d/mm/yyyy">
                  <c:v>30/11/2011</c:v>
                </c:pt>
                <c:pt idx="48" c:formatCode="d/mm/yyyy">
                  <c:v>30/12/2011</c:v>
                </c:pt>
                <c:pt idx="49" c:formatCode="d/mm/yyyy">
                  <c:v>31/01/2012</c:v>
                </c:pt>
                <c:pt idx="50" c:formatCode="d/mm/yyyy">
                  <c:v>29/02/2012</c:v>
                </c:pt>
                <c:pt idx="51" c:formatCode="d/mm/yyyy">
                  <c:v>30/03/2012</c:v>
                </c:pt>
                <c:pt idx="52" c:formatCode="d/mm/yyyy">
                  <c:v>30/04/2012</c:v>
                </c:pt>
                <c:pt idx="53" c:formatCode="d/mm/yyyy">
                  <c:v>31/05/2012</c:v>
                </c:pt>
                <c:pt idx="54" c:formatCode="d/mm/yyyy">
                  <c:v>29/06/2012</c:v>
                </c:pt>
                <c:pt idx="55" c:formatCode="d/mm/yyyy">
                  <c:v>31/07/2012</c:v>
                </c:pt>
                <c:pt idx="56" c:formatCode="d/mm/yyyy">
                  <c:v>31/08/2012</c:v>
                </c:pt>
                <c:pt idx="57" c:formatCode="d/mm/yyyy">
                  <c:v>28/09/2012</c:v>
                </c:pt>
                <c:pt idx="58" c:formatCode="d/mm/yyyy">
                  <c:v>31/10/2012</c:v>
                </c:pt>
                <c:pt idx="59" c:formatCode="d/mm/yyyy">
                  <c:v>30/11/2012</c:v>
                </c:pt>
                <c:pt idx="60" c:formatCode="d/mm/yyyy">
                  <c:v>31/12/2012</c:v>
                </c:pt>
                <c:pt idx="61" c:formatCode="d/mm/yyyy">
                  <c:v>31/01/2013</c:v>
                </c:pt>
                <c:pt idx="62" c:formatCode="d/mm/yyyy">
                  <c:v>28/02/2013</c:v>
                </c:pt>
                <c:pt idx="63" c:formatCode="d/mm/yyyy">
                  <c:v>29/03/2013</c:v>
                </c:pt>
                <c:pt idx="64" c:formatCode="d/mm/yyyy">
                  <c:v>30/04/2013</c:v>
                </c:pt>
                <c:pt idx="65" c:formatCode="d/mm/yyyy">
                  <c:v>31/05/2013</c:v>
                </c:pt>
                <c:pt idx="66" c:formatCode="d/mm/yyyy">
                  <c:v>28/06/2013</c:v>
                </c:pt>
                <c:pt idx="67" c:formatCode="d/mm/yyyy">
                  <c:v>31/07/2013</c:v>
                </c:pt>
                <c:pt idx="68" c:formatCode="d/mm/yyyy">
                  <c:v>30/08/2013</c:v>
                </c:pt>
                <c:pt idx="69" c:formatCode="d/mm/yyyy">
                  <c:v>30/09/2013</c:v>
                </c:pt>
                <c:pt idx="70" c:formatCode="d/mm/yyyy">
                  <c:v>31/10/2013</c:v>
                </c:pt>
                <c:pt idx="71" c:formatCode="d/mm/yyyy">
                  <c:v>29/11/2013</c:v>
                </c:pt>
                <c:pt idx="72" c:formatCode="d/mm/yyyy">
                  <c:v>31/12/2013</c:v>
                </c:pt>
                <c:pt idx="73" c:formatCode="d/mm/yyyy">
                  <c:v>31/01/2014</c:v>
                </c:pt>
                <c:pt idx="74" c:formatCode="d/mm/yyyy">
                  <c:v>28/02/2014</c:v>
                </c:pt>
                <c:pt idx="75" c:formatCode="d/mm/yyyy">
                  <c:v>31/03/2014</c:v>
                </c:pt>
                <c:pt idx="76" c:formatCode="d/mm/yyyy">
                  <c:v>30/04/2014</c:v>
                </c:pt>
                <c:pt idx="77" c:formatCode="d/mm/yyyy">
                  <c:v>30/05/2014</c:v>
                </c:pt>
                <c:pt idx="78" c:formatCode="d/mm/yyyy">
                  <c:v>30/06/2014</c:v>
                </c:pt>
                <c:pt idx="79" c:formatCode="d/mm/yyyy">
                  <c:v>31/07/2014</c:v>
                </c:pt>
                <c:pt idx="80" c:formatCode="d/mm/yyyy">
                  <c:v>29/08/2014</c:v>
                </c:pt>
                <c:pt idx="81" c:formatCode="d/mm/yyyy">
                  <c:v>30/09/2014</c:v>
                </c:pt>
                <c:pt idx="82" c:formatCode="d/mm/yyyy">
                  <c:v>31/10/2014</c:v>
                </c:pt>
                <c:pt idx="83" c:formatCode="d/mm/yyyy">
                  <c:v>28/11/2014</c:v>
                </c:pt>
                <c:pt idx="84" c:formatCode="d/mm/yyyy">
                  <c:v>31/12/2014</c:v>
                </c:pt>
                <c:pt idx="85" c:formatCode="d/mm/yyyy">
                  <c:v>30/01/2015</c:v>
                </c:pt>
                <c:pt idx="86" c:formatCode="d/mm/yyyy">
                  <c:v>27/02/2015</c:v>
                </c:pt>
                <c:pt idx="87" c:formatCode="d/mm/yyyy">
                  <c:v>31/03/2015</c:v>
                </c:pt>
                <c:pt idx="88" c:formatCode="d/mm/yyyy">
                  <c:v>30/04/2015</c:v>
                </c:pt>
                <c:pt idx="89" c:formatCode="d/mm/yyyy">
                  <c:v>29/05/2015</c:v>
                </c:pt>
                <c:pt idx="90" c:formatCode="d/mm/yyyy">
                  <c:v>30/06/2015</c:v>
                </c:pt>
                <c:pt idx="91" c:formatCode="d/mm/yyyy">
                  <c:v>31/07/2015</c:v>
                </c:pt>
                <c:pt idx="92" c:formatCode="d/mm/yyyy">
                  <c:v>31/08/2015</c:v>
                </c:pt>
                <c:pt idx="93" c:formatCode="d/mm/yyyy">
                  <c:v>30/09/2015</c:v>
                </c:pt>
                <c:pt idx="94" c:formatCode="d/mm/yyyy">
                  <c:v>30/10/2015</c:v>
                </c:pt>
                <c:pt idx="95" c:formatCode="d/mm/yyyy">
                  <c:v>30/11/2015</c:v>
                </c:pt>
                <c:pt idx="96" c:formatCode="d/mm/yyyy">
                  <c:v>31/12/2015</c:v>
                </c:pt>
                <c:pt idx="97" c:formatCode="d/mm/yyyy">
                  <c:v>29/01/2016</c:v>
                </c:pt>
                <c:pt idx="98" c:formatCode="d/mm/yyyy">
                  <c:v>29/02/2016</c:v>
                </c:pt>
                <c:pt idx="99" c:formatCode="d/mm/yyyy">
                  <c:v>31/03/2016</c:v>
                </c:pt>
                <c:pt idx="100" c:formatCode="d/mm/yyyy">
                  <c:v>29/04/2016</c:v>
                </c:pt>
                <c:pt idx="101" c:formatCode="d/mm/yyyy">
                  <c:v>31/05/2016</c:v>
                </c:pt>
                <c:pt idx="102" c:formatCode="d/mm/yyyy">
                  <c:v>30/06/2016</c:v>
                </c:pt>
                <c:pt idx="103" c:formatCode="d/mm/yyyy">
                  <c:v>29/07/2016</c:v>
                </c:pt>
                <c:pt idx="104" c:formatCode="d/mm/yyyy">
                  <c:v>31/08/2016</c:v>
                </c:pt>
                <c:pt idx="105" c:formatCode="d/mm/yyyy">
                  <c:v>30/09/2016</c:v>
                </c:pt>
                <c:pt idx="106" c:formatCode="d/mm/yyyy">
                  <c:v>31/10/2016</c:v>
                </c:pt>
                <c:pt idx="107" c:formatCode="d/mm/yyyy">
                  <c:v>30/11/2016</c:v>
                </c:pt>
                <c:pt idx="108" c:formatCode="d/mm/yyyy">
                  <c:v>30/12/2016</c:v>
                </c:pt>
                <c:pt idx="109" c:formatCode="d/mm/yyyy">
                  <c:v>31/01/2017</c:v>
                </c:pt>
                <c:pt idx="110" c:formatCode="d/mm/yyyy">
                  <c:v>28/02/2017</c:v>
                </c:pt>
                <c:pt idx="111" c:formatCode="d/mm/yyyy">
                  <c:v>31/03/2017</c:v>
                </c:pt>
                <c:pt idx="112" c:formatCode="d/mm/yyyy">
                  <c:v>28/04/2017</c:v>
                </c:pt>
                <c:pt idx="113" c:formatCode="d/mm/yyyy">
                  <c:v>31/05/2017</c:v>
                </c:pt>
                <c:pt idx="114" c:formatCode="d/mm/yyyy">
                  <c:v>30/06/2017</c:v>
                </c:pt>
                <c:pt idx="115" c:formatCode="d/mm/yyyy">
                  <c:v>31/07/2017</c:v>
                </c:pt>
                <c:pt idx="116" c:formatCode="d/mm/yyyy">
                  <c:v>31/08/2017</c:v>
                </c:pt>
                <c:pt idx="117" c:formatCode="d/mm/yyyy">
                  <c:v>29/09/2017</c:v>
                </c:pt>
                <c:pt idx="118" c:formatCode="d/mm/yyyy">
                  <c:v>31/10/2017</c:v>
                </c:pt>
                <c:pt idx="119" c:formatCode="d/mm/yyyy">
                  <c:v>30/11/2017</c:v>
                </c:pt>
                <c:pt idx="120" c:formatCode="d/mm/yyyy">
                  <c:v>29/12/2017</c:v>
                </c:pt>
              </c:strCache>
            </c:strRef>
          </c:cat>
          <c:val>
            <c:numRef>
              <c:f>'Equity p Tracking error testing'!$Y$3:$Y$122</c:f>
              <c:numCache>
                <c:formatCode>General</c:formatCode>
                <c:ptCount val="120"/>
                <c:pt idx="0">
                  <c:v>1</c:v>
                </c:pt>
                <c:pt idx="1">
                  <c:v>0.966852967395672</c:v>
                </c:pt>
                <c:pt idx="2">
                  <c:v>0.948504927519709</c:v>
                </c:pt>
                <c:pt idx="3">
                  <c:v>0.971060852240841</c:v>
                </c:pt>
                <c:pt idx="4">
                  <c:v>0.975041496405569</c:v>
                </c:pt>
                <c:pt idx="5">
                  <c:v>0.928143683565061</c:v>
                </c:pt>
                <c:pt idx="6">
                  <c:v>0.927484171344689</c:v>
                </c:pt>
                <c:pt idx="7">
                  <c:v>0.974784444141315</c:v>
                </c:pt>
                <c:pt idx="8">
                  <c:v>0.97717897013355</c:v>
                </c:pt>
                <c:pt idx="9">
                  <c:v>0.912463082515095</c:v>
                </c:pt>
                <c:pt idx="10">
                  <c:v>0.881665934956491</c:v>
                </c:pt>
                <c:pt idx="11">
                  <c:v>0.915888172809618</c:v>
                </c:pt>
                <c:pt idx="12">
                  <c:v>0.910758871558093</c:v>
                </c:pt>
                <c:pt idx="13">
                  <c:v>0.853921817998627</c:v>
                </c:pt>
                <c:pt idx="14">
                  <c:v>0.865528330433551</c:v>
                </c:pt>
                <c:pt idx="15">
                  <c:v>0.906035636609268</c:v>
                </c:pt>
                <c:pt idx="16">
                  <c:v>0.936847242130823</c:v>
                </c:pt>
                <c:pt idx="17">
                  <c:v>0.94933489645329</c:v>
                </c:pt>
                <c:pt idx="18">
                  <c:v>0.968878279985789</c:v>
                </c:pt>
                <c:pt idx="19">
                  <c:v>1.03104046499671</c:v>
                </c:pt>
                <c:pt idx="20">
                  <c:v>1.08609990652655</c:v>
                </c:pt>
                <c:pt idx="21">
                  <c:v>1.07305415500688</c:v>
                </c:pt>
                <c:pt idx="22">
                  <c:v>1.11688673501201</c:v>
                </c:pt>
                <c:pt idx="23">
                  <c:v>1.15583728803287</c:v>
                </c:pt>
                <c:pt idx="24">
                  <c:v>1.10574067543423</c:v>
                </c:pt>
                <c:pt idx="25">
                  <c:v>1.15065544515099</c:v>
                </c:pt>
                <c:pt idx="26">
                  <c:v>1.18732655367393</c:v>
                </c:pt>
                <c:pt idx="27">
                  <c:v>1.16976866022273</c:v>
                </c:pt>
                <c:pt idx="28">
                  <c:v>1.10697930531948</c:v>
                </c:pt>
                <c:pt idx="29">
                  <c:v>1.111968279171</c:v>
                </c:pt>
                <c:pt idx="30">
                  <c:v>1.1478951521468</c:v>
                </c:pt>
                <c:pt idx="31">
                  <c:v>1.16639480781369</c:v>
                </c:pt>
                <c:pt idx="32">
                  <c:v>1.19274307875743</c:v>
                </c:pt>
                <c:pt idx="33">
                  <c:v>1.20534405688972</c:v>
                </c:pt>
                <c:pt idx="34">
                  <c:v>1.20458700176847</c:v>
                </c:pt>
                <c:pt idx="35">
                  <c:v>1.22945992911735</c:v>
                </c:pt>
                <c:pt idx="36">
                  <c:v>1.2306930837687</c:v>
                </c:pt>
                <c:pt idx="37">
                  <c:v>1.27436438473022</c:v>
                </c:pt>
                <c:pt idx="38">
                  <c:v>1.29843483029143</c:v>
                </c:pt>
                <c:pt idx="39">
                  <c:v>1.30011705778702</c:v>
                </c:pt>
                <c:pt idx="40">
                  <c:v>1.31709675000841</c:v>
                </c:pt>
                <c:pt idx="41">
                  <c:v>1.3150642988078</c:v>
                </c:pt>
                <c:pt idx="42">
                  <c:v>1.30384660125971</c:v>
                </c:pt>
                <c:pt idx="43">
                  <c:v>1.25687398717186</c:v>
                </c:pt>
                <c:pt idx="44">
                  <c:v>1.22254761551712</c:v>
                </c:pt>
                <c:pt idx="45">
                  <c:v>1.27878172608351</c:v>
                </c:pt>
                <c:pt idx="46">
                  <c:v>1.28318104116549</c:v>
                </c:pt>
                <c:pt idx="47">
                  <c:v>1.29190155355277</c:v>
                </c:pt>
                <c:pt idx="48">
                  <c:v>1.29833342488066</c:v>
                </c:pt>
                <c:pt idx="49">
                  <c:v>1.32964633856047</c:v>
                </c:pt>
                <c:pt idx="50">
                  <c:v>1.39944022721784</c:v>
                </c:pt>
                <c:pt idx="51">
                  <c:v>1.41346937995872</c:v>
                </c:pt>
                <c:pt idx="52">
                  <c:v>1.39952508372938</c:v>
                </c:pt>
                <c:pt idx="53">
                  <c:v>1.41148169413588</c:v>
                </c:pt>
                <c:pt idx="54">
                  <c:v>1.44450932565272</c:v>
                </c:pt>
                <c:pt idx="55">
                  <c:v>1.47829130767383</c:v>
                </c:pt>
                <c:pt idx="56">
                  <c:v>1.49947006791152</c:v>
                </c:pt>
                <c:pt idx="57">
                  <c:v>1.50020756066508</c:v>
                </c:pt>
                <c:pt idx="58">
                  <c:v>1.5350208484462</c:v>
                </c:pt>
                <c:pt idx="59">
                  <c:v>1.56341958640526</c:v>
                </c:pt>
                <c:pt idx="60">
                  <c:v>1.63651528901578</c:v>
                </c:pt>
                <c:pt idx="61">
                  <c:v>1.67867897488233</c:v>
                </c:pt>
                <c:pt idx="62">
                  <c:v>1.70389122675997</c:v>
                </c:pt>
                <c:pt idx="63">
                  <c:v>1.75238857667593</c:v>
                </c:pt>
                <c:pt idx="64">
                  <c:v>1.69809219341223</c:v>
                </c:pt>
                <c:pt idx="65">
                  <c:v>1.65643637561875</c:v>
                </c:pt>
                <c:pt idx="66">
                  <c:v>1.74117747429425</c:v>
                </c:pt>
                <c:pt idx="67">
                  <c:v>1.78120630392422</c:v>
                </c:pt>
                <c:pt idx="68">
                  <c:v>1.78942631580918</c:v>
                </c:pt>
                <c:pt idx="69">
                  <c:v>1.82077941603083</c:v>
                </c:pt>
                <c:pt idx="70">
                  <c:v>1.78446900838214</c:v>
                </c:pt>
                <c:pt idx="71">
                  <c:v>1.82487435564577</c:v>
                </c:pt>
                <c:pt idx="72">
                  <c:v>1.82070795082059</c:v>
                </c:pt>
                <c:pt idx="73">
                  <c:v>1.88799864068926</c:v>
                </c:pt>
                <c:pt idx="74">
                  <c:v>1.8675847444818</c:v>
                </c:pt>
                <c:pt idx="75">
                  <c:v>1.84074900950637</c:v>
                </c:pt>
                <c:pt idx="76">
                  <c:v>1.87563818409321</c:v>
                </c:pt>
                <c:pt idx="77">
                  <c:v>1.82871049324252</c:v>
                </c:pt>
                <c:pt idx="78">
                  <c:v>1.85051310963833</c:v>
                </c:pt>
                <c:pt idx="79">
                  <c:v>1.88249246063371</c:v>
                </c:pt>
                <c:pt idx="80">
                  <c:v>1.84671288579504</c:v>
                </c:pt>
                <c:pt idx="81">
                  <c:v>1.90131423941726</c:v>
                </c:pt>
                <c:pt idx="82">
                  <c:v>1.82689663495067</c:v>
                </c:pt>
                <c:pt idx="83">
                  <c:v>1.90334925107913</c:v>
                </c:pt>
                <c:pt idx="84">
                  <c:v>1.98624241429916</c:v>
                </c:pt>
                <c:pt idx="85">
                  <c:v>2.04787434486778</c:v>
                </c:pt>
                <c:pt idx="86">
                  <c:v>2.07843532906683</c:v>
                </c:pt>
                <c:pt idx="87">
                  <c:v>2.08442938161035</c:v>
                </c:pt>
                <c:pt idx="88">
                  <c:v>2.09240266473763</c:v>
                </c:pt>
                <c:pt idx="89">
                  <c:v>2.01452443472949</c:v>
                </c:pt>
                <c:pt idx="90">
                  <c:v>2.04934779442025</c:v>
                </c:pt>
                <c:pt idx="91">
                  <c:v>1.96160090498317</c:v>
                </c:pt>
                <c:pt idx="92">
                  <c:v>2.01343576528014</c:v>
                </c:pt>
                <c:pt idx="93">
                  <c:v>2.02865613079552</c:v>
                </c:pt>
                <c:pt idx="94">
                  <c:v>2.08099506324384</c:v>
                </c:pt>
                <c:pt idx="95">
                  <c:v>2.10038603914638</c:v>
                </c:pt>
                <c:pt idx="96">
                  <c:v>2.0771280955563</c:v>
                </c:pt>
                <c:pt idx="97">
                  <c:v>2.07315762413285</c:v>
                </c:pt>
                <c:pt idx="98">
                  <c:v>2.12130133372924</c:v>
                </c:pt>
                <c:pt idx="99">
                  <c:v>2.19291025597496</c:v>
                </c:pt>
                <c:pt idx="100">
                  <c:v>2.24756484357351</c:v>
                </c:pt>
                <c:pt idx="101">
                  <c:v>2.26228955751716</c:v>
                </c:pt>
                <c:pt idx="102">
                  <c:v>2.44602861474378</c:v>
                </c:pt>
                <c:pt idx="103">
                  <c:v>2.39862951340083</c:v>
                </c:pt>
                <c:pt idx="104">
                  <c:v>2.39394663816341</c:v>
                </c:pt>
                <c:pt idx="105">
                  <c:v>2.3081696234587</c:v>
                </c:pt>
                <c:pt idx="106">
                  <c:v>2.32511299220523</c:v>
                </c:pt>
                <c:pt idx="107">
                  <c:v>2.39274076207556</c:v>
                </c:pt>
                <c:pt idx="108">
                  <c:v>2.37702903515143</c:v>
                </c:pt>
                <c:pt idx="109">
                  <c:v>2.42643996363685</c:v>
                </c:pt>
                <c:pt idx="110">
                  <c:v>2.53989881236122</c:v>
                </c:pt>
                <c:pt idx="111">
                  <c:v>2.56467238080859</c:v>
                </c:pt>
                <c:pt idx="112">
                  <c:v>2.56399739510144</c:v>
                </c:pt>
                <c:pt idx="113">
                  <c:v>2.54227135910246</c:v>
                </c:pt>
                <c:pt idx="114">
                  <c:v>2.51360663333071</c:v>
                </c:pt>
                <c:pt idx="115">
                  <c:v>2.53007082339468</c:v>
                </c:pt>
                <c:pt idx="116">
                  <c:v>2.49301972134458</c:v>
                </c:pt>
                <c:pt idx="117">
                  <c:v>2.59772773520416</c:v>
                </c:pt>
                <c:pt idx="118">
                  <c:v>2.69169320473092</c:v>
                </c:pt>
                <c:pt idx="119">
                  <c:v>2.72218851997819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4047280"/>
        <c:axId val="604045320"/>
      </c:lineChart>
      <c:catAx>
        <c:axId val="60404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340810804899388"/>
              <c:y val="0.88793963254593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045320"/>
        <c:crosses val="autoZero"/>
        <c:auto val="1"/>
        <c:lblAlgn val="ctr"/>
        <c:lblOffset val="100"/>
        <c:noMultiLvlLbl val="0"/>
      </c:catAx>
      <c:valAx>
        <c:axId val="60404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Index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04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Portfolio return vs ASX100</a:t>
            </a:r>
            <a:r>
              <a:rPr lang="en-AU" baseline="0"/>
              <a:t> index return </a:t>
            </a:r>
            <a:endParaRPr lang="en-AU" baseline="0"/>
          </a:p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aseline="0"/>
              <a:t>between 2010 and 2017</a:t>
            </a:r>
            <a:endParaRPr lang="en-AU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'4.1 Portfolio Back-testing'!$AD$2</c:f>
              <c:strCache>
                <c:ptCount val="1"/>
                <c:pt idx="0">
                  <c:v>Portfolio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'4.1 Portfolio Back-testing'!$A$3:$A$98</c:f>
              <c:numCache>
                <c:formatCode>d/mm/yyyy</c:formatCode>
                <c:ptCount val="96"/>
                <c:pt idx="0" c:formatCode="d/mm/yyyy">
                  <c:v>40207</c:v>
                </c:pt>
                <c:pt idx="1" c:formatCode="d/mm/yyyy">
                  <c:v>40235</c:v>
                </c:pt>
                <c:pt idx="2" c:formatCode="d/mm/yyyy">
                  <c:v>40268</c:v>
                </c:pt>
                <c:pt idx="3" c:formatCode="d/mm/yyyy">
                  <c:v>40298</c:v>
                </c:pt>
                <c:pt idx="4" c:formatCode="d/mm/yyyy">
                  <c:v>40329</c:v>
                </c:pt>
                <c:pt idx="5" c:formatCode="d/mm/yyyy">
                  <c:v>40359</c:v>
                </c:pt>
                <c:pt idx="6" c:formatCode="d/mm/yyyy">
                  <c:v>40389</c:v>
                </c:pt>
                <c:pt idx="7" c:formatCode="d/mm/yyyy">
                  <c:v>40421</c:v>
                </c:pt>
                <c:pt idx="8" c:formatCode="d/mm/yyyy">
                  <c:v>40451</c:v>
                </c:pt>
                <c:pt idx="9" c:formatCode="d/mm/yyyy">
                  <c:v>40480</c:v>
                </c:pt>
                <c:pt idx="10" c:formatCode="d/mm/yyyy">
                  <c:v>40512</c:v>
                </c:pt>
                <c:pt idx="11" c:formatCode="d/mm/yyyy">
                  <c:v>40543</c:v>
                </c:pt>
                <c:pt idx="12" c:formatCode="d/mm/yyyy">
                  <c:v>40574</c:v>
                </c:pt>
                <c:pt idx="13" c:formatCode="d/mm/yyyy">
                  <c:v>40602</c:v>
                </c:pt>
                <c:pt idx="14" c:formatCode="d/mm/yyyy">
                  <c:v>40633</c:v>
                </c:pt>
                <c:pt idx="15" c:formatCode="d/mm/yyyy">
                  <c:v>40662</c:v>
                </c:pt>
                <c:pt idx="16" c:formatCode="d/mm/yyyy">
                  <c:v>40694</c:v>
                </c:pt>
                <c:pt idx="17" c:formatCode="d/mm/yyyy">
                  <c:v>40724</c:v>
                </c:pt>
                <c:pt idx="18" c:formatCode="d/mm/yyyy">
                  <c:v>40753</c:v>
                </c:pt>
                <c:pt idx="19" c:formatCode="d/mm/yyyy">
                  <c:v>40786</c:v>
                </c:pt>
                <c:pt idx="20" c:formatCode="d/mm/yyyy">
                  <c:v>40816</c:v>
                </c:pt>
                <c:pt idx="21" c:formatCode="d/mm/yyyy">
                  <c:v>40847</c:v>
                </c:pt>
                <c:pt idx="22" c:formatCode="d/mm/yyyy">
                  <c:v>40877</c:v>
                </c:pt>
                <c:pt idx="23" c:formatCode="d/mm/yyyy">
                  <c:v>40907</c:v>
                </c:pt>
                <c:pt idx="24" c:formatCode="d/mm/yyyy">
                  <c:v>40939</c:v>
                </c:pt>
                <c:pt idx="25" c:formatCode="d/mm/yyyy">
                  <c:v>40968</c:v>
                </c:pt>
                <c:pt idx="26" c:formatCode="d/mm/yyyy">
                  <c:v>40998</c:v>
                </c:pt>
                <c:pt idx="27" c:formatCode="d/mm/yyyy">
                  <c:v>41029</c:v>
                </c:pt>
                <c:pt idx="28" c:formatCode="d/mm/yyyy">
                  <c:v>41060</c:v>
                </c:pt>
                <c:pt idx="29" c:formatCode="d/mm/yyyy">
                  <c:v>41089</c:v>
                </c:pt>
                <c:pt idx="30" c:formatCode="d/mm/yyyy">
                  <c:v>41121</c:v>
                </c:pt>
                <c:pt idx="31" c:formatCode="d/mm/yyyy">
                  <c:v>41152</c:v>
                </c:pt>
                <c:pt idx="32" c:formatCode="d/mm/yyyy">
                  <c:v>41180</c:v>
                </c:pt>
                <c:pt idx="33" c:formatCode="d/mm/yyyy">
                  <c:v>41213</c:v>
                </c:pt>
                <c:pt idx="34" c:formatCode="d/mm/yyyy">
                  <c:v>41243</c:v>
                </c:pt>
                <c:pt idx="35" c:formatCode="d/mm/yyyy">
                  <c:v>41274</c:v>
                </c:pt>
                <c:pt idx="36" c:formatCode="d/mm/yyyy">
                  <c:v>41305</c:v>
                </c:pt>
                <c:pt idx="37" c:formatCode="d/mm/yyyy">
                  <c:v>41333</c:v>
                </c:pt>
                <c:pt idx="38" c:formatCode="d/mm/yyyy">
                  <c:v>41362</c:v>
                </c:pt>
                <c:pt idx="39" c:formatCode="d/mm/yyyy">
                  <c:v>41394</c:v>
                </c:pt>
                <c:pt idx="40" c:formatCode="d/mm/yyyy">
                  <c:v>41425</c:v>
                </c:pt>
                <c:pt idx="41" c:formatCode="d/mm/yyyy">
                  <c:v>41453</c:v>
                </c:pt>
                <c:pt idx="42" c:formatCode="d/mm/yyyy">
                  <c:v>41486</c:v>
                </c:pt>
                <c:pt idx="43" c:formatCode="d/mm/yyyy">
                  <c:v>41516</c:v>
                </c:pt>
                <c:pt idx="44" c:formatCode="d/mm/yyyy">
                  <c:v>41547</c:v>
                </c:pt>
                <c:pt idx="45" c:formatCode="d/mm/yyyy">
                  <c:v>41578</c:v>
                </c:pt>
                <c:pt idx="46" c:formatCode="d/mm/yyyy">
                  <c:v>41607</c:v>
                </c:pt>
                <c:pt idx="47" c:formatCode="d/mm/yyyy">
                  <c:v>41639</c:v>
                </c:pt>
                <c:pt idx="48" c:formatCode="d/mm/yyyy">
                  <c:v>41670</c:v>
                </c:pt>
                <c:pt idx="49" c:formatCode="d/mm/yyyy">
                  <c:v>41698</c:v>
                </c:pt>
                <c:pt idx="50" c:formatCode="d/mm/yyyy">
                  <c:v>41729</c:v>
                </c:pt>
                <c:pt idx="51" c:formatCode="d/mm/yyyy">
                  <c:v>41759</c:v>
                </c:pt>
                <c:pt idx="52" c:formatCode="d/mm/yyyy">
                  <c:v>41789</c:v>
                </c:pt>
                <c:pt idx="53" c:formatCode="d/mm/yyyy">
                  <c:v>41820</c:v>
                </c:pt>
                <c:pt idx="54" c:formatCode="d/mm/yyyy">
                  <c:v>41851</c:v>
                </c:pt>
                <c:pt idx="55" c:formatCode="d/mm/yyyy">
                  <c:v>41880</c:v>
                </c:pt>
                <c:pt idx="56" c:formatCode="d/mm/yyyy">
                  <c:v>41912</c:v>
                </c:pt>
                <c:pt idx="57" c:formatCode="d/mm/yyyy">
                  <c:v>41943</c:v>
                </c:pt>
                <c:pt idx="58" c:formatCode="d/mm/yyyy">
                  <c:v>41971</c:v>
                </c:pt>
                <c:pt idx="59" c:formatCode="d/mm/yyyy">
                  <c:v>42004</c:v>
                </c:pt>
                <c:pt idx="60" c:formatCode="d/mm/yyyy">
                  <c:v>42034</c:v>
                </c:pt>
                <c:pt idx="61" c:formatCode="d/mm/yyyy">
                  <c:v>42062</c:v>
                </c:pt>
                <c:pt idx="62" c:formatCode="d/mm/yyyy">
                  <c:v>42094</c:v>
                </c:pt>
                <c:pt idx="63" c:formatCode="d/mm/yyyy">
                  <c:v>42124</c:v>
                </c:pt>
                <c:pt idx="64" c:formatCode="d/mm/yyyy">
                  <c:v>42153</c:v>
                </c:pt>
                <c:pt idx="65" c:formatCode="d/mm/yyyy">
                  <c:v>42185</c:v>
                </c:pt>
                <c:pt idx="66" c:formatCode="d/mm/yyyy">
                  <c:v>42216</c:v>
                </c:pt>
                <c:pt idx="67" c:formatCode="d/mm/yyyy">
                  <c:v>42247</c:v>
                </c:pt>
                <c:pt idx="68" c:formatCode="d/mm/yyyy">
                  <c:v>42277</c:v>
                </c:pt>
                <c:pt idx="69" c:formatCode="d/mm/yyyy">
                  <c:v>42307</c:v>
                </c:pt>
                <c:pt idx="70" c:formatCode="d/mm/yyyy">
                  <c:v>42338</c:v>
                </c:pt>
                <c:pt idx="71" c:formatCode="d/mm/yyyy">
                  <c:v>42369</c:v>
                </c:pt>
                <c:pt idx="72" c:formatCode="d/mm/yyyy">
                  <c:v>42398</c:v>
                </c:pt>
                <c:pt idx="73" c:formatCode="d/mm/yyyy">
                  <c:v>42429</c:v>
                </c:pt>
                <c:pt idx="74" c:formatCode="d/mm/yyyy">
                  <c:v>42460</c:v>
                </c:pt>
                <c:pt idx="75" c:formatCode="d/mm/yyyy">
                  <c:v>42489</c:v>
                </c:pt>
                <c:pt idx="76" c:formatCode="d/mm/yyyy">
                  <c:v>42521</c:v>
                </c:pt>
                <c:pt idx="77" c:formatCode="d/mm/yyyy">
                  <c:v>42551</c:v>
                </c:pt>
                <c:pt idx="78" c:formatCode="d/mm/yyyy">
                  <c:v>42580</c:v>
                </c:pt>
                <c:pt idx="79" c:formatCode="d/mm/yyyy">
                  <c:v>42613</c:v>
                </c:pt>
                <c:pt idx="80" c:formatCode="d/mm/yyyy">
                  <c:v>42643</c:v>
                </c:pt>
                <c:pt idx="81" c:formatCode="d/mm/yyyy">
                  <c:v>42674</c:v>
                </c:pt>
                <c:pt idx="82" c:formatCode="d/mm/yyyy">
                  <c:v>42704</c:v>
                </c:pt>
                <c:pt idx="83" c:formatCode="d/mm/yyyy">
                  <c:v>42734</c:v>
                </c:pt>
                <c:pt idx="84" c:formatCode="d/mm/yyyy">
                  <c:v>42766</c:v>
                </c:pt>
                <c:pt idx="85" c:formatCode="d/mm/yyyy">
                  <c:v>42794</c:v>
                </c:pt>
                <c:pt idx="86" c:formatCode="d/mm/yyyy">
                  <c:v>42825</c:v>
                </c:pt>
                <c:pt idx="87" c:formatCode="d/mm/yyyy">
                  <c:v>42853</c:v>
                </c:pt>
                <c:pt idx="88" c:formatCode="d/mm/yyyy">
                  <c:v>42886</c:v>
                </c:pt>
                <c:pt idx="89" c:formatCode="d/mm/yyyy">
                  <c:v>42916</c:v>
                </c:pt>
                <c:pt idx="90" c:formatCode="d/mm/yyyy">
                  <c:v>42947</c:v>
                </c:pt>
                <c:pt idx="91" c:formatCode="d/mm/yyyy">
                  <c:v>42978</c:v>
                </c:pt>
                <c:pt idx="92" c:formatCode="d/mm/yyyy">
                  <c:v>43007</c:v>
                </c:pt>
                <c:pt idx="93" c:formatCode="d/mm/yyyy">
                  <c:v>43039</c:v>
                </c:pt>
                <c:pt idx="94" c:formatCode="d/mm/yyyy">
                  <c:v>43069</c:v>
                </c:pt>
                <c:pt idx="95" c:formatCode="d/mm/yyyy">
                  <c:v>43098</c:v>
                </c:pt>
              </c:numCache>
            </c:numRef>
          </c:cat>
          <c:val>
            <c:numRef>
              <c:f>'4.1 Portfolio Back-testing'!$AD$3:$AD$98</c:f>
              <c:numCache>
                <c:formatCode>General</c:formatCode>
                <c:ptCount val="96"/>
                <c:pt idx="0">
                  <c:v>-0.0264717970169023</c:v>
                </c:pt>
                <c:pt idx="1">
                  <c:v>0.0304927091632838</c:v>
                </c:pt>
                <c:pt idx="2">
                  <c:v>0.0200687675074966</c:v>
                </c:pt>
                <c:pt idx="3">
                  <c:v>-0.00960518795185467</c:v>
                </c:pt>
                <c:pt idx="4">
                  <c:v>-0.0331176848707688</c:v>
                </c:pt>
                <c:pt idx="5">
                  <c:v>0.00886474388096565</c:v>
                </c:pt>
                <c:pt idx="6">
                  <c:v>0.0235868569135676</c:v>
                </c:pt>
                <c:pt idx="7">
                  <c:v>0.0206088338492268</c:v>
                </c:pt>
                <c:pt idx="8">
                  <c:v>0.0139747665029303</c:v>
                </c:pt>
                <c:pt idx="9">
                  <c:v>0.00495287747558779</c:v>
                </c:pt>
                <c:pt idx="10">
                  <c:v>-0.00312502634199284</c:v>
                </c:pt>
                <c:pt idx="11">
                  <c:v>0.0145814704189182</c:v>
                </c:pt>
                <c:pt idx="12">
                  <c:v>0.00167966770031163</c:v>
                </c:pt>
                <c:pt idx="13">
                  <c:v>0.0279920229909782</c:v>
                </c:pt>
                <c:pt idx="14">
                  <c:v>0.0155982787333298</c:v>
                </c:pt>
                <c:pt idx="15">
                  <c:v>0.00272804012096979</c:v>
                </c:pt>
                <c:pt idx="16">
                  <c:v>0.0139270209874516</c:v>
                </c:pt>
                <c:pt idx="17">
                  <c:v>-0.00166757589194072</c:v>
                </c:pt>
                <c:pt idx="18">
                  <c:v>0.000367607505178909</c:v>
                </c:pt>
                <c:pt idx="19">
                  <c:v>-0.0193974284348106</c:v>
                </c:pt>
                <c:pt idx="20">
                  <c:v>-0.017053142777526</c:v>
                </c:pt>
                <c:pt idx="21">
                  <c:v>0.0305044809782977</c:v>
                </c:pt>
                <c:pt idx="22">
                  <c:v>0.0140175725649563</c:v>
                </c:pt>
                <c:pt idx="23">
                  <c:v>0.00934598024019268</c:v>
                </c:pt>
                <c:pt idx="24">
                  <c:v>0.00328543956987913</c:v>
                </c:pt>
                <c:pt idx="25">
                  <c:v>0.0154584831246979</c:v>
                </c:pt>
                <c:pt idx="26">
                  <c:v>0.0401737563826689</c:v>
                </c:pt>
                <c:pt idx="27">
                  <c:v>0.0155835328875349</c:v>
                </c:pt>
                <c:pt idx="28">
                  <c:v>0.00639817304196441</c:v>
                </c:pt>
                <c:pt idx="29">
                  <c:v>0.0048926786812912</c:v>
                </c:pt>
                <c:pt idx="30">
                  <c:v>0.0176383893715301</c:v>
                </c:pt>
                <c:pt idx="31">
                  <c:v>0.017450321001716</c:v>
                </c:pt>
                <c:pt idx="32">
                  <c:v>0.0143896747304608</c:v>
                </c:pt>
                <c:pt idx="33">
                  <c:v>-0.00284533084171534</c:v>
                </c:pt>
                <c:pt idx="34">
                  <c:v>0.017385565720212</c:v>
                </c:pt>
                <c:pt idx="35">
                  <c:v>0.0126726853080034</c:v>
                </c:pt>
                <c:pt idx="36">
                  <c:v>0.0321041993958677</c:v>
                </c:pt>
                <c:pt idx="37">
                  <c:v>0.023083460290072</c:v>
                </c:pt>
                <c:pt idx="38">
                  <c:v>0.00917136813215367</c:v>
                </c:pt>
                <c:pt idx="39">
                  <c:v>0.0276528596742609</c:v>
                </c:pt>
                <c:pt idx="40">
                  <c:v>-0.0302539915782538</c:v>
                </c:pt>
                <c:pt idx="41">
                  <c:v>-0.0250474735051157</c:v>
                </c:pt>
                <c:pt idx="42">
                  <c:v>0.0404521306601471</c:v>
                </c:pt>
                <c:pt idx="43">
                  <c:v>0.0146117013026987</c:v>
                </c:pt>
                <c:pt idx="44">
                  <c:v>0.00372938374260811</c:v>
                </c:pt>
                <c:pt idx="45">
                  <c:v>0.0150619574543141</c:v>
                </c:pt>
                <c:pt idx="46">
                  <c:v>-0.0199673697646431</c:v>
                </c:pt>
                <c:pt idx="47">
                  <c:v>0.017734802132478</c:v>
                </c:pt>
                <c:pt idx="48">
                  <c:v>0.00471172253908801</c:v>
                </c:pt>
                <c:pt idx="49">
                  <c:v>0.0277160580083755</c:v>
                </c:pt>
                <c:pt idx="50">
                  <c:v>-0.00770945414280707</c:v>
                </c:pt>
                <c:pt idx="51">
                  <c:v>-0.00710698912299238</c:v>
                </c:pt>
                <c:pt idx="52">
                  <c:v>0.0208696787339663</c:v>
                </c:pt>
                <c:pt idx="53">
                  <c:v>-0.0157653549959265</c:v>
                </c:pt>
                <c:pt idx="54">
                  <c:v>0.0107253703987193</c:v>
                </c:pt>
                <c:pt idx="55">
                  <c:v>0.0174116822104441</c:v>
                </c:pt>
                <c:pt idx="56">
                  <c:v>-0.0169900961531545</c:v>
                </c:pt>
                <c:pt idx="57">
                  <c:v>0.0272709152120826</c:v>
                </c:pt>
                <c:pt idx="58">
                  <c:v>-0.0237516752499611</c:v>
                </c:pt>
                <c:pt idx="59">
                  <c:v>0.0381703799658629</c:v>
                </c:pt>
                <c:pt idx="60">
                  <c:v>0.0413889591140301</c:v>
                </c:pt>
                <c:pt idx="61">
                  <c:v>0.022746764391055</c:v>
                </c:pt>
                <c:pt idx="62">
                  <c:v>0.0149921096870412</c:v>
                </c:pt>
                <c:pt idx="63">
                  <c:v>-0.00323566225773948</c:v>
                </c:pt>
                <c:pt idx="64">
                  <c:v>0.00160925511580104</c:v>
                </c:pt>
                <c:pt idx="65">
                  <c:v>-0.0327091137443364</c:v>
                </c:pt>
                <c:pt idx="66">
                  <c:v>0.0187273894768484</c:v>
                </c:pt>
                <c:pt idx="67">
                  <c:v>-0.0294575597357529</c:v>
                </c:pt>
                <c:pt idx="68">
                  <c:v>0.0206870343801539</c:v>
                </c:pt>
                <c:pt idx="69">
                  <c:v>0.00674312823956217</c:v>
                </c:pt>
                <c:pt idx="70">
                  <c:v>0.0155361865747751</c:v>
                </c:pt>
                <c:pt idx="71">
                  <c:v>0.00744994062881579</c:v>
                </c:pt>
                <c:pt idx="72">
                  <c:v>-0.0028071436476118</c:v>
                </c:pt>
                <c:pt idx="73">
                  <c:v>0.00362163702700753</c:v>
                </c:pt>
                <c:pt idx="74">
                  <c:v>0.0161385550860302</c:v>
                </c:pt>
                <c:pt idx="75">
                  <c:v>0.0254574918433389</c:v>
                </c:pt>
                <c:pt idx="76">
                  <c:v>0.0234811920821183</c:v>
                </c:pt>
                <c:pt idx="77">
                  <c:v>0.0109914733122918</c:v>
                </c:pt>
                <c:pt idx="78">
                  <c:v>0.0644726275719716</c:v>
                </c:pt>
                <c:pt idx="79">
                  <c:v>-0.0137754699032272</c:v>
                </c:pt>
                <c:pt idx="80">
                  <c:v>-0.00253466019656593</c:v>
                </c:pt>
                <c:pt idx="81">
                  <c:v>-0.0341743801848384</c:v>
                </c:pt>
                <c:pt idx="82">
                  <c:v>-0.0011761464812548</c:v>
                </c:pt>
                <c:pt idx="83">
                  <c:v>0.0218431222674953</c:v>
                </c:pt>
                <c:pt idx="84">
                  <c:v>-0.00370194546251338</c:v>
                </c:pt>
                <c:pt idx="85">
                  <c:v>0.0160173441963819</c:v>
                </c:pt>
                <c:pt idx="86">
                  <c:v>0.0362876569348549</c:v>
                </c:pt>
                <c:pt idx="87">
                  <c:v>0.0103419206973662</c:v>
                </c:pt>
                <c:pt idx="88">
                  <c:v>0.00377976050353095</c:v>
                </c:pt>
                <c:pt idx="89">
                  <c:v>-0.00979291346218754</c:v>
                </c:pt>
                <c:pt idx="90">
                  <c:v>-0.00884921509222884</c:v>
                </c:pt>
                <c:pt idx="91">
                  <c:v>0.00508071040976055</c:v>
                </c:pt>
                <c:pt idx="92">
                  <c:v>-0.0129634524763016</c:v>
                </c:pt>
                <c:pt idx="93">
                  <c:v>0.0350995843391723</c:v>
                </c:pt>
                <c:pt idx="94">
                  <c:v>0.0316760152988128</c:v>
                </c:pt>
                <c:pt idx="95">
                  <c:v>0.00623549282621595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'4.1 Portfolio Back-testing'!$AA$2</c:f>
              <c:strCache>
                <c:ptCount val="1"/>
                <c:pt idx="0">
                  <c:v>Index Return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'4.1 Portfolio Back-testing'!$A$3:$A$98</c:f>
              <c:numCache>
                <c:formatCode>d/mm/yyyy</c:formatCode>
                <c:ptCount val="96"/>
                <c:pt idx="0" c:formatCode="d/mm/yyyy">
                  <c:v>40207</c:v>
                </c:pt>
                <c:pt idx="1" c:formatCode="d/mm/yyyy">
                  <c:v>40235</c:v>
                </c:pt>
                <c:pt idx="2" c:formatCode="d/mm/yyyy">
                  <c:v>40268</c:v>
                </c:pt>
                <c:pt idx="3" c:formatCode="d/mm/yyyy">
                  <c:v>40298</c:v>
                </c:pt>
                <c:pt idx="4" c:formatCode="d/mm/yyyy">
                  <c:v>40329</c:v>
                </c:pt>
                <c:pt idx="5" c:formatCode="d/mm/yyyy">
                  <c:v>40359</c:v>
                </c:pt>
                <c:pt idx="6" c:formatCode="d/mm/yyyy">
                  <c:v>40389</c:v>
                </c:pt>
                <c:pt idx="7" c:formatCode="d/mm/yyyy">
                  <c:v>40421</c:v>
                </c:pt>
                <c:pt idx="8" c:formatCode="d/mm/yyyy">
                  <c:v>40451</c:v>
                </c:pt>
                <c:pt idx="9" c:formatCode="d/mm/yyyy">
                  <c:v>40480</c:v>
                </c:pt>
                <c:pt idx="10" c:formatCode="d/mm/yyyy">
                  <c:v>40512</c:v>
                </c:pt>
                <c:pt idx="11" c:formatCode="d/mm/yyyy">
                  <c:v>40543</c:v>
                </c:pt>
                <c:pt idx="12" c:formatCode="d/mm/yyyy">
                  <c:v>40574</c:v>
                </c:pt>
                <c:pt idx="13" c:formatCode="d/mm/yyyy">
                  <c:v>40602</c:v>
                </c:pt>
                <c:pt idx="14" c:formatCode="d/mm/yyyy">
                  <c:v>40633</c:v>
                </c:pt>
                <c:pt idx="15" c:formatCode="d/mm/yyyy">
                  <c:v>40662</c:v>
                </c:pt>
                <c:pt idx="16" c:formatCode="d/mm/yyyy">
                  <c:v>40694</c:v>
                </c:pt>
                <c:pt idx="17" c:formatCode="d/mm/yyyy">
                  <c:v>40724</c:v>
                </c:pt>
                <c:pt idx="18" c:formatCode="d/mm/yyyy">
                  <c:v>40753</c:v>
                </c:pt>
                <c:pt idx="19" c:formatCode="d/mm/yyyy">
                  <c:v>40786</c:v>
                </c:pt>
                <c:pt idx="20" c:formatCode="d/mm/yyyy">
                  <c:v>40816</c:v>
                </c:pt>
                <c:pt idx="21" c:formatCode="d/mm/yyyy">
                  <c:v>40847</c:v>
                </c:pt>
                <c:pt idx="22" c:formatCode="d/mm/yyyy">
                  <c:v>40877</c:v>
                </c:pt>
                <c:pt idx="23" c:formatCode="d/mm/yyyy">
                  <c:v>40907</c:v>
                </c:pt>
                <c:pt idx="24" c:formatCode="d/mm/yyyy">
                  <c:v>40939</c:v>
                </c:pt>
                <c:pt idx="25" c:formatCode="d/mm/yyyy">
                  <c:v>40968</c:v>
                </c:pt>
                <c:pt idx="26" c:formatCode="d/mm/yyyy">
                  <c:v>40998</c:v>
                </c:pt>
                <c:pt idx="27" c:formatCode="d/mm/yyyy">
                  <c:v>41029</c:v>
                </c:pt>
                <c:pt idx="28" c:formatCode="d/mm/yyyy">
                  <c:v>41060</c:v>
                </c:pt>
                <c:pt idx="29" c:formatCode="d/mm/yyyy">
                  <c:v>41089</c:v>
                </c:pt>
                <c:pt idx="30" c:formatCode="d/mm/yyyy">
                  <c:v>41121</c:v>
                </c:pt>
                <c:pt idx="31" c:formatCode="d/mm/yyyy">
                  <c:v>41152</c:v>
                </c:pt>
                <c:pt idx="32" c:formatCode="d/mm/yyyy">
                  <c:v>41180</c:v>
                </c:pt>
                <c:pt idx="33" c:formatCode="d/mm/yyyy">
                  <c:v>41213</c:v>
                </c:pt>
                <c:pt idx="34" c:formatCode="d/mm/yyyy">
                  <c:v>41243</c:v>
                </c:pt>
                <c:pt idx="35" c:formatCode="d/mm/yyyy">
                  <c:v>41274</c:v>
                </c:pt>
                <c:pt idx="36" c:formatCode="d/mm/yyyy">
                  <c:v>41305</c:v>
                </c:pt>
                <c:pt idx="37" c:formatCode="d/mm/yyyy">
                  <c:v>41333</c:v>
                </c:pt>
                <c:pt idx="38" c:formatCode="d/mm/yyyy">
                  <c:v>41362</c:v>
                </c:pt>
                <c:pt idx="39" c:formatCode="d/mm/yyyy">
                  <c:v>41394</c:v>
                </c:pt>
                <c:pt idx="40" c:formatCode="d/mm/yyyy">
                  <c:v>41425</c:v>
                </c:pt>
                <c:pt idx="41" c:formatCode="d/mm/yyyy">
                  <c:v>41453</c:v>
                </c:pt>
                <c:pt idx="42" c:formatCode="d/mm/yyyy">
                  <c:v>41486</c:v>
                </c:pt>
                <c:pt idx="43" c:formatCode="d/mm/yyyy">
                  <c:v>41516</c:v>
                </c:pt>
                <c:pt idx="44" c:formatCode="d/mm/yyyy">
                  <c:v>41547</c:v>
                </c:pt>
                <c:pt idx="45" c:formatCode="d/mm/yyyy">
                  <c:v>41578</c:v>
                </c:pt>
                <c:pt idx="46" c:formatCode="d/mm/yyyy">
                  <c:v>41607</c:v>
                </c:pt>
                <c:pt idx="47" c:formatCode="d/mm/yyyy">
                  <c:v>41639</c:v>
                </c:pt>
                <c:pt idx="48" c:formatCode="d/mm/yyyy">
                  <c:v>41670</c:v>
                </c:pt>
                <c:pt idx="49" c:formatCode="d/mm/yyyy">
                  <c:v>41698</c:v>
                </c:pt>
                <c:pt idx="50" c:formatCode="d/mm/yyyy">
                  <c:v>41729</c:v>
                </c:pt>
                <c:pt idx="51" c:formatCode="d/mm/yyyy">
                  <c:v>41759</c:v>
                </c:pt>
                <c:pt idx="52" c:formatCode="d/mm/yyyy">
                  <c:v>41789</c:v>
                </c:pt>
                <c:pt idx="53" c:formatCode="d/mm/yyyy">
                  <c:v>41820</c:v>
                </c:pt>
                <c:pt idx="54" c:formatCode="d/mm/yyyy">
                  <c:v>41851</c:v>
                </c:pt>
                <c:pt idx="55" c:formatCode="d/mm/yyyy">
                  <c:v>41880</c:v>
                </c:pt>
                <c:pt idx="56" c:formatCode="d/mm/yyyy">
                  <c:v>41912</c:v>
                </c:pt>
                <c:pt idx="57" c:formatCode="d/mm/yyyy">
                  <c:v>41943</c:v>
                </c:pt>
                <c:pt idx="58" c:formatCode="d/mm/yyyy">
                  <c:v>41971</c:v>
                </c:pt>
                <c:pt idx="59" c:formatCode="d/mm/yyyy">
                  <c:v>42004</c:v>
                </c:pt>
                <c:pt idx="60" c:formatCode="d/mm/yyyy">
                  <c:v>42034</c:v>
                </c:pt>
                <c:pt idx="61" c:formatCode="d/mm/yyyy">
                  <c:v>42062</c:v>
                </c:pt>
                <c:pt idx="62" c:formatCode="d/mm/yyyy">
                  <c:v>42094</c:v>
                </c:pt>
                <c:pt idx="63" c:formatCode="d/mm/yyyy">
                  <c:v>42124</c:v>
                </c:pt>
                <c:pt idx="64" c:formatCode="d/mm/yyyy">
                  <c:v>42153</c:v>
                </c:pt>
                <c:pt idx="65" c:formatCode="d/mm/yyyy">
                  <c:v>42185</c:v>
                </c:pt>
                <c:pt idx="66" c:formatCode="d/mm/yyyy">
                  <c:v>42216</c:v>
                </c:pt>
                <c:pt idx="67" c:formatCode="d/mm/yyyy">
                  <c:v>42247</c:v>
                </c:pt>
                <c:pt idx="68" c:formatCode="d/mm/yyyy">
                  <c:v>42277</c:v>
                </c:pt>
                <c:pt idx="69" c:formatCode="d/mm/yyyy">
                  <c:v>42307</c:v>
                </c:pt>
                <c:pt idx="70" c:formatCode="d/mm/yyyy">
                  <c:v>42338</c:v>
                </c:pt>
                <c:pt idx="71" c:formatCode="d/mm/yyyy">
                  <c:v>42369</c:v>
                </c:pt>
                <c:pt idx="72" c:formatCode="d/mm/yyyy">
                  <c:v>42398</c:v>
                </c:pt>
                <c:pt idx="73" c:formatCode="d/mm/yyyy">
                  <c:v>42429</c:v>
                </c:pt>
                <c:pt idx="74" c:formatCode="d/mm/yyyy">
                  <c:v>42460</c:v>
                </c:pt>
                <c:pt idx="75" c:formatCode="d/mm/yyyy">
                  <c:v>42489</c:v>
                </c:pt>
                <c:pt idx="76" c:formatCode="d/mm/yyyy">
                  <c:v>42521</c:v>
                </c:pt>
                <c:pt idx="77" c:formatCode="d/mm/yyyy">
                  <c:v>42551</c:v>
                </c:pt>
                <c:pt idx="78" c:formatCode="d/mm/yyyy">
                  <c:v>42580</c:v>
                </c:pt>
                <c:pt idx="79" c:formatCode="d/mm/yyyy">
                  <c:v>42613</c:v>
                </c:pt>
                <c:pt idx="80" c:formatCode="d/mm/yyyy">
                  <c:v>42643</c:v>
                </c:pt>
                <c:pt idx="81" c:formatCode="d/mm/yyyy">
                  <c:v>42674</c:v>
                </c:pt>
                <c:pt idx="82" c:formatCode="d/mm/yyyy">
                  <c:v>42704</c:v>
                </c:pt>
                <c:pt idx="83" c:formatCode="d/mm/yyyy">
                  <c:v>42734</c:v>
                </c:pt>
                <c:pt idx="84" c:formatCode="d/mm/yyyy">
                  <c:v>42766</c:v>
                </c:pt>
                <c:pt idx="85" c:formatCode="d/mm/yyyy">
                  <c:v>42794</c:v>
                </c:pt>
                <c:pt idx="86" c:formatCode="d/mm/yyyy">
                  <c:v>42825</c:v>
                </c:pt>
                <c:pt idx="87" c:formatCode="d/mm/yyyy">
                  <c:v>42853</c:v>
                </c:pt>
                <c:pt idx="88" c:formatCode="d/mm/yyyy">
                  <c:v>42886</c:v>
                </c:pt>
                <c:pt idx="89" c:formatCode="d/mm/yyyy">
                  <c:v>42916</c:v>
                </c:pt>
                <c:pt idx="90" c:formatCode="d/mm/yyyy">
                  <c:v>42947</c:v>
                </c:pt>
                <c:pt idx="91" c:formatCode="d/mm/yyyy">
                  <c:v>42978</c:v>
                </c:pt>
                <c:pt idx="92" c:formatCode="d/mm/yyyy">
                  <c:v>43007</c:v>
                </c:pt>
                <c:pt idx="93" c:formatCode="d/mm/yyyy">
                  <c:v>43039</c:v>
                </c:pt>
                <c:pt idx="94" c:formatCode="d/mm/yyyy">
                  <c:v>43069</c:v>
                </c:pt>
                <c:pt idx="95" c:formatCode="d/mm/yyyy">
                  <c:v>43098</c:v>
                </c:pt>
              </c:numCache>
            </c:numRef>
          </c:cat>
          <c:val>
            <c:numRef>
              <c:f>'4.1 Portfolio Back-testing'!$AA$3:$AA$98</c:f>
              <c:numCache>
                <c:formatCode>General</c:formatCode>
                <c:ptCount val="96"/>
                <c:pt idx="0">
                  <c:v>-0.0605339974763197</c:v>
                </c:pt>
                <c:pt idx="1">
                  <c:v>0.022707485204603</c:v>
                </c:pt>
                <c:pt idx="2">
                  <c:v>0.0565111170521424</c:v>
                </c:pt>
                <c:pt idx="3">
                  <c:v>-0.0147373331001107</c:v>
                </c:pt>
                <c:pt idx="4">
                  <c:v>-0.0747912208608709</c:v>
                </c:pt>
                <c:pt idx="5">
                  <c:v>-0.025431100649849</c:v>
                </c:pt>
                <c:pt idx="6">
                  <c:v>0.0440735587524939</c:v>
                </c:pt>
                <c:pt idx="7">
                  <c:v>-0.0135061232033009</c:v>
                </c:pt>
                <c:pt idx="8">
                  <c:v>0.0437837879170204</c:v>
                </c:pt>
                <c:pt idx="9">
                  <c:v>0.0168626301844865</c:v>
                </c:pt>
                <c:pt idx="10">
                  <c:v>-0.0111990163788767</c:v>
                </c:pt>
                <c:pt idx="11">
                  <c:v>0.0344037866994369</c:v>
                </c:pt>
                <c:pt idx="12">
                  <c:v>0.00345015413584138</c:v>
                </c:pt>
                <c:pt idx="13">
                  <c:v>0.0244073071006159</c:v>
                </c:pt>
                <c:pt idx="14">
                  <c:v>0.00764690834673298</c:v>
                </c:pt>
                <c:pt idx="15">
                  <c:v>-0.000772941165803731</c:v>
                </c:pt>
                <c:pt idx="16">
                  <c:v>-0.020308236036032</c:v>
                </c:pt>
                <c:pt idx="17">
                  <c:v>-0.0165324275230185</c:v>
                </c:pt>
                <c:pt idx="18">
                  <c:v>-0.0435738695691585</c:v>
                </c:pt>
                <c:pt idx="19">
                  <c:v>-0.0190458138349855</c:v>
                </c:pt>
                <c:pt idx="20">
                  <c:v>-0.058004637460037</c:v>
                </c:pt>
                <c:pt idx="21">
                  <c:v>0.0716541526641705</c:v>
                </c:pt>
                <c:pt idx="22">
                  <c:v>-0.0341133099829222</c:v>
                </c:pt>
                <c:pt idx="23">
                  <c:v>-0.0115132002244217</c:v>
                </c:pt>
                <c:pt idx="24">
                  <c:v>0.0487905530220878</c:v>
                </c:pt>
                <c:pt idx="25">
                  <c:v>0.0158979196663522</c:v>
                </c:pt>
                <c:pt idx="26">
                  <c:v>0.0132726819541376</c:v>
                </c:pt>
                <c:pt idx="27">
                  <c:v>0.0153271812384013</c:v>
                </c:pt>
                <c:pt idx="28">
                  <c:v>-0.0639543859899147</c:v>
                </c:pt>
                <c:pt idx="29">
                  <c:v>0.010394952364398</c:v>
                </c:pt>
                <c:pt idx="30">
                  <c:v>0.0458747507421229</c:v>
                </c:pt>
                <c:pt idx="31">
                  <c:v>0.0207048410547763</c:v>
                </c:pt>
                <c:pt idx="32">
                  <c:v>0.0199790152703903</c:v>
                </c:pt>
                <c:pt idx="33">
                  <c:v>0.0306321911323253</c:v>
                </c:pt>
                <c:pt idx="34">
                  <c:v>0.00641274537339065</c:v>
                </c:pt>
                <c:pt idx="35">
                  <c:v>0.0334159791865869</c:v>
                </c:pt>
                <c:pt idx="36">
                  <c:v>0.0504596680922027</c:v>
                </c:pt>
                <c:pt idx="37">
                  <c:v>0.0566605488049685</c:v>
                </c:pt>
                <c:pt idx="38">
                  <c:v>-0.0216701011342466</c:v>
                </c:pt>
                <c:pt idx="39">
                  <c:v>0.0507568799840687</c:v>
                </c:pt>
                <c:pt idx="40">
                  <c:v>-0.0459469041234352</c:v>
                </c:pt>
                <c:pt idx="41">
                  <c:v>-0.0202986236981663</c:v>
                </c:pt>
                <c:pt idx="42">
                  <c:v>0.0496397166154041</c:v>
                </c:pt>
                <c:pt idx="43">
                  <c:v>0.0248416403094249</c:v>
                </c:pt>
                <c:pt idx="44">
                  <c:v>0.0219832157838027</c:v>
                </c:pt>
                <c:pt idx="45">
                  <c:v>0.0403449804138554</c:v>
                </c:pt>
                <c:pt idx="46">
                  <c:v>-0.0103601350892466</c:v>
                </c:pt>
                <c:pt idx="47">
                  <c:v>0.00682071579637866</c:v>
                </c:pt>
                <c:pt idx="48">
                  <c:v>-0.0301546638151116</c:v>
                </c:pt>
                <c:pt idx="49">
                  <c:v>0.0491095836022091</c:v>
                </c:pt>
                <c:pt idx="50">
                  <c:v>0.00331559679002202</c:v>
                </c:pt>
                <c:pt idx="51">
                  <c:v>0.0194194204610192</c:v>
                </c:pt>
                <c:pt idx="52">
                  <c:v>0.00693335102609516</c:v>
                </c:pt>
                <c:pt idx="53">
                  <c:v>-0.0147477599168083</c:v>
                </c:pt>
                <c:pt idx="54">
                  <c:v>0.0437068887907641</c:v>
                </c:pt>
                <c:pt idx="55">
                  <c:v>0.00503823654327529</c:v>
                </c:pt>
                <c:pt idx="56">
                  <c:v>-0.0535791352793471</c:v>
                </c:pt>
                <c:pt idx="57">
                  <c:v>0.0469550227399527</c:v>
                </c:pt>
                <c:pt idx="58">
                  <c:v>-0.0320282583840521</c:v>
                </c:pt>
                <c:pt idx="59">
                  <c:v>0.0217058570873416</c:v>
                </c:pt>
                <c:pt idx="60">
                  <c:v>0.0341358561197644</c:v>
                </c:pt>
                <c:pt idx="61">
                  <c:v>0.0680087529470217</c:v>
                </c:pt>
                <c:pt idx="62">
                  <c:v>0.0012075862699179</c:v>
                </c:pt>
                <c:pt idx="63">
                  <c:v>-0.0192784643607135</c:v>
                </c:pt>
                <c:pt idx="64">
                  <c:v>0.00256966396701963</c:v>
                </c:pt>
                <c:pt idx="65">
                  <c:v>-0.0509815413909052</c:v>
                </c:pt>
                <c:pt idx="66">
                  <c:v>0.0454886440064153</c:v>
                </c:pt>
                <c:pt idx="67">
                  <c:v>-0.0793255848477726</c:v>
                </c:pt>
                <c:pt idx="68">
                  <c:v>-0.0307062702501145</c:v>
                </c:pt>
                <c:pt idx="69">
                  <c:v>0.0417052585795346</c:v>
                </c:pt>
                <c:pt idx="70">
                  <c:v>-0.00747979299778911</c:v>
                </c:pt>
                <c:pt idx="71">
                  <c:v>0.0261389928711075</c:v>
                </c:pt>
                <c:pt idx="72">
                  <c:v>-0.0548319525032565</c:v>
                </c:pt>
                <c:pt idx="73">
                  <c:v>-0.019826968721136</c:v>
                </c:pt>
                <c:pt idx="74">
                  <c:v>0.0470259587311888</c:v>
                </c:pt>
                <c:pt idx="75">
                  <c:v>0.033703693413585</c:v>
                </c:pt>
                <c:pt idx="76">
                  <c:v>0.0303764064847958</c:v>
                </c:pt>
                <c:pt idx="77">
                  <c:v>-0.0256155486048039</c:v>
                </c:pt>
                <c:pt idx="78">
                  <c:v>0.0612427343563036</c:v>
                </c:pt>
                <c:pt idx="79">
                  <c:v>-0.0155544581853539</c:v>
                </c:pt>
                <c:pt idx="80">
                  <c:v>0.00406187152030935</c:v>
                </c:pt>
                <c:pt idx="81">
                  <c:v>-0.0187825632356092</c:v>
                </c:pt>
                <c:pt idx="82">
                  <c:v>0.0326244074988926</c:v>
                </c:pt>
                <c:pt idx="83">
                  <c:v>0.0442142108601422</c:v>
                </c:pt>
                <c:pt idx="84">
                  <c:v>-0.00594768638142829</c:v>
                </c:pt>
                <c:pt idx="85">
                  <c:v>0.0227551144961831</c:v>
                </c:pt>
                <c:pt idx="86">
                  <c:v>0.0333926712411496</c:v>
                </c:pt>
                <c:pt idx="87">
                  <c:v>0.0111357706891153</c:v>
                </c:pt>
                <c:pt idx="88">
                  <c:v>-0.02814107486397</c:v>
                </c:pt>
                <c:pt idx="89">
                  <c:v>0.000329921548054113</c:v>
                </c:pt>
                <c:pt idx="90">
                  <c:v>-0.000209494784924491</c:v>
                </c:pt>
                <c:pt idx="91">
                  <c:v>0.00538429465102963</c:v>
                </c:pt>
                <c:pt idx="92">
                  <c:v>-0.00104419486098406</c:v>
                </c:pt>
                <c:pt idx="93">
                  <c:v>0.0378755947136564</c:v>
                </c:pt>
                <c:pt idx="94">
                  <c:v>0.0143607477422536</c:v>
                </c:pt>
                <c:pt idx="95">
                  <c:v>0.0170610967092295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4048848"/>
        <c:axId val="604042576"/>
      </c:lineChart>
      <c:dateAx>
        <c:axId val="60404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042576"/>
        <c:crosses val="autoZero"/>
        <c:auto val="1"/>
        <c:lblOffset val="100"/>
        <c:baseTimeUnit val="months"/>
      </c:dateAx>
      <c:valAx>
        <c:axId val="6040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Return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0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Portfolio</a:t>
            </a:r>
            <a:r>
              <a:rPr lang="en-AU" baseline="0"/>
              <a:t> indexing vs ASX100 index</a:t>
            </a:r>
            <a:endParaRPr lang="en-AU" baseline="0"/>
          </a:p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aseline="0"/>
              <a:t>between 2010 and 2017</a:t>
            </a:r>
            <a:endParaRPr lang="en-AU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'4.1 Portfolio Back-testing'!$X$2</c:f>
              <c:strCache>
                <c:ptCount val="1"/>
                <c:pt idx="0">
                  <c:v>Portfolio indexing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'4.1 Portfolio Back-testing'!$A$3:$A$98</c:f>
              <c:numCache>
                <c:formatCode>d/mm/yyyy</c:formatCode>
                <c:ptCount val="96"/>
                <c:pt idx="0" c:formatCode="d/mm/yyyy">
                  <c:v>40207</c:v>
                </c:pt>
                <c:pt idx="1" c:formatCode="d/mm/yyyy">
                  <c:v>40235</c:v>
                </c:pt>
                <c:pt idx="2" c:formatCode="d/mm/yyyy">
                  <c:v>40268</c:v>
                </c:pt>
                <c:pt idx="3" c:formatCode="d/mm/yyyy">
                  <c:v>40298</c:v>
                </c:pt>
                <c:pt idx="4" c:formatCode="d/mm/yyyy">
                  <c:v>40329</c:v>
                </c:pt>
                <c:pt idx="5" c:formatCode="d/mm/yyyy">
                  <c:v>40359</c:v>
                </c:pt>
                <c:pt idx="6" c:formatCode="d/mm/yyyy">
                  <c:v>40389</c:v>
                </c:pt>
                <c:pt idx="7" c:formatCode="d/mm/yyyy">
                  <c:v>40421</c:v>
                </c:pt>
                <c:pt idx="8" c:formatCode="d/mm/yyyy">
                  <c:v>40451</c:v>
                </c:pt>
                <c:pt idx="9" c:formatCode="d/mm/yyyy">
                  <c:v>40480</c:v>
                </c:pt>
                <c:pt idx="10" c:formatCode="d/mm/yyyy">
                  <c:v>40512</c:v>
                </c:pt>
                <c:pt idx="11" c:formatCode="d/mm/yyyy">
                  <c:v>40543</c:v>
                </c:pt>
                <c:pt idx="12" c:formatCode="d/mm/yyyy">
                  <c:v>40574</c:v>
                </c:pt>
                <c:pt idx="13" c:formatCode="d/mm/yyyy">
                  <c:v>40602</c:v>
                </c:pt>
                <c:pt idx="14" c:formatCode="d/mm/yyyy">
                  <c:v>40633</c:v>
                </c:pt>
                <c:pt idx="15" c:formatCode="d/mm/yyyy">
                  <c:v>40662</c:v>
                </c:pt>
                <c:pt idx="16" c:formatCode="d/mm/yyyy">
                  <c:v>40694</c:v>
                </c:pt>
                <c:pt idx="17" c:formatCode="d/mm/yyyy">
                  <c:v>40724</c:v>
                </c:pt>
                <c:pt idx="18" c:formatCode="d/mm/yyyy">
                  <c:v>40753</c:v>
                </c:pt>
                <c:pt idx="19" c:formatCode="d/mm/yyyy">
                  <c:v>40786</c:v>
                </c:pt>
                <c:pt idx="20" c:formatCode="d/mm/yyyy">
                  <c:v>40816</c:v>
                </c:pt>
                <c:pt idx="21" c:formatCode="d/mm/yyyy">
                  <c:v>40847</c:v>
                </c:pt>
                <c:pt idx="22" c:formatCode="d/mm/yyyy">
                  <c:v>40877</c:v>
                </c:pt>
                <c:pt idx="23" c:formatCode="d/mm/yyyy">
                  <c:v>40907</c:v>
                </c:pt>
                <c:pt idx="24" c:formatCode="d/mm/yyyy">
                  <c:v>40939</c:v>
                </c:pt>
                <c:pt idx="25" c:formatCode="d/mm/yyyy">
                  <c:v>40968</c:v>
                </c:pt>
                <c:pt idx="26" c:formatCode="d/mm/yyyy">
                  <c:v>40998</c:v>
                </c:pt>
                <c:pt idx="27" c:formatCode="d/mm/yyyy">
                  <c:v>41029</c:v>
                </c:pt>
                <c:pt idx="28" c:formatCode="d/mm/yyyy">
                  <c:v>41060</c:v>
                </c:pt>
                <c:pt idx="29" c:formatCode="d/mm/yyyy">
                  <c:v>41089</c:v>
                </c:pt>
                <c:pt idx="30" c:formatCode="d/mm/yyyy">
                  <c:v>41121</c:v>
                </c:pt>
                <c:pt idx="31" c:formatCode="d/mm/yyyy">
                  <c:v>41152</c:v>
                </c:pt>
                <c:pt idx="32" c:formatCode="d/mm/yyyy">
                  <c:v>41180</c:v>
                </c:pt>
                <c:pt idx="33" c:formatCode="d/mm/yyyy">
                  <c:v>41213</c:v>
                </c:pt>
                <c:pt idx="34" c:formatCode="d/mm/yyyy">
                  <c:v>41243</c:v>
                </c:pt>
                <c:pt idx="35" c:formatCode="d/mm/yyyy">
                  <c:v>41274</c:v>
                </c:pt>
                <c:pt idx="36" c:formatCode="d/mm/yyyy">
                  <c:v>41305</c:v>
                </c:pt>
                <c:pt idx="37" c:formatCode="d/mm/yyyy">
                  <c:v>41333</c:v>
                </c:pt>
                <c:pt idx="38" c:formatCode="d/mm/yyyy">
                  <c:v>41362</c:v>
                </c:pt>
                <c:pt idx="39" c:formatCode="d/mm/yyyy">
                  <c:v>41394</c:v>
                </c:pt>
                <c:pt idx="40" c:formatCode="d/mm/yyyy">
                  <c:v>41425</c:v>
                </c:pt>
                <c:pt idx="41" c:formatCode="d/mm/yyyy">
                  <c:v>41453</c:v>
                </c:pt>
                <c:pt idx="42" c:formatCode="d/mm/yyyy">
                  <c:v>41486</c:v>
                </c:pt>
                <c:pt idx="43" c:formatCode="d/mm/yyyy">
                  <c:v>41516</c:v>
                </c:pt>
                <c:pt idx="44" c:formatCode="d/mm/yyyy">
                  <c:v>41547</c:v>
                </c:pt>
                <c:pt idx="45" c:formatCode="d/mm/yyyy">
                  <c:v>41578</c:v>
                </c:pt>
                <c:pt idx="46" c:formatCode="d/mm/yyyy">
                  <c:v>41607</c:v>
                </c:pt>
                <c:pt idx="47" c:formatCode="d/mm/yyyy">
                  <c:v>41639</c:v>
                </c:pt>
                <c:pt idx="48" c:formatCode="d/mm/yyyy">
                  <c:v>41670</c:v>
                </c:pt>
                <c:pt idx="49" c:formatCode="d/mm/yyyy">
                  <c:v>41698</c:v>
                </c:pt>
                <c:pt idx="50" c:formatCode="d/mm/yyyy">
                  <c:v>41729</c:v>
                </c:pt>
                <c:pt idx="51" c:formatCode="d/mm/yyyy">
                  <c:v>41759</c:v>
                </c:pt>
                <c:pt idx="52" c:formatCode="d/mm/yyyy">
                  <c:v>41789</c:v>
                </c:pt>
                <c:pt idx="53" c:formatCode="d/mm/yyyy">
                  <c:v>41820</c:v>
                </c:pt>
                <c:pt idx="54" c:formatCode="d/mm/yyyy">
                  <c:v>41851</c:v>
                </c:pt>
                <c:pt idx="55" c:formatCode="d/mm/yyyy">
                  <c:v>41880</c:v>
                </c:pt>
                <c:pt idx="56" c:formatCode="d/mm/yyyy">
                  <c:v>41912</c:v>
                </c:pt>
                <c:pt idx="57" c:formatCode="d/mm/yyyy">
                  <c:v>41943</c:v>
                </c:pt>
                <c:pt idx="58" c:formatCode="d/mm/yyyy">
                  <c:v>41971</c:v>
                </c:pt>
                <c:pt idx="59" c:formatCode="d/mm/yyyy">
                  <c:v>42004</c:v>
                </c:pt>
                <c:pt idx="60" c:formatCode="d/mm/yyyy">
                  <c:v>42034</c:v>
                </c:pt>
                <c:pt idx="61" c:formatCode="d/mm/yyyy">
                  <c:v>42062</c:v>
                </c:pt>
                <c:pt idx="62" c:formatCode="d/mm/yyyy">
                  <c:v>42094</c:v>
                </c:pt>
                <c:pt idx="63" c:formatCode="d/mm/yyyy">
                  <c:v>42124</c:v>
                </c:pt>
                <c:pt idx="64" c:formatCode="d/mm/yyyy">
                  <c:v>42153</c:v>
                </c:pt>
                <c:pt idx="65" c:formatCode="d/mm/yyyy">
                  <c:v>42185</c:v>
                </c:pt>
                <c:pt idx="66" c:formatCode="d/mm/yyyy">
                  <c:v>42216</c:v>
                </c:pt>
                <c:pt idx="67" c:formatCode="d/mm/yyyy">
                  <c:v>42247</c:v>
                </c:pt>
                <c:pt idx="68" c:formatCode="d/mm/yyyy">
                  <c:v>42277</c:v>
                </c:pt>
                <c:pt idx="69" c:formatCode="d/mm/yyyy">
                  <c:v>42307</c:v>
                </c:pt>
                <c:pt idx="70" c:formatCode="d/mm/yyyy">
                  <c:v>42338</c:v>
                </c:pt>
                <c:pt idx="71" c:formatCode="d/mm/yyyy">
                  <c:v>42369</c:v>
                </c:pt>
                <c:pt idx="72" c:formatCode="d/mm/yyyy">
                  <c:v>42398</c:v>
                </c:pt>
                <c:pt idx="73" c:formatCode="d/mm/yyyy">
                  <c:v>42429</c:v>
                </c:pt>
                <c:pt idx="74" c:formatCode="d/mm/yyyy">
                  <c:v>42460</c:v>
                </c:pt>
                <c:pt idx="75" c:formatCode="d/mm/yyyy">
                  <c:v>42489</c:v>
                </c:pt>
                <c:pt idx="76" c:formatCode="d/mm/yyyy">
                  <c:v>42521</c:v>
                </c:pt>
                <c:pt idx="77" c:formatCode="d/mm/yyyy">
                  <c:v>42551</c:v>
                </c:pt>
                <c:pt idx="78" c:formatCode="d/mm/yyyy">
                  <c:v>42580</c:v>
                </c:pt>
                <c:pt idx="79" c:formatCode="d/mm/yyyy">
                  <c:v>42613</c:v>
                </c:pt>
                <c:pt idx="80" c:formatCode="d/mm/yyyy">
                  <c:v>42643</c:v>
                </c:pt>
                <c:pt idx="81" c:formatCode="d/mm/yyyy">
                  <c:v>42674</c:v>
                </c:pt>
                <c:pt idx="82" c:formatCode="d/mm/yyyy">
                  <c:v>42704</c:v>
                </c:pt>
                <c:pt idx="83" c:formatCode="d/mm/yyyy">
                  <c:v>42734</c:v>
                </c:pt>
                <c:pt idx="84" c:formatCode="d/mm/yyyy">
                  <c:v>42766</c:v>
                </c:pt>
                <c:pt idx="85" c:formatCode="d/mm/yyyy">
                  <c:v>42794</c:v>
                </c:pt>
                <c:pt idx="86" c:formatCode="d/mm/yyyy">
                  <c:v>42825</c:v>
                </c:pt>
                <c:pt idx="87" c:formatCode="d/mm/yyyy">
                  <c:v>42853</c:v>
                </c:pt>
                <c:pt idx="88" c:formatCode="d/mm/yyyy">
                  <c:v>42886</c:v>
                </c:pt>
                <c:pt idx="89" c:formatCode="d/mm/yyyy">
                  <c:v>42916</c:v>
                </c:pt>
                <c:pt idx="90" c:formatCode="d/mm/yyyy">
                  <c:v>42947</c:v>
                </c:pt>
                <c:pt idx="91" c:formatCode="d/mm/yyyy">
                  <c:v>42978</c:v>
                </c:pt>
                <c:pt idx="92" c:formatCode="d/mm/yyyy">
                  <c:v>43007</c:v>
                </c:pt>
                <c:pt idx="93" c:formatCode="d/mm/yyyy">
                  <c:v>43039</c:v>
                </c:pt>
                <c:pt idx="94" c:formatCode="d/mm/yyyy">
                  <c:v>43069</c:v>
                </c:pt>
                <c:pt idx="95" c:formatCode="d/mm/yyyy">
                  <c:v>43098</c:v>
                </c:pt>
              </c:numCache>
            </c:numRef>
          </c:cat>
          <c:val>
            <c:numRef>
              <c:f>'4.1 Portfolio Back-testing'!$X$3:$X$98</c:f>
              <c:numCache>
                <c:formatCode>General</c:formatCode>
                <c:ptCount val="96"/>
                <c:pt idx="0">
                  <c:v>1</c:v>
                </c:pt>
                <c:pt idx="1">
                  <c:v>1.03049270916328</c:v>
                </c:pt>
                <c:pt idx="2">
                  <c:v>1.05117342776165</c:v>
                </c:pt>
                <c:pt idx="3">
                  <c:v>1.04107670941801</c:v>
                </c:pt>
                <c:pt idx="4">
                  <c:v>1.0065986590292</c:v>
                </c:pt>
                <c:pt idx="5">
                  <c:v>1.01552189833242</c:v>
                </c:pt>
                <c:pt idx="6">
                  <c:v>1.03947486804098</c:v>
                </c:pt>
                <c:pt idx="7">
                  <c:v>1.06089723288689</c:v>
                </c:pt>
                <c:pt idx="8">
                  <c:v>1.07572302400009</c:v>
                </c:pt>
                <c:pt idx="9">
                  <c:v>1.08105094833563</c:v>
                </c:pt>
                <c:pt idx="10">
                  <c:v>1.07767263564504</c:v>
                </c:pt>
                <c:pt idx="11">
                  <c:v>1.09338668730298</c:v>
                </c:pt>
                <c:pt idx="12">
                  <c:v>1.09522321360559</c:v>
                </c:pt>
                <c:pt idx="13">
                  <c:v>1.12588072698109</c:v>
                </c:pt>
                <c:pt idx="14">
                  <c:v>1.14344252838103</c:v>
                </c:pt>
                <c:pt idx="15">
                  <c:v>1.14656188547447</c:v>
                </c:pt>
                <c:pt idx="16">
                  <c:v>1.16253007691689</c:v>
                </c:pt>
                <c:pt idx="17">
                  <c:v>1.16059146978697</c:v>
                </c:pt>
                <c:pt idx="18">
                  <c:v>1.16101811192171</c:v>
                </c:pt>
                <c:pt idx="19">
                  <c:v>1.13849734618419</c:v>
                </c:pt>
                <c:pt idx="20">
                  <c:v>1.11908238838787</c:v>
                </c:pt>
                <c:pt idx="21">
                  <c:v>1.1532194158176</c:v>
                </c:pt>
                <c:pt idx="22">
                  <c:v>1.16938475266214</c:v>
                </c:pt>
                <c:pt idx="23">
                  <c:v>1.1803137994537</c:v>
                </c:pt>
                <c:pt idx="24">
                  <c:v>1.1841916491153</c:v>
                </c:pt>
                <c:pt idx="25">
                  <c:v>1.20249745573956</c:v>
                </c:pt>
                <c:pt idx="26">
                  <c:v>1.25080629557722</c:v>
                </c:pt>
                <c:pt idx="27">
                  <c:v>1.27029827662028</c:v>
                </c:pt>
                <c:pt idx="28">
                  <c:v>1.27842586480901</c:v>
                </c:pt>
                <c:pt idx="29">
                  <c:v>1.28468079178337</c:v>
                </c:pt>
                <c:pt idx="30">
                  <c:v>1.30734049180697</c:v>
                </c:pt>
                <c:pt idx="31">
                  <c:v>1.33015400304754</c:v>
                </c:pt>
                <c:pt idx="32">
                  <c:v>1.34929448649282</c:v>
                </c:pt>
                <c:pt idx="33">
                  <c:v>1.34545529727584</c:v>
                </c:pt>
                <c:pt idx="34">
                  <c:v>1.36884679877024</c:v>
                </c:pt>
                <c:pt idx="35">
                  <c:v>1.38619376348592</c:v>
                </c:pt>
                <c:pt idx="36">
                  <c:v>1.43069640447018</c:v>
                </c:pt>
                <c:pt idx="37">
                  <c:v>1.46372182810992</c:v>
                </c:pt>
                <c:pt idx="38">
                  <c:v>1.47714615983858</c:v>
                </c:pt>
                <c:pt idx="39">
                  <c:v>1.51799347531497</c:v>
                </c:pt>
                <c:pt idx="40">
                  <c:v>1.47206811349695</c:v>
                </c:pt>
                <c:pt idx="41">
                  <c:v>1.43519652642641</c:v>
                </c:pt>
                <c:pt idx="42">
                  <c:v>1.4932532838364</c:v>
                </c:pt>
                <c:pt idx="43">
                  <c:v>1.51507225478909</c:v>
                </c:pt>
                <c:pt idx="44">
                  <c:v>1.52072254062498</c:v>
                </c:pt>
                <c:pt idx="45">
                  <c:v>1.54362759883169</c:v>
                </c:pt>
                <c:pt idx="46">
                  <c:v>1.51280541578691</c:v>
                </c:pt>
                <c:pt idx="47">
                  <c:v>1.53963472050083</c:v>
                </c:pt>
                <c:pt idx="48">
                  <c:v>1.54688905211538</c:v>
                </c:pt>
                <c:pt idx="49">
                  <c:v>1.58976271881633</c:v>
                </c:pt>
                <c:pt idx="50">
                  <c:v>1.57750651603767</c:v>
                </c:pt>
                <c:pt idx="51">
                  <c:v>1.56629519438674</c:v>
                </c:pt>
                <c:pt idx="52">
                  <c:v>1.59898327189615</c:v>
                </c:pt>
                <c:pt idx="53">
                  <c:v>1.57377473298216</c:v>
                </c:pt>
                <c:pt idx="54">
                  <c:v>1.59065404991753</c:v>
                </c:pt>
                <c:pt idx="55">
                  <c:v>1.61835001274145</c:v>
                </c:pt>
                <c:pt idx="56">
                  <c:v>1.59085409041552</c:v>
                </c:pt>
                <c:pt idx="57">
                  <c:v>1.63423813743004</c:v>
                </c:pt>
                <c:pt idx="58">
                  <c:v>1.5954222439087</c:v>
                </c:pt>
                <c:pt idx="59">
                  <c:v>1.65632011716468</c:v>
                </c:pt>
                <c:pt idx="60">
                  <c:v>1.72487348277376</c:v>
                </c:pt>
                <c:pt idx="61">
                  <c:v>1.76410877349079</c:v>
                </c:pt>
                <c:pt idx="62">
                  <c:v>1.79055648572283</c:v>
                </c:pt>
                <c:pt idx="63">
                  <c:v>1.78476284968163</c:v>
                </c:pt>
                <c:pt idx="64">
                  <c:v>1.78763498842797</c:v>
                </c:pt>
                <c:pt idx="65">
                  <c:v>1.72916303225813</c:v>
                </c:pt>
                <c:pt idx="66">
                  <c:v>1.76154574183219</c:v>
                </c:pt>
                <c:pt idx="67">
                  <c:v>1.70965490291491</c:v>
                </c:pt>
                <c:pt idx="68">
                  <c:v>1.74502259266971</c:v>
                </c:pt>
                <c:pt idx="69">
                  <c:v>1.75678950379301</c:v>
                </c:pt>
                <c:pt idx="70">
                  <c:v>1.78408331329655</c:v>
                </c:pt>
                <c:pt idx="71">
                  <c:v>1.79737462805747</c:v>
                </c:pt>
                <c:pt idx="72">
                  <c:v>1.79232913928794</c:v>
                </c:pt>
                <c:pt idx="73">
                  <c:v>1.79882030486337</c:v>
                </c:pt>
                <c:pt idx="74">
                  <c:v>1.82785066544328</c:v>
                </c:pt>
                <c:pt idx="75">
                  <c:v>1.87438315884964</c:v>
                </c:pt>
                <c:pt idx="76">
                  <c:v>1.91839590983808</c:v>
                </c:pt>
                <c:pt idx="77">
                  <c:v>1.93948190728347</c:v>
                </c:pt>
                <c:pt idx="78">
                  <c:v>2.06452540197433</c:v>
                </c:pt>
                <c:pt idx="79">
                  <c:v>2.03608559443499</c:v>
                </c:pt>
                <c:pt idx="80">
                  <c:v>2.03092480932197</c:v>
                </c:pt>
                <c:pt idx="81">
                  <c:v>1.96151921276138</c:v>
                </c:pt>
                <c:pt idx="82">
                  <c:v>1.95921217884138</c:v>
                </c:pt>
                <c:pt idx="83">
                  <c:v>2.00200749001178</c:v>
                </c:pt>
                <c:pt idx="84">
                  <c:v>1.99459616746821</c:v>
                </c:pt>
                <c:pt idx="85">
                  <c:v>2.02654430081534</c:v>
                </c:pt>
                <c:pt idx="86">
                  <c:v>2.10008284516661</c:v>
                </c:pt>
                <c:pt idx="87">
                  <c:v>2.12180173540922</c:v>
                </c:pt>
                <c:pt idx="88">
                  <c:v>2.12982163780504</c:v>
                </c:pt>
                <c:pt idx="89">
                  <c:v>2.10896447881612</c:v>
                </c:pt>
                <c:pt idx="90">
                  <c:v>2.09030179852121</c:v>
                </c:pt>
                <c:pt idx="91">
                  <c:v>2.1009220166285</c:v>
                </c:pt>
                <c:pt idx="92">
                  <c:v>2.07368681390952</c:v>
                </c:pt>
                <c:pt idx="93">
                  <c:v>2.14647235912737</c:v>
                </c:pt>
                <c:pt idx="94">
                  <c:v>2.21446405041356</c:v>
                </c:pt>
                <c:pt idx="95">
                  <c:v>2.22827232511383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'4.1 Portfolio Back-testing'!$Z$2</c:f>
              <c:strCache>
                <c:ptCount val="1"/>
                <c:pt idx="0">
                  <c:v>The change in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'4.1 Portfolio Back-testing'!$A$3:$A$98</c:f>
              <c:numCache>
                <c:formatCode>d/mm/yyyy</c:formatCode>
                <c:ptCount val="96"/>
                <c:pt idx="0" c:formatCode="d/mm/yyyy">
                  <c:v>40207</c:v>
                </c:pt>
                <c:pt idx="1" c:formatCode="d/mm/yyyy">
                  <c:v>40235</c:v>
                </c:pt>
                <c:pt idx="2" c:formatCode="d/mm/yyyy">
                  <c:v>40268</c:v>
                </c:pt>
                <c:pt idx="3" c:formatCode="d/mm/yyyy">
                  <c:v>40298</c:v>
                </c:pt>
                <c:pt idx="4" c:formatCode="d/mm/yyyy">
                  <c:v>40329</c:v>
                </c:pt>
                <c:pt idx="5" c:formatCode="d/mm/yyyy">
                  <c:v>40359</c:v>
                </c:pt>
                <c:pt idx="6" c:formatCode="d/mm/yyyy">
                  <c:v>40389</c:v>
                </c:pt>
                <c:pt idx="7" c:formatCode="d/mm/yyyy">
                  <c:v>40421</c:v>
                </c:pt>
                <c:pt idx="8" c:formatCode="d/mm/yyyy">
                  <c:v>40451</c:v>
                </c:pt>
                <c:pt idx="9" c:formatCode="d/mm/yyyy">
                  <c:v>40480</c:v>
                </c:pt>
                <c:pt idx="10" c:formatCode="d/mm/yyyy">
                  <c:v>40512</c:v>
                </c:pt>
                <c:pt idx="11" c:formatCode="d/mm/yyyy">
                  <c:v>40543</c:v>
                </c:pt>
                <c:pt idx="12" c:formatCode="d/mm/yyyy">
                  <c:v>40574</c:v>
                </c:pt>
                <c:pt idx="13" c:formatCode="d/mm/yyyy">
                  <c:v>40602</c:v>
                </c:pt>
                <c:pt idx="14" c:formatCode="d/mm/yyyy">
                  <c:v>40633</c:v>
                </c:pt>
                <c:pt idx="15" c:formatCode="d/mm/yyyy">
                  <c:v>40662</c:v>
                </c:pt>
                <c:pt idx="16" c:formatCode="d/mm/yyyy">
                  <c:v>40694</c:v>
                </c:pt>
                <c:pt idx="17" c:formatCode="d/mm/yyyy">
                  <c:v>40724</c:v>
                </c:pt>
                <c:pt idx="18" c:formatCode="d/mm/yyyy">
                  <c:v>40753</c:v>
                </c:pt>
                <c:pt idx="19" c:formatCode="d/mm/yyyy">
                  <c:v>40786</c:v>
                </c:pt>
                <c:pt idx="20" c:formatCode="d/mm/yyyy">
                  <c:v>40816</c:v>
                </c:pt>
                <c:pt idx="21" c:formatCode="d/mm/yyyy">
                  <c:v>40847</c:v>
                </c:pt>
                <c:pt idx="22" c:formatCode="d/mm/yyyy">
                  <c:v>40877</c:v>
                </c:pt>
                <c:pt idx="23" c:formatCode="d/mm/yyyy">
                  <c:v>40907</c:v>
                </c:pt>
                <c:pt idx="24" c:formatCode="d/mm/yyyy">
                  <c:v>40939</c:v>
                </c:pt>
                <c:pt idx="25" c:formatCode="d/mm/yyyy">
                  <c:v>40968</c:v>
                </c:pt>
                <c:pt idx="26" c:formatCode="d/mm/yyyy">
                  <c:v>40998</c:v>
                </c:pt>
                <c:pt idx="27" c:formatCode="d/mm/yyyy">
                  <c:v>41029</c:v>
                </c:pt>
                <c:pt idx="28" c:formatCode="d/mm/yyyy">
                  <c:v>41060</c:v>
                </c:pt>
                <c:pt idx="29" c:formatCode="d/mm/yyyy">
                  <c:v>41089</c:v>
                </c:pt>
                <c:pt idx="30" c:formatCode="d/mm/yyyy">
                  <c:v>41121</c:v>
                </c:pt>
                <c:pt idx="31" c:formatCode="d/mm/yyyy">
                  <c:v>41152</c:v>
                </c:pt>
                <c:pt idx="32" c:formatCode="d/mm/yyyy">
                  <c:v>41180</c:v>
                </c:pt>
                <c:pt idx="33" c:formatCode="d/mm/yyyy">
                  <c:v>41213</c:v>
                </c:pt>
                <c:pt idx="34" c:formatCode="d/mm/yyyy">
                  <c:v>41243</c:v>
                </c:pt>
                <c:pt idx="35" c:formatCode="d/mm/yyyy">
                  <c:v>41274</c:v>
                </c:pt>
                <c:pt idx="36" c:formatCode="d/mm/yyyy">
                  <c:v>41305</c:v>
                </c:pt>
                <c:pt idx="37" c:formatCode="d/mm/yyyy">
                  <c:v>41333</c:v>
                </c:pt>
                <c:pt idx="38" c:formatCode="d/mm/yyyy">
                  <c:v>41362</c:v>
                </c:pt>
                <c:pt idx="39" c:formatCode="d/mm/yyyy">
                  <c:v>41394</c:v>
                </c:pt>
                <c:pt idx="40" c:formatCode="d/mm/yyyy">
                  <c:v>41425</c:v>
                </c:pt>
                <c:pt idx="41" c:formatCode="d/mm/yyyy">
                  <c:v>41453</c:v>
                </c:pt>
                <c:pt idx="42" c:formatCode="d/mm/yyyy">
                  <c:v>41486</c:v>
                </c:pt>
                <c:pt idx="43" c:formatCode="d/mm/yyyy">
                  <c:v>41516</c:v>
                </c:pt>
                <c:pt idx="44" c:formatCode="d/mm/yyyy">
                  <c:v>41547</c:v>
                </c:pt>
                <c:pt idx="45" c:formatCode="d/mm/yyyy">
                  <c:v>41578</c:v>
                </c:pt>
                <c:pt idx="46" c:formatCode="d/mm/yyyy">
                  <c:v>41607</c:v>
                </c:pt>
                <c:pt idx="47" c:formatCode="d/mm/yyyy">
                  <c:v>41639</c:v>
                </c:pt>
                <c:pt idx="48" c:formatCode="d/mm/yyyy">
                  <c:v>41670</c:v>
                </c:pt>
                <c:pt idx="49" c:formatCode="d/mm/yyyy">
                  <c:v>41698</c:v>
                </c:pt>
                <c:pt idx="50" c:formatCode="d/mm/yyyy">
                  <c:v>41729</c:v>
                </c:pt>
                <c:pt idx="51" c:formatCode="d/mm/yyyy">
                  <c:v>41759</c:v>
                </c:pt>
                <c:pt idx="52" c:formatCode="d/mm/yyyy">
                  <c:v>41789</c:v>
                </c:pt>
                <c:pt idx="53" c:formatCode="d/mm/yyyy">
                  <c:v>41820</c:v>
                </c:pt>
                <c:pt idx="54" c:formatCode="d/mm/yyyy">
                  <c:v>41851</c:v>
                </c:pt>
                <c:pt idx="55" c:formatCode="d/mm/yyyy">
                  <c:v>41880</c:v>
                </c:pt>
                <c:pt idx="56" c:formatCode="d/mm/yyyy">
                  <c:v>41912</c:v>
                </c:pt>
                <c:pt idx="57" c:formatCode="d/mm/yyyy">
                  <c:v>41943</c:v>
                </c:pt>
                <c:pt idx="58" c:formatCode="d/mm/yyyy">
                  <c:v>41971</c:v>
                </c:pt>
                <c:pt idx="59" c:formatCode="d/mm/yyyy">
                  <c:v>42004</c:v>
                </c:pt>
                <c:pt idx="60" c:formatCode="d/mm/yyyy">
                  <c:v>42034</c:v>
                </c:pt>
                <c:pt idx="61" c:formatCode="d/mm/yyyy">
                  <c:v>42062</c:v>
                </c:pt>
                <c:pt idx="62" c:formatCode="d/mm/yyyy">
                  <c:v>42094</c:v>
                </c:pt>
                <c:pt idx="63" c:formatCode="d/mm/yyyy">
                  <c:v>42124</c:v>
                </c:pt>
                <c:pt idx="64" c:formatCode="d/mm/yyyy">
                  <c:v>42153</c:v>
                </c:pt>
                <c:pt idx="65" c:formatCode="d/mm/yyyy">
                  <c:v>42185</c:v>
                </c:pt>
                <c:pt idx="66" c:formatCode="d/mm/yyyy">
                  <c:v>42216</c:v>
                </c:pt>
                <c:pt idx="67" c:formatCode="d/mm/yyyy">
                  <c:v>42247</c:v>
                </c:pt>
                <c:pt idx="68" c:formatCode="d/mm/yyyy">
                  <c:v>42277</c:v>
                </c:pt>
                <c:pt idx="69" c:formatCode="d/mm/yyyy">
                  <c:v>42307</c:v>
                </c:pt>
                <c:pt idx="70" c:formatCode="d/mm/yyyy">
                  <c:v>42338</c:v>
                </c:pt>
                <c:pt idx="71" c:formatCode="d/mm/yyyy">
                  <c:v>42369</c:v>
                </c:pt>
                <c:pt idx="72" c:formatCode="d/mm/yyyy">
                  <c:v>42398</c:v>
                </c:pt>
                <c:pt idx="73" c:formatCode="d/mm/yyyy">
                  <c:v>42429</c:v>
                </c:pt>
                <c:pt idx="74" c:formatCode="d/mm/yyyy">
                  <c:v>42460</c:v>
                </c:pt>
                <c:pt idx="75" c:formatCode="d/mm/yyyy">
                  <c:v>42489</c:v>
                </c:pt>
                <c:pt idx="76" c:formatCode="d/mm/yyyy">
                  <c:v>42521</c:v>
                </c:pt>
                <c:pt idx="77" c:formatCode="d/mm/yyyy">
                  <c:v>42551</c:v>
                </c:pt>
                <c:pt idx="78" c:formatCode="d/mm/yyyy">
                  <c:v>42580</c:v>
                </c:pt>
                <c:pt idx="79" c:formatCode="d/mm/yyyy">
                  <c:v>42613</c:v>
                </c:pt>
                <c:pt idx="80" c:formatCode="d/mm/yyyy">
                  <c:v>42643</c:v>
                </c:pt>
                <c:pt idx="81" c:formatCode="d/mm/yyyy">
                  <c:v>42674</c:v>
                </c:pt>
                <c:pt idx="82" c:formatCode="d/mm/yyyy">
                  <c:v>42704</c:v>
                </c:pt>
                <c:pt idx="83" c:formatCode="d/mm/yyyy">
                  <c:v>42734</c:v>
                </c:pt>
                <c:pt idx="84" c:formatCode="d/mm/yyyy">
                  <c:v>42766</c:v>
                </c:pt>
                <c:pt idx="85" c:formatCode="d/mm/yyyy">
                  <c:v>42794</c:v>
                </c:pt>
                <c:pt idx="86" c:formatCode="d/mm/yyyy">
                  <c:v>42825</c:v>
                </c:pt>
                <c:pt idx="87" c:formatCode="d/mm/yyyy">
                  <c:v>42853</c:v>
                </c:pt>
                <c:pt idx="88" c:formatCode="d/mm/yyyy">
                  <c:v>42886</c:v>
                </c:pt>
                <c:pt idx="89" c:formatCode="d/mm/yyyy">
                  <c:v>42916</c:v>
                </c:pt>
                <c:pt idx="90" c:formatCode="d/mm/yyyy">
                  <c:v>42947</c:v>
                </c:pt>
                <c:pt idx="91" c:formatCode="d/mm/yyyy">
                  <c:v>42978</c:v>
                </c:pt>
                <c:pt idx="92" c:formatCode="d/mm/yyyy">
                  <c:v>43007</c:v>
                </c:pt>
                <c:pt idx="93" c:formatCode="d/mm/yyyy">
                  <c:v>43039</c:v>
                </c:pt>
                <c:pt idx="94" c:formatCode="d/mm/yyyy">
                  <c:v>43069</c:v>
                </c:pt>
                <c:pt idx="95" c:formatCode="d/mm/yyyy">
                  <c:v>43098</c:v>
                </c:pt>
              </c:numCache>
            </c:numRef>
          </c:cat>
          <c:val>
            <c:numRef>
              <c:f>'4.1 Portfolio Back-testing'!$Z$3:$Z$98</c:f>
              <c:numCache>
                <c:formatCode>General</c:formatCode>
                <c:ptCount val="96"/>
                <c:pt idx="0">
                  <c:v>1</c:v>
                </c:pt>
                <c:pt idx="1">
                  <c:v>1.0227074852046</c:v>
                </c:pt>
                <c:pt idx="2">
                  <c:v>1.0805018276111</c:v>
                </c:pt>
                <c:pt idx="3">
                  <c:v>1.06457811226232</c:v>
                </c:pt>
                <c:pt idx="4">
                  <c:v>0.984957015544459</c:v>
                </c:pt>
                <c:pt idx="5">
                  <c:v>0.959908474546373</c:v>
                </c:pt>
                <c:pt idx="6">
                  <c:v>1.00221505709631</c:v>
                </c:pt>
                <c:pt idx="7">
                  <c:v>0.988679017058963</c:v>
                </c:pt>
                <c:pt idx="8">
                  <c:v>1.03196712945988</c:v>
                </c:pt>
                <c:pt idx="9">
                  <c:v>1.04936880952651</c:v>
                </c:pt>
                <c:pt idx="10">
                  <c:v>1.03761691104114</c:v>
                </c:pt>
                <c:pt idx="11">
                  <c:v>1.07331486192433</c:v>
                </c:pt>
                <c:pt idx="12">
                  <c:v>1.07701796363426</c:v>
                </c:pt>
                <c:pt idx="13">
                  <c:v>1.10330507182556</c:v>
                </c:pt>
                <c:pt idx="14">
                  <c:v>1.11174194458829</c:v>
                </c:pt>
                <c:pt idx="15">
                  <c:v>1.11088263347357</c:v>
                </c:pt>
                <c:pt idx="16">
                  <c:v>1.08832256674466</c:v>
                </c:pt>
                <c:pt idx="17">
                  <c:v>1.07032995278829</c:v>
                </c:pt>
                <c:pt idx="18">
                  <c:v>1.02369153502953</c:v>
                </c:pt>
                <c:pt idx="19">
                  <c:v>1.0041944966289</c:v>
                </c:pt>
                <c:pt idx="20">
                  <c:v>0.945946558912581</c:v>
                </c:pt>
                <c:pt idx="21">
                  <c:v>1.01372755805705</c:v>
                </c:pt>
                <c:pt idx="22">
                  <c:v>0.979145955630818</c:v>
                </c:pt>
                <c:pt idx="23">
                  <c:v>0.967872852194708</c:v>
                </c:pt>
                <c:pt idx="24">
                  <c:v>1.01509590390835</c:v>
                </c:pt>
                <c:pt idx="25">
                  <c:v>1.03123381704233</c:v>
                </c:pt>
                <c:pt idx="26">
                  <c:v>1.04492105551629</c:v>
                </c:pt>
                <c:pt idx="27">
                  <c:v>1.06093674991401</c:v>
                </c:pt>
                <c:pt idx="28">
                  <c:v>0.99308519149912</c:v>
                </c:pt>
                <c:pt idx="29">
                  <c:v>1.00340826475854</c:v>
                </c:pt>
                <c:pt idx="30">
                  <c:v>1.04943936879693</c:v>
                </c:pt>
                <c:pt idx="31">
                  <c:v>1.07116784412449</c:v>
                </c:pt>
                <c:pt idx="32">
                  <c:v>1.09256872283941</c:v>
                </c:pt>
                <c:pt idx="33">
                  <c:v>1.12603649678262</c:v>
                </c:pt>
                <c:pt idx="34">
                  <c:v>1.13325748211763</c:v>
                </c:pt>
                <c:pt idx="35">
                  <c:v>1.17112639055312</c:v>
                </c:pt>
                <c:pt idx="36">
                  <c:v>1.23022103951445</c:v>
                </c:pt>
                <c:pt idx="37">
                  <c:v>1.29992603876476</c:v>
                </c:pt>
                <c:pt idx="38">
                  <c:v>1.27175651003769</c:v>
                </c:pt>
                <c:pt idx="39">
                  <c:v>1.33630690258663</c:v>
                </c:pt>
                <c:pt idx="40">
                  <c:v>1.27490773745399</c:v>
                </c:pt>
                <c:pt idx="41">
                  <c:v>1.24902886504154</c:v>
                </c:pt>
                <c:pt idx="42">
                  <c:v>1.31103030394666</c:v>
                </c:pt>
                <c:pt idx="43">
                  <c:v>1.34359844719206</c:v>
                </c:pt>
                <c:pt idx="44">
                  <c:v>1.37313506178346</c:v>
                </c:pt>
                <c:pt idx="45">
                  <c:v>1.42853416895669</c:v>
                </c:pt>
                <c:pt idx="46">
                  <c:v>1.4137343619867</c:v>
                </c:pt>
                <c:pt idx="47">
                  <c:v>1.42337704228138</c:v>
                </c:pt>
                <c:pt idx="48">
                  <c:v>1.38045558608924</c:v>
                </c:pt>
                <c:pt idx="49">
                  <c:v>1.44824918510343</c:v>
                </c:pt>
                <c:pt idx="50">
                  <c:v>1.45305099545271</c:v>
                </c:pt>
                <c:pt idx="51">
                  <c:v>1.48126840368471</c:v>
                </c:pt>
                <c:pt idx="52">
                  <c:v>1.49153855749131</c:v>
                </c:pt>
                <c:pt idx="53">
                  <c:v>1.46954170493877</c:v>
                </c:pt>
                <c:pt idx="54">
                  <c:v>1.53377080080992</c:v>
                </c:pt>
                <c:pt idx="55">
                  <c:v>1.54149830090757</c:v>
                </c:pt>
                <c:pt idx="56">
                  <c:v>1.45890615491036</c:v>
                </c:pt>
                <c:pt idx="57">
                  <c:v>1.52740912658963</c:v>
                </c:pt>
                <c:pt idx="58">
                  <c:v>1.47848887242506</c:v>
                </c:pt>
                <c:pt idx="59">
                  <c:v>1.51058074059514</c:v>
                </c:pt>
                <c:pt idx="60">
                  <c:v>1.56214570741338</c:v>
                </c:pt>
                <c:pt idx="61">
                  <c:v>1.66838528889611</c:v>
                </c:pt>
                <c:pt idx="62">
                  <c:v>1.67040000806392</c:v>
                </c:pt>
                <c:pt idx="63">
                  <c:v>1.63819726104032</c:v>
                </c:pt>
                <c:pt idx="64">
                  <c:v>1.64240687751289</c:v>
                </c:pt>
                <c:pt idx="65">
                  <c:v>1.55867444330625</c:v>
                </c:pt>
                <c:pt idx="66">
                  <c:v>1.62957643017971</c:v>
                </c:pt>
                <c:pt idx="67">
                  <c:v>1.50030932680156</c:v>
                </c:pt>
                <c:pt idx="68">
                  <c:v>1.45424042315402</c:v>
                </c:pt>
                <c:pt idx="69">
                  <c:v>1.51488989603847</c:v>
                </c:pt>
                <c:pt idx="70">
                  <c:v>1.50355883320166</c:v>
                </c:pt>
                <c:pt idx="71">
                  <c:v>1.54286034682401</c:v>
                </c:pt>
                <c:pt idx="72">
                  <c:v>1.4582623015678</c:v>
                </c:pt>
                <c:pt idx="73">
                  <c:v>1.4293493805274</c:v>
                </c:pt>
                <c:pt idx="74">
                  <c:v>1.49656590550854</c:v>
                </c:pt>
                <c:pt idx="75">
                  <c:v>1.54700570396102</c:v>
                </c:pt>
                <c:pt idx="76">
                  <c:v>1.59399817805884</c:v>
                </c:pt>
                <c:pt idx="77">
                  <c:v>1.5531670402528</c:v>
                </c:pt>
                <c:pt idx="78">
                  <c:v>1.64828723670997</c:v>
                </c:pt>
                <c:pt idx="79">
                  <c:v>1.62264902180911</c:v>
                </c:pt>
                <c:pt idx="80">
                  <c:v>1.62924001365826</c:v>
                </c:pt>
                <c:pt idx="81">
                  <c:v>1.59863871007574</c:v>
                </c:pt>
                <c:pt idx="82">
                  <c:v>1.65079335079675</c:v>
                </c:pt>
                <c:pt idx="83">
                  <c:v>1.7237818760954</c:v>
                </c:pt>
                <c:pt idx="84">
                  <c:v>1.71352936210639</c:v>
                </c:pt>
                <c:pt idx="85">
                  <c:v>1.7525209189337</c:v>
                </c:pt>
                <c:pt idx="86">
                  <c:v>1.81104227382289</c:v>
                </c:pt>
                <c:pt idx="87">
                  <c:v>1.83120962529247</c:v>
                </c:pt>
                <c:pt idx="88">
                  <c:v>1.7796774181355</c:v>
                </c:pt>
                <c:pt idx="89">
                  <c:v>1.78026457206432</c:v>
                </c:pt>
                <c:pt idx="90">
                  <c:v>1.77989161592069</c:v>
                </c:pt>
                <c:pt idx="91">
                  <c:v>1.7894750768277</c:v>
                </c:pt>
                <c:pt idx="92">
                  <c:v>1.78760651614862</c:v>
                </c:pt>
                <c:pt idx="93">
                  <c:v>1.85531317606176</c:v>
                </c:pt>
                <c:pt idx="94">
                  <c:v>1.88195686056606</c:v>
                </c:pt>
                <c:pt idx="95">
                  <c:v>1.91406510856678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4042184"/>
        <c:axId val="604043360"/>
      </c:lineChart>
      <c:dateAx>
        <c:axId val="60404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043360"/>
        <c:crosses val="autoZero"/>
        <c:auto val="1"/>
        <c:lblOffset val="100"/>
        <c:baseTimeUnit val="months"/>
      </c:dateAx>
      <c:valAx>
        <c:axId val="6040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Index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042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Portfolio Return Frequency Distribution</a:t>
            </a:r>
            <a:endParaRPr lang="en-AU"/>
          </a:p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between 2010</a:t>
            </a:r>
            <a:r>
              <a:rPr lang="en-AU" baseline="0"/>
              <a:t> and 2017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"Accumulative percentage"</c:f>
              <c:strCache>
                <c:ptCount val="1"/>
                <c:pt idx="0">
                  <c:v>Accumulative 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'4.1 Portfolio Back-testing'!$AH$30:$AH$39</c:f>
              <c:numCache>
                <c:formatCode>0.00%</c:formatCode>
                <c:ptCount val="10"/>
                <c:pt idx="0">
                  <c:v>0.0104166666666667</c:v>
                </c:pt>
                <c:pt idx="1">
                  <c:v>0.0833333333333333</c:v>
                </c:pt>
                <c:pt idx="2">
                  <c:v>0.15625</c:v>
                </c:pt>
                <c:pt idx="3">
                  <c:v>0.28125</c:v>
                </c:pt>
                <c:pt idx="4">
                  <c:v>0.489583333333333</c:v>
                </c:pt>
                <c:pt idx="5">
                  <c:v>0.760416666666667</c:v>
                </c:pt>
                <c:pt idx="6">
                  <c:v>0.90625</c:v>
                </c:pt>
                <c:pt idx="7">
                  <c:v>0.989583333333333</c:v>
                </c:pt>
                <c:pt idx="8">
                  <c:v>0.989583333333333</c:v>
                </c:pt>
                <c:pt idx="9">
                  <c:v>1</c:v>
                </c:pt>
              </c:numCache>
            </c:numRef>
          </c:xVal>
          <c:yVal>
            <c:numRef>
              <c:f>'4.1 Portfolio Back-testing'!$AF$30:$AF$39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12</c:v>
                </c:pt>
                <c:pt idx="4">
                  <c:v>20</c:v>
                </c:pt>
                <c:pt idx="5">
                  <c:v>26</c:v>
                </c:pt>
                <c:pt idx="6">
                  <c:v>14</c:v>
                </c:pt>
                <c:pt idx="7">
                  <c:v>8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044144"/>
        <c:axId val="604044928"/>
      </c:scatterChart>
      <c:valAx>
        <c:axId val="604044144"/>
        <c:scaling>
          <c:orientation val="minMax"/>
          <c:max val="1.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Accumulative</a:t>
                </a:r>
                <a:r>
                  <a:rPr lang="en-AU" baseline="0"/>
                  <a:t> </a:t>
                </a:r>
                <a:r>
                  <a:rPr lang="en-AU"/>
                  <a:t>Percentage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044928"/>
        <c:crosses val="autoZero"/>
        <c:crossBetween val="midCat"/>
      </c:valAx>
      <c:valAx>
        <c:axId val="60404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Frequency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044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ASX100 Index Frequency Distribution</a:t>
            </a:r>
            <a:endParaRPr lang="en-GB"/>
          </a:p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between 2010</a:t>
            </a:r>
            <a:r>
              <a:rPr lang="en-GB" baseline="0"/>
              <a:t> and 2017</a:t>
            </a:r>
            <a:endParaRPr lang="en-GB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"ASX100 Index Frequency Distribution"</c:f>
              <c:strCache>
                <c:ptCount val="1"/>
                <c:pt idx="0">
                  <c:v>ASX100 Index Frequency Distribution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'4.1 Portfolio Back-testing'!$AL$30:$AL$39</c:f>
              <c:numCache>
                <c:formatCode>0.00%</c:formatCode>
                <c:ptCount val="10"/>
                <c:pt idx="0">
                  <c:v>0.0104166666666667</c:v>
                </c:pt>
                <c:pt idx="1">
                  <c:v>0.03125</c:v>
                </c:pt>
                <c:pt idx="2">
                  <c:v>0.09375</c:v>
                </c:pt>
                <c:pt idx="3">
                  <c:v>0.145833333333333</c:v>
                </c:pt>
                <c:pt idx="4">
                  <c:v>0.302083333333333</c:v>
                </c:pt>
                <c:pt idx="5">
                  <c:v>0.447916666666667</c:v>
                </c:pt>
                <c:pt idx="6">
                  <c:v>0.625</c:v>
                </c:pt>
                <c:pt idx="7">
                  <c:v>0.791666666666667</c:v>
                </c:pt>
                <c:pt idx="8">
                  <c:v>0.947916666666667</c:v>
                </c:pt>
                <c:pt idx="9">
                  <c:v>1</c:v>
                </c:pt>
              </c:numCache>
            </c:numRef>
          </c:xVal>
          <c:yVal>
            <c:numRef>
              <c:f>'4.1 Portfolio Back-testing'!$AK$30:$AK$39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15</c:v>
                </c:pt>
                <c:pt idx="5">
                  <c:v>14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009712"/>
        <c:axId val="601006576"/>
      </c:scatterChart>
      <c:valAx>
        <c:axId val="6010097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Accumulative</a:t>
                </a:r>
                <a:r>
                  <a:rPr lang="en-AU" baseline="0"/>
                  <a:t> Percentage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006576"/>
        <c:crosses val="autoZero"/>
        <c:crossBetween val="midCat"/>
      </c:valAx>
      <c:valAx>
        <c:axId val="6010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Frequency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00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Portfolio Frequency Distribution</a:t>
            </a:r>
            <a:endParaRPr lang="en-US"/>
          </a:p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between</a:t>
            </a:r>
            <a:r>
              <a:rPr lang="en-US" baseline="0"/>
              <a:t> 2008 and 2017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"Equity Portfolio Frequency Distribution"</c:f>
              <c:strCache>
                <c:ptCount val="1"/>
                <c:pt idx="0">
                  <c:v>Equity Portfolio Frequency Distribution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'4.2 Equity  portfolio VAR'!$G$22:$G$32</c:f>
              <c:numCache>
                <c:formatCode>0.00%</c:formatCode>
                <c:ptCount val="11"/>
                <c:pt idx="0">
                  <c:v>0.00833333333333333</c:v>
                </c:pt>
                <c:pt idx="1">
                  <c:v>0.025</c:v>
                </c:pt>
                <c:pt idx="2">
                  <c:v>0.075</c:v>
                </c:pt>
                <c:pt idx="3">
                  <c:v>0.141666666666667</c:v>
                </c:pt>
                <c:pt idx="4">
                  <c:v>0.258333333333333</c:v>
                </c:pt>
                <c:pt idx="5">
                  <c:v>0.458333333333333</c:v>
                </c:pt>
                <c:pt idx="6">
                  <c:v>0.658333333333333</c:v>
                </c:pt>
                <c:pt idx="7">
                  <c:v>0.866666666666667</c:v>
                </c:pt>
                <c:pt idx="8">
                  <c:v>0.966666666666667</c:v>
                </c:pt>
                <c:pt idx="9">
                  <c:v>0.991666666666667</c:v>
                </c:pt>
                <c:pt idx="10">
                  <c:v>1</c:v>
                </c:pt>
              </c:numCache>
            </c:numRef>
          </c:xVal>
          <c:yVal>
            <c:numRef>
              <c:f>'4.2 Equity  portfolio VAR'!$F$22:$F$32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14</c:v>
                </c:pt>
                <c:pt idx="5">
                  <c:v>24</c:v>
                </c:pt>
                <c:pt idx="6">
                  <c:v>24</c:v>
                </c:pt>
                <c:pt idx="7">
                  <c:v>25</c:v>
                </c:pt>
                <c:pt idx="8">
                  <c:v>12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008536"/>
        <c:axId val="601008928"/>
      </c:scatterChart>
      <c:valAx>
        <c:axId val="60100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008928"/>
        <c:crosses val="autoZero"/>
        <c:crossBetween val="midCat"/>
      </c:valAx>
      <c:valAx>
        <c:axId val="60100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008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chart" Target="../charts/chart7.xml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484654</xdr:colOff>
      <xdr:row>112</xdr:row>
      <xdr:rowOff>15127</xdr:rowOff>
    </xdr:from>
    <xdr:to>
      <xdr:col>13</xdr:col>
      <xdr:colOff>507066</xdr:colOff>
      <xdr:row>127</xdr:row>
      <xdr:rowOff>68915</xdr:rowOff>
    </xdr:to>
    <xdr:graphicFrame>
      <xdr:nvGraphicFramePr>
        <xdr:cNvPr id="3" name="Chart 2"/>
        <xdr:cNvGraphicFramePr/>
      </xdr:nvGraphicFramePr>
      <xdr:xfrm>
        <a:off x="5852160" y="21459190"/>
        <a:ext cx="4342765" cy="2797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282389</xdr:colOff>
      <xdr:row>13</xdr:row>
      <xdr:rowOff>172010</xdr:rowOff>
    </xdr:from>
    <xdr:to>
      <xdr:col>22</xdr:col>
      <xdr:colOff>524996</xdr:colOff>
      <xdr:row>28</xdr:row>
      <xdr:rowOff>57710</xdr:rowOff>
    </xdr:to>
    <xdr:graphicFrame>
      <xdr:nvGraphicFramePr>
        <xdr:cNvPr id="2" name="Chart 1"/>
        <xdr:cNvGraphicFramePr/>
      </xdr:nvGraphicFramePr>
      <xdr:xfrm>
        <a:off x="8424545" y="2548890"/>
        <a:ext cx="5797550" cy="2628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651062</xdr:colOff>
      <xdr:row>9</xdr:row>
      <xdr:rowOff>43384</xdr:rowOff>
    </xdr:from>
    <xdr:to>
      <xdr:col>30</xdr:col>
      <xdr:colOff>250453</xdr:colOff>
      <xdr:row>23</xdr:row>
      <xdr:rowOff>108377</xdr:rowOff>
    </xdr:to>
    <xdr:graphicFrame>
      <xdr:nvGraphicFramePr>
        <xdr:cNvPr id="4" name="Chart 3"/>
        <xdr:cNvGraphicFramePr/>
      </xdr:nvGraphicFramePr>
      <xdr:xfrm>
        <a:off x="17283430" y="1689100"/>
        <a:ext cx="6894195" cy="2625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25</xdr:col>
      <xdr:colOff>66675</xdr:colOff>
      <xdr:row>10</xdr:row>
      <xdr:rowOff>123825</xdr:rowOff>
    </xdr:from>
    <xdr:to>
      <xdr:col>29</xdr:col>
      <xdr:colOff>609600</xdr:colOff>
      <xdr:row>25</xdr:row>
      <xdr:rowOff>9525</xdr:rowOff>
    </xdr:to>
    <xdr:graphicFrame>
      <xdr:nvGraphicFramePr>
        <xdr:cNvPr id="2" name="Chart 1"/>
        <xdr:cNvGraphicFramePr/>
      </xdr:nvGraphicFramePr>
      <xdr:xfrm>
        <a:off x="17760315" y="1952625"/>
        <a:ext cx="4675505" cy="2638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557212</xdr:colOff>
      <xdr:row>10</xdr:row>
      <xdr:rowOff>47625</xdr:rowOff>
    </xdr:from>
    <xdr:to>
      <xdr:col>25</xdr:col>
      <xdr:colOff>23812</xdr:colOff>
      <xdr:row>24</xdr:row>
      <xdr:rowOff>123825</xdr:rowOff>
    </xdr:to>
    <xdr:graphicFrame>
      <xdr:nvGraphicFramePr>
        <xdr:cNvPr id="3" name="Chart 2"/>
        <xdr:cNvGraphicFramePr/>
      </xdr:nvGraphicFramePr>
      <xdr:xfrm>
        <a:off x="13020040" y="1876425"/>
        <a:ext cx="4697095" cy="2646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1264920</xdr:colOff>
      <xdr:row>26</xdr:row>
      <xdr:rowOff>40640</xdr:rowOff>
    </xdr:from>
    <xdr:to>
      <xdr:col>29</xdr:col>
      <xdr:colOff>131445</xdr:colOff>
      <xdr:row>40</xdr:row>
      <xdr:rowOff>97790</xdr:rowOff>
    </xdr:to>
    <xdr:graphicFrame>
      <xdr:nvGraphicFramePr>
        <xdr:cNvPr id="4" name="Chart 3"/>
        <xdr:cNvGraphicFramePr/>
      </xdr:nvGraphicFramePr>
      <xdr:xfrm>
        <a:off x="17175480" y="4805045"/>
        <a:ext cx="4782185" cy="2646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23812</xdr:colOff>
      <xdr:row>40</xdr:row>
      <xdr:rowOff>71437</xdr:rowOff>
    </xdr:from>
    <xdr:to>
      <xdr:col>38</xdr:col>
      <xdr:colOff>328612</xdr:colOff>
      <xdr:row>54</xdr:row>
      <xdr:rowOff>147637</xdr:rowOff>
    </xdr:to>
    <xdr:graphicFrame>
      <xdr:nvGraphicFramePr>
        <xdr:cNvPr id="5" name="Chart 4"/>
        <xdr:cNvGraphicFramePr/>
      </xdr:nvGraphicFramePr>
      <xdr:xfrm>
        <a:off x="23221315" y="7424420"/>
        <a:ext cx="7182485" cy="263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1304925</xdr:colOff>
      <xdr:row>10</xdr:row>
      <xdr:rowOff>158115</xdr:rowOff>
    </xdr:from>
    <xdr:to>
      <xdr:col>9</xdr:col>
      <xdr:colOff>137569</xdr:colOff>
      <xdr:row>26</xdr:row>
      <xdr:rowOff>32143</xdr:rowOff>
    </xdr:to>
    <xdr:graphicFrame>
      <xdr:nvGraphicFramePr>
        <xdr:cNvPr id="2" name="Chart 1"/>
        <xdr:cNvGraphicFramePr/>
      </xdr:nvGraphicFramePr>
      <xdr:xfrm>
        <a:off x="7138035" y="1986915"/>
        <a:ext cx="5086350" cy="2818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E15" sqref="E15"/>
    </sheetView>
  </sheetViews>
  <sheetFormatPr defaultColWidth="9" defaultRowHeight="14.4" outlineLevelCol="1"/>
  <cols>
    <col min="1" max="1" width="18.731481481481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s="11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opLeftCell="A52" workbookViewId="0">
      <selection activeCell="E1" sqref="E$1:G$1048576"/>
    </sheetView>
  </sheetViews>
  <sheetFormatPr defaultColWidth="9" defaultRowHeight="14.4" outlineLevelCol="3"/>
  <cols>
    <col min="1" max="1" width="11.8611111111111" customWidth="1"/>
    <col min="4" max="4" width="23.2685185185185" customWidth="1"/>
  </cols>
  <sheetData>
    <row r="1" spans="1:4">
      <c r="A1"/>
      <c r="B1" t="s">
        <v>26</v>
      </c>
      <c r="C1" t="s">
        <v>27</v>
      </c>
      <c r="D1" t="s">
        <v>28</v>
      </c>
    </row>
    <row r="2" spans="1:4">
      <c r="A2">
        <v>1</v>
      </c>
      <c r="B2" t="s">
        <v>29</v>
      </c>
      <c r="C2" t="s">
        <v>30</v>
      </c>
      <c r="D2" t="s">
        <v>31</v>
      </c>
    </row>
    <row r="3" spans="1:4">
      <c r="A3">
        <v>2</v>
      </c>
      <c r="B3" t="s">
        <v>32</v>
      </c>
      <c r="C3" t="s">
        <v>33</v>
      </c>
      <c r="D3" t="s">
        <v>31</v>
      </c>
    </row>
    <row r="4" spans="1:4">
      <c r="A4">
        <v>3</v>
      </c>
      <c r="B4" t="s">
        <v>34</v>
      </c>
      <c r="C4" t="s">
        <v>35</v>
      </c>
      <c r="D4" t="s">
        <v>36</v>
      </c>
    </row>
    <row r="5" spans="1:4">
      <c r="A5">
        <v>4</v>
      </c>
      <c r="B5" t="s">
        <v>37</v>
      </c>
      <c r="C5" t="s">
        <v>38</v>
      </c>
      <c r="D5" t="s">
        <v>31</v>
      </c>
    </row>
    <row r="6" spans="1:4">
      <c r="A6">
        <v>5</v>
      </c>
      <c r="B6" t="s">
        <v>39</v>
      </c>
      <c r="C6" t="s">
        <v>39</v>
      </c>
      <c r="D6" t="s">
        <v>40</v>
      </c>
    </row>
    <row r="7" spans="1:4">
      <c r="A7">
        <v>6</v>
      </c>
      <c r="B7" t="s">
        <v>41</v>
      </c>
      <c r="C7" t="s">
        <v>42</v>
      </c>
      <c r="D7" t="s">
        <v>43</v>
      </c>
    </row>
    <row r="8" spans="1:4">
      <c r="A8">
        <v>7</v>
      </c>
      <c r="B8" t="s">
        <v>44</v>
      </c>
      <c r="C8" t="s">
        <v>45</v>
      </c>
      <c r="D8" t="s">
        <v>46</v>
      </c>
    </row>
    <row r="9" spans="1:4">
      <c r="A9">
        <v>8</v>
      </c>
      <c r="B9" t="s">
        <v>47</v>
      </c>
      <c r="C9" t="s">
        <v>48</v>
      </c>
      <c r="D9" t="s">
        <v>49</v>
      </c>
    </row>
    <row r="10" spans="1:4">
      <c r="A10">
        <v>9</v>
      </c>
      <c r="B10" t="s">
        <v>50</v>
      </c>
      <c r="C10" t="s">
        <v>51</v>
      </c>
      <c r="D10" t="s">
        <v>36</v>
      </c>
    </row>
    <row r="11" spans="1:4">
      <c r="A11">
        <v>10</v>
      </c>
      <c r="B11" t="s">
        <v>52</v>
      </c>
      <c r="C11" t="s">
        <v>53</v>
      </c>
      <c r="D11" t="s">
        <v>54</v>
      </c>
    </row>
    <row r="12" spans="1:4">
      <c r="A12">
        <v>11</v>
      </c>
      <c r="B12" t="s">
        <v>55</v>
      </c>
      <c r="C12" t="s">
        <v>56</v>
      </c>
      <c r="D12" t="s">
        <v>57</v>
      </c>
    </row>
    <row r="13" spans="1:4">
      <c r="A13">
        <v>12</v>
      </c>
      <c r="B13" t="s">
        <v>58</v>
      </c>
      <c r="C13" t="s">
        <v>59</v>
      </c>
      <c r="D13" t="s">
        <v>60</v>
      </c>
    </row>
    <row r="14" spans="1:4">
      <c r="A14">
        <v>13</v>
      </c>
      <c r="B14" t="s">
        <v>61</v>
      </c>
      <c r="C14" t="s">
        <v>62</v>
      </c>
      <c r="D14" t="s">
        <v>63</v>
      </c>
    </row>
    <row r="15" spans="1:4">
      <c r="A15">
        <v>14</v>
      </c>
      <c r="B15" t="s">
        <v>64</v>
      </c>
      <c r="C15" t="s">
        <v>65</v>
      </c>
      <c r="D15" t="s">
        <v>66</v>
      </c>
    </row>
    <row r="16" spans="1:4">
      <c r="A16">
        <v>15</v>
      </c>
      <c r="B16" t="s">
        <v>67</v>
      </c>
      <c r="C16" t="s">
        <v>68</v>
      </c>
      <c r="D16" t="s">
        <v>57</v>
      </c>
    </row>
    <row r="17" spans="1:4">
      <c r="A17">
        <v>16</v>
      </c>
      <c r="B17" t="s">
        <v>69</v>
      </c>
      <c r="C17" t="s">
        <v>70</v>
      </c>
      <c r="D17" t="s">
        <v>71</v>
      </c>
    </row>
    <row r="18" spans="1:4">
      <c r="A18">
        <v>17</v>
      </c>
      <c r="B18" t="s">
        <v>72</v>
      </c>
      <c r="C18" t="s">
        <v>73</v>
      </c>
      <c r="D18" t="s">
        <v>74</v>
      </c>
    </row>
    <row r="19" spans="1:4">
      <c r="A19">
        <v>18</v>
      </c>
      <c r="B19" t="s">
        <v>75</v>
      </c>
      <c r="C19" t="s">
        <v>76</v>
      </c>
      <c r="D19" t="s">
        <v>77</v>
      </c>
    </row>
    <row r="20" spans="1:4">
      <c r="A20">
        <v>19</v>
      </c>
      <c r="B20" t="s">
        <v>78</v>
      </c>
      <c r="C20" t="s">
        <v>78</v>
      </c>
      <c r="D20" t="s">
        <v>79</v>
      </c>
    </row>
    <row r="21" spans="1:4">
      <c r="A21">
        <v>20</v>
      </c>
      <c r="B21" t="s">
        <v>80</v>
      </c>
      <c r="C21" t="s">
        <v>81</v>
      </c>
      <c r="D21" t="s">
        <v>82</v>
      </c>
    </row>
    <row r="22" spans="1:4">
      <c r="A22">
        <v>21</v>
      </c>
      <c r="B22" t="s">
        <v>83</v>
      </c>
      <c r="C22" t="s">
        <v>84</v>
      </c>
      <c r="D22" t="s">
        <v>85</v>
      </c>
    </row>
    <row r="23" spans="1:4">
      <c r="A23">
        <v>22</v>
      </c>
      <c r="B23" t="s">
        <v>86</v>
      </c>
      <c r="C23" t="s">
        <v>87</v>
      </c>
      <c r="D23" t="s">
        <v>88</v>
      </c>
    </row>
    <row r="24" spans="1:4">
      <c r="A24">
        <v>23</v>
      </c>
      <c r="B24" t="s">
        <v>89</v>
      </c>
      <c r="C24" t="s">
        <v>89</v>
      </c>
      <c r="D24" t="s">
        <v>49</v>
      </c>
    </row>
    <row r="25" spans="1:4">
      <c r="A25">
        <v>24</v>
      </c>
      <c r="B25" t="s">
        <v>90</v>
      </c>
      <c r="C25" t="s">
        <v>91</v>
      </c>
      <c r="D25" t="s">
        <v>54</v>
      </c>
    </row>
    <row r="26" spans="1:4">
      <c r="A26">
        <v>25</v>
      </c>
      <c r="B26" t="s">
        <v>92</v>
      </c>
      <c r="C26" t="s">
        <v>93</v>
      </c>
      <c r="D26" t="s">
        <v>54</v>
      </c>
    </row>
    <row r="27" spans="1:4">
      <c r="A27">
        <v>26</v>
      </c>
      <c r="B27" t="s">
        <v>94</v>
      </c>
      <c r="C27" t="s">
        <v>95</v>
      </c>
      <c r="D27" t="s">
        <v>96</v>
      </c>
    </row>
    <row r="28" spans="1:4">
      <c r="A28">
        <v>27</v>
      </c>
      <c r="B28" t="s">
        <v>97</v>
      </c>
      <c r="C28" t="s">
        <v>98</v>
      </c>
      <c r="D28" t="s">
        <v>77</v>
      </c>
    </row>
    <row r="29" spans="1:4">
      <c r="A29">
        <v>28</v>
      </c>
      <c r="B29" t="s">
        <v>99</v>
      </c>
      <c r="C29" t="s">
        <v>100</v>
      </c>
      <c r="D29" t="s">
        <v>101</v>
      </c>
    </row>
    <row r="30" spans="1:4">
      <c r="A30">
        <v>29</v>
      </c>
      <c r="B30" t="s">
        <v>102</v>
      </c>
      <c r="C30" t="s">
        <v>103</v>
      </c>
      <c r="D30" t="s">
        <v>104</v>
      </c>
    </row>
    <row r="31" spans="1:4">
      <c r="A31">
        <v>30</v>
      </c>
      <c r="B31" t="s">
        <v>105</v>
      </c>
      <c r="C31" t="s">
        <v>106</v>
      </c>
      <c r="D31" t="s">
        <v>107</v>
      </c>
    </row>
    <row r="32" spans="1:4">
      <c r="A32">
        <v>31</v>
      </c>
      <c r="B32" t="s">
        <v>108</v>
      </c>
      <c r="C32" t="s">
        <v>109</v>
      </c>
      <c r="D32" t="s">
        <v>110</v>
      </c>
    </row>
    <row r="33" spans="1:4">
      <c r="A33">
        <v>32</v>
      </c>
      <c r="B33" t="s">
        <v>111</v>
      </c>
      <c r="C33" t="s">
        <v>112</v>
      </c>
      <c r="D33" t="s">
        <v>113</v>
      </c>
    </row>
    <row r="34" spans="1:4">
      <c r="A34">
        <v>33</v>
      </c>
      <c r="B34" t="s">
        <v>114</v>
      </c>
      <c r="C34" t="s">
        <v>115</v>
      </c>
      <c r="D34" t="s">
        <v>116</v>
      </c>
    </row>
    <row r="35" spans="1:4">
      <c r="A35">
        <v>34</v>
      </c>
      <c r="B35" t="s">
        <v>117</v>
      </c>
      <c r="C35" t="s">
        <v>118</v>
      </c>
      <c r="D35" t="s">
        <v>96</v>
      </c>
    </row>
    <row r="36" spans="1:4">
      <c r="A36">
        <v>35</v>
      </c>
      <c r="B36" t="s">
        <v>119</v>
      </c>
      <c r="C36" t="s">
        <v>120</v>
      </c>
      <c r="D36" t="s">
        <v>54</v>
      </c>
    </row>
    <row r="37" spans="1:4">
      <c r="A37">
        <v>36</v>
      </c>
      <c r="B37" t="s">
        <v>121</v>
      </c>
      <c r="C37" t="s">
        <v>122</v>
      </c>
      <c r="D37" t="s">
        <v>88</v>
      </c>
    </row>
    <row r="38" spans="1:4">
      <c r="A38">
        <v>37</v>
      </c>
      <c r="B38" t="s">
        <v>123</v>
      </c>
      <c r="C38" t="s">
        <v>124</v>
      </c>
      <c r="D38" t="s">
        <v>116</v>
      </c>
    </row>
    <row r="39" spans="1:4">
      <c r="A39">
        <v>38</v>
      </c>
      <c r="B39" t="s">
        <v>125</v>
      </c>
      <c r="C39" t="s">
        <v>126</v>
      </c>
      <c r="D39" t="s">
        <v>127</v>
      </c>
    </row>
    <row r="40" spans="1:4">
      <c r="A40">
        <v>39</v>
      </c>
      <c r="B40" t="s">
        <v>128</v>
      </c>
      <c r="C40" t="s">
        <v>129</v>
      </c>
      <c r="D40" t="s">
        <v>79</v>
      </c>
    </row>
    <row r="41" spans="1:4">
      <c r="A41">
        <v>40</v>
      </c>
      <c r="B41" t="s">
        <v>130</v>
      </c>
      <c r="C41" t="s">
        <v>131</v>
      </c>
      <c r="D41" t="s">
        <v>85</v>
      </c>
    </row>
    <row r="42" spans="1:4">
      <c r="A42">
        <v>41</v>
      </c>
      <c r="B42" t="s">
        <v>132</v>
      </c>
      <c r="C42" t="s">
        <v>133</v>
      </c>
      <c r="D42" t="s">
        <v>134</v>
      </c>
    </row>
    <row r="43" spans="1:4">
      <c r="A43">
        <v>42</v>
      </c>
      <c r="B43" t="s">
        <v>135</v>
      </c>
      <c r="C43" t="s">
        <v>136</v>
      </c>
      <c r="D43" t="s">
        <v>137</v>
      </c>
    </row>
    <row r="44" spans="1:4">
      <c r="A44">
        <v>43</v>
      </c>
      <c r="B44" t="s">
        <v>138</v>
      </c>
      <c r="C44" t="s">
        <v>139</v>
      </c>
      <c r="D44" t="s">
        <v>140</v>
      </c>
    </row>
    <row r="45" spans="1:4">
      <c r="A45">
        <v>44</v>
      </c>
      <c r="B45" t="s">
        <v>141</v>
      </c>
      <c r="C45" t="s">
        <v>142</v>
      </c>
      <c r="D45" t="s">
        <v>137</v>
      </c>
    </row>
    <row r="46" spans="1:4">
      <c r="A46">
        <v>45</v>
      </c>
      <c r="B46" t="s">
        <v>143</v>
      </c>
      <c r="C46" t="s">
        <v>144</v>
      </c>
      <c r="D46" t="s">
        <v>145</v>
      </c>
    </row>
    <row r="47" spans="1:4">
      <c r="A47">
        <v>46</v>
      </c>
      <c r="B47" t="s">
        <v>146</v>
      </c>
      <c r="C47" t="s">
        <v>147</v>
      </c>
      <c r="D47" t="s">
        <v>148</v>
      </c>
    </row>
    <row r="48" spans="1:4">
      <c r="A48">
        <v>47</v>
      </c>
      <c r="B48" t="s">
        <v>149</v>
      </c>
      <c r="C48" t="s">
        <v>150</v>
      </c>
      <c r="D48" t="s">
        <v>31</v>
      </c>
    </row>
    <row r="49" spans="1:4">
      <c r="A49">
        <v>48</v>
      </c>
      <c r="B49" t="s">
        <v>151</v>
      </c>
      <c r="C49" t="s">
        <v>152</v>
      </c>
      <c r="D49" t="s">
        <v>153</v>
      </c>
    </row>
    <row r="50" spans="1:4">
      <c r="A50">
        <v>49</v>
      </c>
      <c r="B50" t="s">
        <v>154</v>
      </c>
      <c r="C50" t="s">
        <v>155</v>
      </c>
      <c r="D50" t="s">
        <v>31</v>
      </c>
    </row>
    <row r="51" spans="1:4">
      <c r="A51">
        <v>50</v>
      </c>
      <c r="B51" t="s">
        <v>156</v>
      </c>
      <c r="C51" t="s">
        <v>157</v>
      </c>
      <c r="D51" t="s">
        <v>158</v>
      </c>
    </row>
    <row r="52" spans="1:4">
      <c r="A52">
        <v>51</v>
      </c>
      <c r="B52" t="s">
        <v>159</v>
      </c>
      <c r="C52" t="s">
        <v>160</v>
      </c>
      <c r="D52" t="s">
        <v>161</v>
      </c>
    </row>
    <row r="53" spans="1:4">
      <c r="A53">
        <v>52</v>
      </c>
      <c r="B53" t="s">
        <v>162</v>
      </c>
      <c r="C53" t="s">
        <v>163</v>
      </c>
      <c r="D53" t="s">
        <v>164</v>
      </c>
    </row>
    <row r="54" spans="1:4">
      <c r="A54">
        <v>53</v>
      </c>
      <c r="B54" t="s">
        <v>165</v>
      </c>
      <c r="C54" t="s">
        <v>166</v>
      </c>
      <c r="D54" t="s">
        <v>167</v>
      </c>
    </row>
    <row r="55" spans="1:4">
      <c r="A55">
        <v>54</v>
      </c>
      <c r="B55" t="s">
        <v>168</v>
      </c>
      <c r="C55" t="s">
        <v>169</v>
      </c>
      <c r="D55" t="s">
        <v>167</v>
      </c>
    </row>
    <row r="56" spans="1:4">
      <c r="A56">
        <v>55</v>
      </c>
      <c r="B56" t="s">
        <v>170</v>
      </c>
      <c r="C56" t="s">
        <v>171</v>
      </c>
      <c r="D56" t="s">
        <v>57</v>
      </c>
    </row>
    <row r="57" spans="1:4">
      <c r="A57">
        <v>56</v>
      </c>
      <c r="B57" t="s">
        <v>172</v>
      </c>
      <c r="C57" t="s">
        <v>173</v>
      </c>
      <c r="D57" t="s">
        <v>116</v>
      </c>
    </row>
    <row r="58" spans="1:4">
      <c r="A58">
        <v>57</v>
      </c>
      <c r="B58" t="s">
        <v>174</v>
      </c>
      <c r="C58" t="s">
        <v>175</v>
      </c>
      <c r="D58" t="s">
        <v>176</v>
      </c>
    </row>
    <row r="59" spans="1:4">
      <c r="A59">
        <v>58</v>
      </c>
      <c r="B59" t="s">
        <v>177</v>
      </c>
      <c r="C59" t="s">
        <v>178</v>
      </c>
      <c r="D59" t="s">
        <v>179</v>
      </c>
    </row>
    <row r="60" spans="1:4">
      <c r="A60">
        <v>59</v>
      </c>
      <c r="B60" t="s">
        <v>180</v>
      </c>
      <c r="C60" t="s">
        <v>181</v>
      </c>
      <c r="D60" t="s">
        <v>182</v>
      </c>
    </row>
    <row r="61" spans="1:4">
      <c r="A61">
        <v>60</v>
      </c>
      <c r="B61" t="s">
        <v>183</v>
      </c>
      <c r="C61" t="s">
        <v>184</v>
      </c>
      <c r="D61" t="s">
        <v>63</v>
      </c>
    </row>
    <row r="62" spans="1:4">
      <c r="A62">
        <v>61</v>
      </c>
      <c r="B62" t="s">
        <v>185</v>
      </c>
      <c r="C62" t="s">
        <v>186</v>
      </c>
      <c r="D62" t="s">
        <v>85</v>
      </c>
    </row>
    <row r="63" spans="1:4">
      <c r="A63">
        <v>62</v>
      </c>
      <c r="B63" t="s">
        <v>187</v>
      </c>
      <c r="C63" t="s">
        <v>188</v>
      </c>
      <c r="D63" t="s">
        <v>189</v>
      </c>
    </row>
    <row r="64" spans="1:4">
      <c r="A64">
        <v>63</v>
      </c>
      <c r="B64" t="s">
        <v>190</v>
      </c>
      <c r="C64" t="s">
        <v>191</v>
      </c>
      <c r="D64" t="s">
        <v>189</v>
      </c>
    </row>
    <row r="65" spans="1:4">
      <c r="A65">
        <v>64</v>
      </c>
      <c r="B65" t="s">
        <v>192</v>
      </c>
      <c r="C65" t="s">
        <v>193</v>
      </c>
      <c r="D65" t="s">
        <v>60</v>
      </c>
    </row>
    <row r="66" spans="1:4">
      <c r="A66">
        <v>65</v>
      </c>
      <c r="B66" t="s">
        <v>194</v>
      </c>
      <c r="C66" t="s">
        <v>195</v>
      </c>
      <c r="D66" t="s">
        <v>36</v>
      </c>
    </row>
    <row r="67" spans="1:4">
      <c r="A67">
        <v>66</v>
      </c>
      <c r="B67" t="s">
        <v>196</v>
      </c>
      <c r="C67" t="s">
        <v>197</v>
      </c>
      <c r="D67" t="s">
        <v>36</v>
      </c>
    </row>
    <row r="68" spans="1:4">
      <c r="A68">
        <v>67</v>
      </c>
      <c r="B68" t="s">
        <v>198</v>
      </c>
      <c r="C68" t="s">
        <v>199</v>
      </c>
      <c r="D68" t="s">
        <v>200</v>
      </c>
    </row>
    <row r="69" spans="1:4">
      <c r="A69">
        <v>68</v>
      </c>
      <c r="B69" t="s">
        <v>201</v>
      </c>
      <c r="C69" t="s">
        <v>202</v>
      </c>
      <c r="D69" t="s">
        <v>63</v>
      </c>
    </row>
    <row r="70" spans="1:4">
      <c r="A70">
        <v>69</v>
      </c>
      <c r="B70" t="s">
        <v>203</v>
      </c>
      <c r="C70" t="s">
        <v>204</v>
      </c>
      <c r="D70" t="s">
        <v>167</v>
      </c>
    </row>
    <row r="71" spans="1:4">
      <c r="A71">
        <v>70</v>
      </c>
      <c r="B71" t="s">
        <v>205</v>
      </c>
      <c r="C71" t="s">
        <v>206</v>
      </c>
      <c r="D71" t="s">
        <v>207</v>
      </c>
    </row>
    <row r="72" spans="1:4">
      <c r="A72">
        <v>71</v>
      </c>
      <c r="B72" t="s">
        <v>208</v>
      </c>
      <c r="C72" t="s">
        <v>209</v>
      </c>
      <c r="D72" t="s">
        <v>113</v>
      </c>
    </row>
    <row r="73" spans="1:4">
      <c r="A73">
        <v>72</v>
      </c>
      <c r="B73" t="s">
        <v>210</v>
      </c>
      <c r="C73" t="s">
        <v>211</v>
      </c>
      <c r="D73" t="s">
        <v>77</v>
      </c>
    </row>
    <row r="74" spans="1:4">
      <c r="A74">
        <v>73</v>
      </c>
      <c r="B74" t="s">
        <v>212</v>
      </c>
      <c r="C74" t="s">
        <v>213</v>
      </c>
      <c r="D74" t="s">
        <v>137</v>
      </c>
    </row>
    <row r="75" spans="1:4">
      <c r="A75">
        <v>74</v>
      </c>
      <c r="B75" t="s">
        <v>214</v>
      </c>
      <c r="C75" t="s">
        <v>215</v>
      </c>
      <c r="D75" t="s">
        <v>216</v>
      </c>
    </row>
    <row r="76" spans="1:4">
      <c r="A76">
        <v>75</v>
      </c>
      <c r="B76" t="s">
        <v>217</v>
      </c>
      <c r="C76" t="s">
        <v>218</v>
      </c>
      <c r="D76" t="s">
        <v>134</v>
      </c>
    </row>
    <row r="77" spans="1:4">
      <c r="A77">
        <v>76</v>
      </c>
      <c r="B77" t="s">
        <v>219</v>
      </c>
      <c r="C77" t="s">
        <v>220</v>
      </c>
      <c r="D77" t="s">
        <v>221</v>
      </c>
    </row>
    <row r="78" spans="1:4">
      <c r="A78">
        <v>77</v>
      </c>
      <c r="B78" t="s">
        <v>222</v>
      </c>
      <c r="C78" t="s">
        <v>223</v>
      </c>
      <c r="D78" t="s">
        <v>46</v>
      </c>
    </row>
    <row r="79" spans="1:4">
      <c r="A79">
        <v>78</v>
      </c>
      <c r="B79" t="s">
        <v>224</v>
      </c>
      <c r="C79" t="s">
        <v>225</v>
      </c>
      <c r="D79" t="s">
        <v>54</v>
      </c>
    </row>
    <row r="80" spans="1:4">
      <c r="A80">
        <v>79</v>
      </c>
      <c r="B80" t="s">
        <v>226</v>
      </c>
      <c r="C80" t="s">
        <v>227</v>
      </c>
      <c r="D80" t="s">
        <v>36</v>
      </c>
    </row>
    <row r="81" spans="1:4">
      <c r="A81">
        <v>80</v>
      </c>
      <c r="B81" t="s">
        <v>228</v>
      </c>
      <c r="C81" t="s">
        <v>229</v>
      </c>
      <c r="D81" t="s">
        <v>36</v>
      </c>
    </row>
    <row r="82" spans="1:4">
      <c r="A82">
        <v>81</v>
      </c>
      <c r="B82" t="s">
        <v>230</v>
      </c>
      <c r="C82" t="s">
        <v>231</v>
      </c>
      <c r="D82" t="s">
        <v>77</v>
      </c>
    </row>
    <row r="83" spans="1:4">
      <c r="A83">
        <v>82</v>
      </c>
      <c r="B83" t="s">
        <v>232</v>
      </c>
      <c r="C83" t="s">
        <v>233</v>
      </c>
      <c r="D83" t="s">
        <v>216</v>
      </c>
    </row>
    <row r="84" spans="1:4">
      <c r="A84">
        <v>83</v>
      </c>
      <c r="B84" t="s">
        <v>234</v>
      </c>
      <c r="C84" t="s">
        <v>234</v>
      </c>
      <c r="D84" t="s">
        <v>116</v>
      </c>
    </row>
    <row r="85" spans="1:4">
      <c r="A85">
        <v>84</v>
      </c>
      <c r="B85" t="s">
        <v>235</v>
      </c>
      <c r="C85" t="s">
        <v>236</v>
      </c>
      <c r="D85" t="s">
        <v>60</v>
      </c>
    </row>
    <row r="86" spans="1:4">
      <c r="A86">
        <v>85</v>
      </c>
      <c r="B86" t="s">
        <v>237</v>
      </c>
      <c r="C86" t="s">
        <v>238</v>
      </c>
      <c r="D86" t="s">
        <v>167</v>
      </c>
    </row>
    <row r="87" spans="1:4">
      <c r="A87">
        <v>86</v>
      </c>
      <c r="B87" t="s">
        <v>239</v>
      </c>
      <c r="C87" t="s">
        <v>240</v>
      </c>
      <c r="D87" t="s">
        <v>116</v>
      </c>
    </row>
    <row r="88" spans="1:4">
      <c r="A88">
        <v>87</v>
      </c>
      <c r="B88" t="s">
        <v>241</v>
      </c>
      <c r="C88" t="s">
        <v>242</v>
      </c>
      <c r="D88" t="s">
        <v>110</v>
      </c>
    </row>
    <row r="89" spans="1:4">
      <c r="A89">
        <v>88</v>
      </c>
      <c r="B89" t="s">
        <v>243</v>
      </c>
      <c r="C89" t="s">
        <v>244</v>
      </c>
      <c r="D89" t="s">
        <v>63</v>
      </c>
    </row>
    <row r="90" spans="1:4">
      <c r="A90">
        <v>89</v>
      </c>
      <c r="B90" t="s">
        <v>245</v>
      </c>
      <c r="C90" t="s">
        <v>246</v>
      </c>
      <c r="D90" t="s">
        <v>247</v>
      </c>
    </row>
    <row r="91" spans="1:4">
      <c r="A91">
        <v>90</v>
      </c>
      <c r="B91" t="s">
        <v>248</v>
      </c>
      <c r="C91" t="s">
        <v>249</v>
      </c>
      <c r="D91" t="s">
        <v>247</v>
      </c>
    </row>
    <row r="92" spans="1:4">
      <c r="A92">
        <v>91</v>
      </c>
      <c r="B92" t="s">
        <v>250</v>
      </c>
      <c r="C92" t="s">
        <v>251</v>
      </c>
      <c r="D92" t="s">
        <v>153</v>
      </c>
    </row>
    <row r="93" spans="1:4">
      <c r="A93">
        <v>92</v>
      </c>
      <c r="B93" t="s">
        <v>252</v>
      </c>
      <c r="C93" t="s">
        <v>253</v>
      </c>
      <c r="D93" t="s">
        <v>247</v>
      </c>
    </row>
    <row r="94" spans="1:4">
      <c r="A94">
        <v>93</v>
      </c>
      <c r="B94" t="s">
        <v>254</v>
      </c>
      <c r="C94" t="s">
        <v>255</v>
      </c>
      <c r="D94" t="s">
        <v>256</v>
      </c>
    </row>
    <row r="95" spans="1:4">
      <c r="A95">
        <v>94</v>
      </c>
      <c r="B95" t="s">
        <v>257</v>
      </c>
      <c r="C95" t="s">
        <v>258</v>
      </c>
      <c r="D95" t="s">
        <v>216</v>
      </c>
    </row>
    <row r="96" spans="1:4">
      <c r="A96">
        <v>95</v>
      </c>
      <c r="B96" t="s">
        <v>259</v>
      </c>
      <c r="C96" t="s">
        <v>260</v>
      </c>
      <c r="D96" t="s">
        <v>110</v>
      </c>
    </row>
    <row r="97" spans="1:4">
      <c r="A97">
        <v>96</v>
      </c>
      <c r="B97" t="s">
        <v>261</v>
      </c>
      <c r="C97" t="s">
        <v>262</v>
      </c>
      <c r="D97" t="s">
        <v>176</v>
      </c>
    </row>
    <row r="98" spans="1:4">
      <c r="A98">
        <v>97</v>
      </c>
      <c r="B98" t="s">
        <v>263</v>
      </c>
      <c r="C98" t="s">
        <v>264</v>
      </c>
      <c r="D98" t="s">
        <v>265</v>
      </c>
    </row>
    <row r="99" spans="1:4">
      <c r="A99">
        <v>98</v>
      </c>
      <c r="B99" t="s">
        <v>266</v>
      </c>
      <c r="C99" t="s">
        <v>267</v>
      </c>
      <c r="D99" t="s">
        <v>268</v>
      </c>
    </row>
    <row r="100" spans="1:4">
      <c r="A100">
        <v>99</v>
      </c>
      <c r="B100" t="s">
        <v>269</v>
      </c>
      <c r="C100" t="s">
        <v>270</v>
      </c>
      <c r="D100" t="s">
        <v>63</v>
      </c>
    </row>
    <row r="101" spans="1:4">
      <c r="A101">
        <v>100</v>
      </c>
      <c r="B101" t="s">
        <v>271</v>
      </c>
      <c r="C101" t="s">
        <v>272</v>
      </c>
      <c r="D101" t="s">
        <v>273</v>
      </c>
    </row>
  </sheetData>
  <sortState ref="A2:F201">
    <sortCondition ref="F2:F201"/>
  </sortState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B2" sqref="B2"/>
    </sheetView>
  </sheetViews>
  <sheetFormatPr defaultColWidth="9" defaultRowHeight="14.4"/>
  <sheetData>
    <row r="1" spans="1:11">
      <c r="A1" t="s">
        <v>27</v>
      </c>
      <c r="B1" s="32" t="s">
        <v>274</v>
      </c>
      <c r="C1" s="32" t="s">
        <v>275</v>
      </c>
      <c r="D1" s="32" t="s">
        <v>276</v>
      </c>
      <c r="E1" s="32" t="s">
        <v>277</v>
      </c>
      <c r="F1" s="32" t="s">
        <v>278</v>
      </c>
      <c r="G1" s="32" t="s">
        <v>279</v>
      </c>
      <c r="H1" s="32" t="s">
        <v>280</v>
      </c>
      <c r="I1" s="32" t="s">
        <v>281</v>
      </c>
      <c r="J1" s="32" t="s">
        <v>282</v>
      </c>
      <c r="K1" s="32" t="s">
        <v>283</v>
      </c>
    </row>
    <row r="2" spans="1:11">
      <c r="A2" t="s">
        <v>30</v>
      </c>
      <c r="B2">
        <v>32.8222</v>
      </c>
      <c r="C2">
        <v>53.5598</v>
      </c>
      <c r="D2">
        <v>48.2585</v>
      </c>
      <c r="E2">
        <v>48.3381</v>
      </c>
      <c r="F2">
        <v>60.4823</v>
      </c>
      <c r="G2">
        <v>76.4359</v>
      </c>
      <c r="H2">
        <v>79.37</v>
      </c>
      <c r="I2">
        <v>80.99</v>
      </c>
      <c r="J2">
        <v>79.53</v>
      </c>
      <c r="K2">
        <v>79.17</v>
      </c>
    </row>
    <row r="3" spans="1:11">
      <c r="A3" t="s">
        <v>33</v>
      </c>
      <c r="B3">
        <v>16.8255</v>
      </c>
      <c r="C3">
        <v>24.0165</v>
      </c>
      <c r="D3">
        <v>21.305</v>
      </c>
      <c r="E3">
        <v>20.9871</v>
      </c>
      <c r="F3">
        <v>25.3872</v>
      </c>
      <c r="G3">
        <v>32.3796</v>
      </c>
      <c r="H3">
        <v>32.022</v>
      </c>
      <c r="I3">
        <v>32.79</v>
      </c>
      <c r="J3">
        <v>31.65</v>
      </c>
      <c r="K3">
        <v>31.56</v>
      </c>
    </row>
    <row r="4" spans="1:11">
      <c r="A4" t="s">
        <v>35</v>
      </c>
      <c r="B4">
        <v>27.9398</v>
      </c>
      <c r="C4">
        <v>38.6298</v>
      </c>
      <c r="D4">
        <v>40.3678</v>
      </c>
      <c r="E4">
        <v>33.9669</v>
      </c>
      <c r="F4">
        <v>32.2756</v>
      </c>
      <c r="G4">
        <v>34.4809</v>
      </c>
      <c r="H4">
        <v>27.3511</v>
      </c>
      <c r="I4">
        <v>18.75</v>
      </c>
      <c r="J4">
        <v>25.61</v>
      </c>
      <c r="K4">
        <v>27.58</v>
      </c>
    </row>
    <row r="5" spans="1:11">
      <c r="A5" t="s">
        <v>38</v>
      </c>
      <c r="B5">
        <v>18.4491</v>
      </c>
      <c r="C5">
        <v>27.1087</v>
      </c>
      <c r="D5">
        <v>22.1237</v>
      </c>
      <c r="E5">
        <v>22.9498</v>
      </c>
      <c r="F5">
        <v>23.0637</v>
      </c>
      <c r="G5">
        <v>32.5779</v>
      </c>
      <c r="H5">
        <v>30.5269</v>
      </c>
      <c r="I5">
        <v>28.8062</v>
      </c>
      <c r="J5">
        <v>29.38</v>
      </c>
      <c r="K5">
        <v>29.62</v>
      </c>
    </row>
    <row r="6" spans="1:11">
      <c r="A6" t="s">
        <v>39</v>
      </c>
      <c r="B6">
        <v>33.99</v>
      </c>
      <c r="C6">
        <v>31.73</v>
      </c>
      <c r="D6">
        <v>35.04</v>
      </c>
      <c r="E6">
        <v>31.67</v>
      </c>
      <c r="F6">
        <v>52.94</v>
      </c>
      <c r="G6">
        <v>67.69</v>
      </c>
      <c r="H6">
        <v>83.15</v>
      </c>
      <c r="I6">
        <v>100.71</v>
      </c>
      <c r="J6">
        <v>99.22</v>
      </c>
      <c r="K6">
        <v>145.6</v>
      </c>
    </row>
    <row r="7" spans="1:11">
      <c r="A7" t="s">
        <v>42</v>
      </c>
      <c r="B7">
        <v>17.8237</v>
      </c>
      <c r="C7">
        <v>29.3731</v>
      </c>
      <c r="D7">
        <v>31.374</v>
      </c>
      <c r="E7">
        <v>31.7541</v>
      </c>
      <c r="F7">
        <v>35.966</v>
      </c>
      <c r="G7">
        <v>42.8497</v>
      </c>
      <c r="H7">
        <v>41.01</v>
      </c>
      <c r="I7">
        <v>38.97</v>
      </c>
      <c r="J7">
        <v>41.51</v>
      </c>
      <c r="K7">
        <v>43.89</v>
      </c>
    </row>
    <row r="8" spans="1:11">
      <c r="A8" t="s">
        <v>45</v>
      </c>
      <c r="B8">
        <v>27.3</v>
      </c>
      <c r="C8">
        <v>28.22</v>
      </c>
      <c r="D8">
        <v>26.6</v>
      </c>
      <c r="E8">
        <v>24.87</v>
      </c>
      <c r="F8">
        <v>29.43</v>
      </c>
      <c r="G8">
        <v>33.56</v>
      </c>
      <c r="H8">
        <v>30.48</v>
      </c>
      <c r="I8">
        <v>24.49</v>
      </c>
      <c r="J8">
        <v>23.14</v>
      </c>
      <c r="K8">
        <v>26.87</v>
      </c>
    </row>
    <row r="9" spans="1:11">
      <c r="A9" t="s">
        <v>48</v>
      </c>
      <c r="B9">
        <v>29.6209</v>
      </c>
      <c r="C9">
        <v>47.6964</v>
      </c>
      <c r="D9">
        <v>34.3512</v>
      </c>
      <c r="E9">
        <v>23.9465</v>
      </c>
      <c r="F9">
        <v>32.2663</v>
      </c>
      <c r="G9">
        <v>52.6725</v>
      </c>
      <c r="H9">
        <v>57.96</v>
      </c>
      <c r="I9">
        <v>82.69</v>
      </c>
      <c r="J9">
        <v>84.98</v>
      </c>
      <c r="K9">
        <v>98.2</v>
      </c>
    </row>
    <row r="10" spans="1:11">
      <c r="A10" t="s">
        <v>51</v>
      </c>
      <c r="B10">
        <v>33.6788</v>
      </c>
      <c r="C10">
        <v>71.4</v>
      </c>
      <c r="D10">
        <v>83.1</v>
      </c>
      <c r="E10">
        <v>65.92</v>
      </c>
      <c r="F10">
        <v>58.54</v>
      </c>
      <c r="G10">
        <v>65.85</v>
      </c>
      <c r="H10">
        <v>56.66</v>
      </c>
      <c r="I10">
        <v>46.92</v>
      </c>
      <c r="J10">
        <v>58.7</v>
      </c>
      <c r="K10">
        <v>71.17</v>
      </c>
    </row>
    <row r="11" spans="1:11">
      <c r="A11" t="s">
        <v>53</v>
      </c>
      <c r="B11">
        <v>35.4288</v>
      </c>
      <c r="C11">
        <v>48.2497</v>
      </c>
      <c r="D11">
        <v>40.7479</v>
      </c>
      <c r="E11">
        <v>33.0799</v>
      </c>
      <c r="F11">
        <v>33.6621</v>
      </c>
      <c r="G11">
        <v>36.5142</v>
      </c>
      <c r="H11">
        <v>33.751</v>
      </c>
      <c r="I11">
        <v>30.4055</v>
      </c>
      <c r="J11">
        <v>31.1259</v>
      </c>
      <c r="K11">
        <v>30.968</v>
      </c>
    </row>
    <row r="12" spans="1:11">
      <c r="A12" t="s">
        <v>56</v>
      </c>
      <c r="B12">
        <v>4.6184</v>
      </c>
      <c r="C12">
        <v>5.3574</v>
      </c>
      <c r="D12">
        <v>5.0542</v>
      </c>
      <c r="E12">
        <v>5.4648</v>
      </c>
      <c r="F12">
        <v>6.1295</v>
      </c>
      <c r="G12">
        <v>6.7356</v>
      </c>
      <c r="H12">
        <v>8.2944</v>
      </c>
      <c r="I12">
        <v>10.2347</v>
      </c>
      <c r="J12">
        <v>10.0755</v>
      </c>
      <c r="K12">
        <v>12.4925</v>
      </c>
    </row>
    <row r="13" spans="1:11">
      <c r="A13" t="s">
        <v>59</v>
      </c>
      <c r="B13">
        <v>7.5691</v>
      </c>
      <c r="C13">
        <v>8.82</v>
      </c>
      <c r="D13">
        <v>9.01</v>
      </c>
      <c r="E13">
        <v>8.46</v>
      </c>
      <c r="F13">
        <v>9.77</v>
      </c>
      <c r="G13">
        <v>13.05</v>
      </c>
      <c r="H13">
        <v>14.25</v>
      </c>
      <c r="I13">
        <v>13.72</v>
      </c>
      <c r="J13">
        <v>12.85</v>
      </c>
      <c r="K13">
        <v>14.29</v>
      </c>
    </row>
    <row r="14" spans="1:11">
      <c r="A14" t="s">
        <v>62</v>
      </c>
      <c r="B14">
        <v>25.84</v>
      </c>
      <c r="C14">
        <v>37.4</v>
      </c>
      <c r="D14">
        <v>39.69</v>
      </c>
      <c r="E14">
        <v>35.7</v>
      </c>
      <c r="F14">
        <v>25.26</v>
      </c>
      <c r="G14">
        <v>7.77</v>
      </c>
      <c r="H14">
        <v>9.18</v>
      </c>
      <c r="I14">
        <v>11.31</v>
      </c>
      <c r="J14">
        <v>18.98</v>
      </c>
      <c r="K14">
        <v>23.21</v>
      </c>
    </row>
    <row r="15" spans="1:11">
      <c r="A15" t="s">
        <v>65</v>
      </c>
      <c r="B15">
        <v>3.62</v>
      </c>
      <c r="C15">
        <v>3.93</v>
      </c>
      <c r="D15">
        <v>3.74</v>
      </c>
      <c r="E15">
        <v>2.93</v>
      </c>
      <c r="F15">
        <v>4.7</v>
      </c>
      <c r="G15">
        <v>5.96</v>
      </c>
      <c r="H15">
        <v>6.32</v>
      </c>
      <c r="I15">
        <v>5.69</v>
      </c>
      <c r="J15">
        <v>5.63</v>
      </c>
      <c r="K15">
        <v>7.12</v>
      </c>
    </row>
    <row r="16" spans="1:11">
      <c r="A16" t="s">
        <v>68</v>
      </c>
      <c r="B16">
        <v>2.1263</v>
      </c>
      <c r="C16">
        <v>2.64</v>
      </c>
      <c r="D16">
        <v>3</v>
      </c>
      <c r="E16">
        <v>3.48</v>
      </c>
      <c r="F16">
        <v>3.5</v>
      </c>
      <c r="G16">
        <v>3.88</v>
      </c>
      <c r="H16">
        <v>4.42</v>
      </c>
      <c r="I16">
        <v>6.57</v>
      </c>
      <c r="J16">
        <v>6.14</v>
      </c>
      <c r="K16">
        <v>7.42</v>
      </c>
    </row>
    <row r="17" spans="1:11">
      <c r="A17" t="s">
        <v>70</v>
      </c>
      <c r="B17">
        <v>6.0691</v>
      </c>
      <c r="C17">
        <v>6.0147</v>
      </c>
      <c r="D17">
        <v>6.1959</v>
      </c>
      <c r="E17">
        <v>6.5492</v>
      </c>
      <c r="F17">
        <v>6.6289</v>
      </c>
      <c r="G17">
        <v>8.5957</v>
      </c>
      <c r="H17">
        <v>9.59</v>
      </c>
      <c r="I17">
        <v>11.15</v>
      </c>
      <c r="J17">
        <v>11.8</v>
      </c>
      <c r="K17">
        <v>10.23</v>
      </c>
    </row>
    <row r="18" spans="1:11">
      <c r="A18" t="s">
        <v>73</v>
      </c>
      <c r="B18">
        <v>13.3032</v>
      </c>
      <c r="C18">
        <v>13.2182</v>
      </c>
      <c r="D18">
        <v>13.2607</v>
      </c>
      <c r="E18">
        <v>12.641</v>
      </c>
      <c r="F18">
        <v>9.6841</v>
      </c>
      <c r="G18">
        <v>12.1949</v>
      </c>
      <c r="H18">
        <v>10.2353</v>
      </c>
      <c r="I18">
        <v>5.7</v>
      </c>
      <c r="J18">
        <v>6.46</v>
      </c>
      <c r="K18">
        <v>9.07</v>
      </c>
    </row>
    <row r="19" spans="1:11">
      <c r="A19" t="s">
        <v>76</v>
      </c>
      <c r="B19">
        <v>4.4954</v>
      </c>
      <c r="C19">
        <v>2.975</v>
      </c>
      <c r="D19">
        <v>3.175</v>
      </c>
      <c r="E19">
        <v>3</v>
      </c>
      <c r="F19">
        <v>4.59</v>
      </c>
      <c r="G19">
        <v>4.7</v>
      </c>
      <c r="H19">
        <v>5.42</v>
      </c>
      <c r="I19">
        <v>6.3</v>
      </c>
      <c r="J19">
        <v>6.49</v>
      </c>
      <c r="K19">
        <v>8.68</v>
      </c>
    </row>
    <row r="20" spans="1:11">
      <c r="A20" t="s">
        <v>78</v>
      </c>
      <c r="B20">
        <v>5.27</v>
      </c>
      <c r="C20">
        <v>6.13</v>
      </c>
      <c r="D20">
        <v>5.09</v>
      </c>
      <c r="E20">
        <v>4.3</v>
      </c>
      <c r="F20">
        <v>4.71</v>
      </c>
      <c r="G20">
        <v>4.63</v>
      </c>
      <c r="H20">
        <v>5.52</v>
      </c>
      <c r="I20">
        <v>5.92</v>
      </c>
      <c r="J20">
        <v>4.65</v>
      </c>
      <c r="K20">
        <v>5.16</v>
      </c>
    </row>
    <row r="21" spans="1:11">
      <c r="A21" t="s">
        <v>81</v>
      </c>
      <c r="B21">
        <v>23.94</v>
      </c>
      <c r="C21">
        <v>22.57</v>
      </c>
      <c r="D21">
        <v>16.76</v>
      </c>
      <c r="E21">
        <v>13.97</v>
      </c>
      <c r="F21">
        <v>10.8</v>
      </c>
      <c r="G21">
        <v>15.55</v>
      </c>
      <c r="H21">
        <v>10.71</v>
      </c>
      <c r="I21">
        <v>12.67</v>
      </c>
      <c r="J21">
        <v>11.64</v>
      </c>
      <c r="K21">
        <v>10.64</v>
      </c>
    </row>
    <row r="22" spans="1:11">
      <c r="A22" t="s">
        <v>84</v>
      </c>
      <c r="B22">
        <v>3.81</v>
      </c>
      <c r="C22">
        <v>4.1</v>
      </c>
      <c r="D22">
        <v>2.57</v>
      </c>
      <c r="E22">
        <v>2.45</v>
      </c>
      <c r="F22">
        <v>3.15</v>
      </c>
      <c r="G22">
        <v>4.66</v>
      </c>
      <c r="H22">
        <v>6.35</v>
      </c>
      <c r="I22">
        <v>9.64</v>
      </c>
      <c r="J22">
        <v>15.47</v>
      </c>
      <c r="K22">
        <v>22.22</v>
      </c>
    </row>
    <row r="23" spans="1:11">
      <c r="A23" t="s">
        <v>87</v>
      </c>
      <c r="B23">
        <v>4.0994</v>
      </c>
      <c r="C23">
        <v>3.98</v>
      </c>
      <c r="D23">
        <v>3.64</v>
      </c>
      <c r="E23">
        <v>3.4</v>
      </c>
      <c r="F23">
        <v>3.4</v>
      </c>
      <c r="G23">
        <v>3.8</v>
      </c>
      <c r="H23">
        <v>4.1</v>
      </c>
      <c r="I23">
        <v>4.1</v>
      </c>
      <c r="J23">
        <v>4.23</v>
      </c>
      <c r="K23">
        <v>4.69</v>
      </c>
    </row>
    <row r="24" spans="1:11">
      <c r="A24" t="s">
        <v>89</v>
      </c>
      <c r="B24">
        <v>29.9184</v>
      </c>
      <c r="C24">
        <v>32.8915</v>
      </c>
      <c r="D24">
        <v>37.2232</v>
      </c>
      <c r="E24">
        <v>30.1645</v>
      </c>
      <c r="F24">
        <v>29.367</v>
      </c>
      <c r="G24">
        <v>36.83</v>
      </c>
      <c r="H24">
        <v>35.82</v>
      </c>
      <c r="I24">
        <v>42.49</v>
      </c>
      <c r="J24">
        <v>48.96</v>
      </c>
      <c r="K24">
        <v>57.1</v>
      </c>
    </row>
    <row r="25" spans="1:11">
      <c r="A25" t="s">
        <v>91</v>
      </c>
      <c r="B25">
        <v>4.65</v>
      </c>
      <c r="C25">
        <v>5.87</v>
      </c>
      <c r="D25">
        <v>6.83</v>
      </c>
      <c r="E25">
        <v>6.38</v>
      </c>
      <c r="F25">
        <v>7.06</v>
      </c>
      <c r="G25">
        <v>8.27</v>
      </c>
      <c r="H25">
        <v>7.29</v>
      </c>
      <c r="I25">
        <v>8.23</v>
      </c>
      <c r="J25">
        <v>7.04</v>
      </c>
      <c r="K25">
        <v>7.16</v>
      </c>
    </row>
    <row r="26" spans="1:11">
      <c r="A26" t="s">
        <v>93</v>
      </c>
      <c r="B26">
        <v>11.5706</v>
      </c>
      <c r="C26">
        <v>13.0112</v>
      </c>
      <c r="D26">
        <v>10.7817</v>
      </c>
      <c r="E26">
        <v>11.5394</v>
      </c>
      <c r="F26">
        <v>9.728</v>
      </c>
      <c r="G26">
        <v>12.1665</v>
      </c>
      <c r="H26">
        <v>7.9339</v>
      </c>
      <c r="I26">
        <v>4.06</v>
      </c>
      <c r="J26">
        <v>4.39</v>
      </c>
      <c r="K26">
        <v>5.14</v>
      </c>
    </row>
    <row r="27" spans="1:11">
      <c r="A27" t="s">
        <v>95</v>
      </c>
      <c r="B27">
        <v>3.9</v>
      </c>
      <c r="C27">
        <v>8.3</v>
      </c>
      <c r="D27">
        <v>12.09</v>
      </c>
      <c r="E27">
        <v>12.2</v>
      </c>
      <c r="F27">
        <v>18</v>
      </c>
      <c r="G27">
        <v>40.43</v>
      </c>
      <c r="H27">
        <v>44.23</v>
      </c>
      <c r="I27">
        <v>51.86</v>
      </c>
      <c r="J27">
        <v>51.6</v>
      </c>
      <c r="K27">
        <v>80.12</v>
      </c>
    </row>
    <row r="28" spans="1:11">
      <c r="A28" t="s">
        <v>98</v>
      </c>
      <c r="B28">
        <v>4.9168</v>
      </c>
      <c r="C28">
        <v>4.95</v>
      </c>
      <c r="D28">
        <v>4.65</v>
      </c>
      <c r="E28">
        <v>5.22</v>
      </c>
      <c r="F28">
        <v>6.12</v>
      </c>
      <c r="G28">
        <v>6.12</v>
      </c>
      <c r="H28">
        <v>6.97</v>
      </c>
      <c r="I28">
        <v>7.95</v>
      </c>
      <c r="J28">
        <v>8.89</v>
      </c>
      <c r="K28">
        <v>10.33</v>
      </c>
    </row>
    <row r="29" spans="1:11">
      <c r="A29" t="s">
        <v>100</v>
      </c>
      <c r="B29">
        <v>2.6469</v>
      </c>
      <c r="C29">
        <v>3.1378</v>
      </c>
      <c r="D29">
        <v>3.8019</v>
      </c>
      <c r="E29">
        <v>4.4757</v>
      </c>
      <c r="F29">
        <v>5.3901</v>
      </c>
      <c r="G29">
        <v>5.9002</v>
      </c>
      <c r="H29">
        <v>7.5365</v>
      </c>
      <c r="I29">
        <v>8.83</v>
      </c>
      <c r="J29">
        <v>7.89</v>
      </c>
      <c r="K29">
        <v>9.39</v>
      </c>
    </row>
    <row r="30" spans="1:11">
      <c r="A30" t="s">
        <v>103</v>
      </c>
      <c r="B30">
        <v>55.08</v>
      </c>
      <c r="C30">
        <v>64.09</v>
      </c>
      <c r="D30">
        <v>77.78</v>
      </c>
      <c r="E30">
        <v>57.4</v>
      </c>
      <c r="F30">
        <v>75.23</v>
      </c>
      <c r="G30">
        <v>58.94</v>
      </c>
      <c r="H30">
        <v>69.2</v>
      </c>
      <c r="I30">
        <v>96.18</v>
      </c>
      <c r="J30">
        <v>118.12</v>
      </c>
      <c r="K30">
        <v>181.78</v>
      </c>
    </row>
    <row r="31" spans="1:11">
      <c r="A31" t="s">
        <v>106</v>
      </c>
      <c r="B31">
        <v>2.3551</v>
      </c>
      <c r="C31">
        <v>2.7058</v>
      </c>
      <c r="D31">
        <v>2.6156</v>
      </c>
      <c r="E31">
        <v>1.5834</v>
      </c>
      <c r="F31">
        <v>1.3279</v>
      </c>
      <c r="G31">
        <v>1.2327</v>
      </c>
      <c r="H31">
        <v>2.0143</v>
      </c>
      <c r="I31">
        <v>3.69</v>
      </c>
      <c r="J31">
        <v>3.22</v>
      </c>
      <c r="K31">
        <v>5.71</v>
      </c>
    </row>
    <row r="32" spans="1:11">
      <c r="A32" t="s">
        <v>109</v>
      </c>
      <c r="B32">
        <v>3.9947</v>
      </c>
      <c r="C32">
        <v>3</v>
      </c>
      <c r="D32">
        <v>2.76</v>
      </c>
      <c r="E32">
        <v>3.15</v>
      </c>
      <c r="F32">
        <v>3.57</v>
      </c>
      <c r="G32">
        <v>3.52</v>
      </c>
      <c r="H32">
        <v>4.16</v>
      </c>
      <c r="I32">
        <v>4.74</v>
      </c>
      <c r="J32">
        <v>4.72</v>
      </c>
      <c r="K32">
        <v>5.41</v>
      </c>
    </row>
    <row r="33" spans="1:11">
      <c r="A33" t="s">
        <v>112</v>
      </c>
      <c r="B33">
        <v>13.29</v>
      </c>
      <c r="C33">
        <v>14.02</v>
      </c>
      <c r="D33">
        <v>11.82</v>
      </c>
      <c r="E33">
        <v>11.61</v>
      </c>
      <c r="F33">
        <v>13.38</v>
      </c>
      <c r="G33">
        <v>16.78</v>
      </c>
      <c r="H33">
        <v>17.26</v>
      </c>
      <c r="I33">
        <v>20.59</v>
      </c>
      <c r="J33">
        <v>21.95</v>
      </c>
      <c r="K33">
        <v>22.59</v>
      </c>
    </row>
    <row r="34" spans="1:11">
      <c r="A34" t="s">
        <v>115</v>
      </c>
      <c r="B34">
        <v>3.65</v>
      </c>
      <c r="C34">
        <v>8.16</v>
      </c>
      <c r="D34">
        <v>5.5</v>
      </c>
      <c r="E34">
        <v>6.84</v>
      </c>
      <c r="F34">
        <v>9.17</v>
      </c>
      <c r="G34">
        <v>12.48</v>
      </c>
      <c r="H34">
        <v>11.77</v>
      </c>
      <c r="I34">
        <v>16.61</v>
      </c>
      <c r="J34">
        <v>21.1</v>
      </c>
      <c r="K34">
        <v>21.54</v>
      </c>
    </row>
    <row r="35" spans="1:11">
      <c r="A35" t="s">
        <v>118</v>
      </c>
      <c r="B35">
        <v>7.0139</v>
      </c>
      <c r="C35">
        <v>9.5644</v>
      </c>
      <c r="D35">
        <v>7.57</v>
      </c>
      <c r="E35">
        <v>7.41</v>
      </c>
      <c r="F35">
        <v>8.7</v>
      </c>
      <c r="G35">
        <v>11</v>
      </c>
      <c r="H35">
        <v>15</v>
      </c>
      <c r="I35">
        <v>13.1</v>
      </c>
      <c r="J35">
        <v>13.79</v>
      </c>
      <c r="K35">
        <v>15.94</v>
      </c>
    </row>
    <row r="36" spans="1:11">
      <c r="A36" t="s">
        <v>120</v>
      </c>
      <c r="B36">
        <v>7.4</v>
      </c>
      <c r="C36">
        <v>9.6</v>
      </c>
      <c r="D36">
        <v>13.2</v>
      </c>
      <c r="E36">
        <v>13.56</v>
      </c>
      <c r="F36">
        <v>18.3</v>
      </c>
      <c r="G36">
        <v>19.19</v>
      </c>
      <c r="H36">
        <v>29.74</v>
      </c>
      <c r="I36">
        <v>34.42</v>
      </c>
      <c r="J36">
        <v>30.33</v>
      </c>
      <c r="K36">
        <v>35</v>
      </c>
    </row>
    <row r="37" spans="1:11">
      <c r="A37" t="s">
        <v>122</v>
      </c>
      <c r="B37">
        <v>1.2076</v>
      </c>
      <c r="C37">
        <v>1.53</v>
      </c>
      <c r="D37">
        <v>1.265</v>
      </c>
      <c r="E37">
        <v>1.285</v>
      </c>
      <c r="F37">
        <v>1.495</v>
      </c>
      <c r="G37">
        <v>1.65</v>
      </c>
      <c r="H37">
        <v>1.76</v>
      </c>
      <c r="I37">
        <v>1.895</v>
      </c>
      <c r="J37">
        <v>2</v>
      </c>
      <c r="K37">
        <v>2.44</v>
      </c>
    </row>
    <row r="38" spans="1:11">
      <c r="A38" t="s">
        <v>124</v>
      </c>
      <c r="B38">
        <v>3.6179</v>
      </c>
      <c r="C38">
        <v>5.1865</v>
      </c>
      <c r="D38">
        <v>4.1839</v>
      </c>
      <c r="E38">
        <v>3.3639</v>
      </c>
      <c r="F38">
        <v>3.7739</v>
      </c>
      <c r="G38">
        <v>4.4635</v>
      </c>
      <c r="H38">
        <v>4.4728</v>
      </c>
      <c r="I38">
        <v>5.386</v>
      </c>
      <c r="J38">
        <v>5.02</v>
      </c>
      <c r="K38">
        <v>7.6</v>
      </c>
    </row>
    <row r="39" spans="1:11">
      <c r="A39" t="s">
        <v>126</v>
      </c>
      <c r="B39">
        <v>6.55</v>
      </c>
      <c r="C39">
        <v>10.79</v>
      </c>
      <c r="D39">
        <v>9.87</v>
      </c>
      <c r="E39">
        <v>8.2</v>
      </c>
      <c r="F39">
        <v>8.74</v>
      </c>
      <c r="G39">
        <v>10.76</v>
      </c>
      <c r="H39">
        <v>11.13</v>
      </c>
      <c r="I39">
        <v>11.64</v>
      </c>
      <c r="J39">
        <v>11.86</v>
      </c>
      <c r="K39">
        <v>16.25</v>
      </c>
    </row>
    <row r="40" spans="1:11">
      <c r="A40" t="s">
        <v>129</v>
      </c>
      <c r="B40">
        <v>1.3</v>
      </c>
      <c r="C40">
        <v>4.14</v>
      </c>
      <c r="D40">
        <v>4.49</v>
      </c>
      <c r="E40">
        <v>4.35</v>
      </c>
      <c r="F40">
        <v>3.33</v>
      </c>
      <c r="G40">
        <v>5.97</v>
      </c>
      <c r="H40">
        <v>6.08</v>
      </c>
      <c r="I40">
        <v>8.68</v>
      </c>
      <c r="J40">
        <v>10.82</v>
      </c>
      <c r="K40">
        <v>14.04</v>
      </c>
    </row>
    <row r="41" spans="1:11">
      <c r="A41" t="s">
        <v>131</v>
      </c>
      <c r="B41">
        <v>4.56</v>
      </c>
      <c r="C41">
        <v>8</v>
      </c>
      <c r="D41">
        <v>8.2</v>
      </c>
      <c r="E41">
        <v>8.26</v>
      </c>
      <c r="F41">
        <v>10.31</v>
      </c>
      <c r="G41">
        <v>16.65</v>
      </c>
      <c r="H41">
        <v>14.07</v>
      </c>
      <c r="I41">
        <v>11.84</v>
      </c>
      <c r="J41">
        <v>11.99</v>
      </c>
      <c r="K41">
        <v>12.33</v>
      </c>
    </row>
    <row r="42" spans="1:11">
      <c r="A42" t="s">
        <v>133</v>
      </c>
      <c r="B42">
        <v>17.0679</v>
      </c>
      <c r="C42">
        <v>14.3311</v>
      </c>
      <c r="D42">
        <v>9.9098</v>
      </c>
      <c r="E42">
        <v>2.34</v>
      </c>
      <c r="F42">
        <v>3.18</v>
      </c>
      <c r="G42">
        <v>5.4</v>
      </c>
      <c r="H42">
        <v>4.78</v>
      </c>
      <c r="I42">
        <v>4.14</v>
      </c>
      <c r="J42">
        <v>9.29</v>
      </c>
      <c r="K42">
        <v>13.84</v>
      </c>
    </row>
    <row r="43" spans="1:11">
      <c r="A43" t="s">
        <v>136</v>
      </c>
      <c r="B43">
        <v>2.7</v>
      </c>
      <c r="C43">
        <v>2.82</v>
      </c>
      <c r="D43">
        <v>3.78</v>
      </c>
      <c r="E43">
        <v>3.23</v>
      </c>
      <c r="F43">
        <v>3.19</v>
      </c>
      <c r="G43">
        <v>2.63</v>
      </c>
      <c r="H43">
        <v>2.81</v>
      </c>
      <c r="I43">
        <v>3.91</v>
      </c>
      <c r="J43">
        <v>3.34</v>
      </c>
      <c r="K43">
        <v>4.01</v>
      </c>
    </row>
    <row r="44" spans="1:11">
      <c r="A44" t="s">
        <v>139</v>
      </c>
      <c r="B44">
        <v>2.85</v>
      </c>
      <c r="C44">
        <v>6.21</v>
      </c>
      <c r="D44">
        <v>6.56</v>
      </c>
      <c r="E44">
        <v>5.98</v>
      </c>
      <c r="F44">
        <v>6.8</v>
      </c>
      <c r="G44">
        <v>13.15</v>
      </c>
      <c r="H44">
        <v>16.68</v>
      </c>
      <c r="I44">
        <v>14.24</v>
      </c>
      <c r="J44">
        <v>15.04</v>
      </c>
      <c r="K44">
        <v>18.59</v>
      </c>
    </row>
    <row r="45" spans="1:11">
      <c r="A45" t="s">
        <v>142</v>
      </c>
      <c r="B45">
        <v>14.1084</v>
      </c>
      <c r="C45">
        <v>22.3857</v>
      </c>
      <c r="D45">
        <v>25.27</v>
      </c>
      <c r="E45">
        <v>25.97</v>
      </c>
      <c r="F45">
        <v>24.45</v>
      </c>
      <c r="G45">
        <v>23.39</v>
      </c>
      <c r="H45">
        <v>16.96</v>
      </c>
      <c r="I45">
        <v>15.8</v>
      </c>
      <c r="J45">
        <v>17.56</v>
      </c>
      <c r="K45">
        <v>17.1</v>
      </c>
    </row>
    <row r="46" spans="1:11">
      <c r="A46" t="s">
        <v>144</v>
      </c>
      <c r="B46">
        <v>1.0202</v>
      </c>
      <c r="C46">
        <v>1.545</v>
      </c>
      <c r="D46">
        <v>2.01</v>
      </c>
      <c r="E46">
        <v>1.425</v>
      </c>
      <c r="F46">
        <v>0.93</v>
      </c>
      <c r="G46">
        <v>1.015</v>
      </c>
      <c r="H46">
        <v>1.6</v>
      </c>
      <c r="I46">
        <v>1.125</v>
      </c>
      <c r="J46">
        <v>1.66</v>
      </c>
      <c r="K46">
        <v>2.2</v>
      </c>
    </row>
    <row r="47" spans="1:11">
      <c r="A47" t="s">
        <v>147</v>
      </c>
      <c r="B47">
        <v>8.8</v>
      </c>
      <c r="C47">
        <v>10.95</v>
      </c>
      <c r="D47">
        <v>11.06</v>
      </c>
      <c r="E47">
        <v>11.74</v>
      </c>
      <c r="F47">
        <v>13.78</v>
      </c>
      <c r="G47">
        <v>12.11</v>
      </c>
      <c r="H47">
        <v>9.06</v>
      </c>
      <c r="I47">
        <v>9.15</v>
      </c>
      <c r="J47">
        <v>9.68</v>
      </c>
      <c r="K47">
        <v>8.04</v>
      </c>
    </row>
    <row r="48" spans="1:11">
      <c r="A48" t="s">
        <v>150</v>
      </c>
      <c r="B48">
        <v>10.6491</v>
      </c>
      <c r="C48">
        <v>8.85</v>
      </c>
      <c r="D48">
        <v>9.76</v>
      </c>
      <c r="E48">
        <v>9.18</v>
      </c>
      <c r="F48">
        <v>8.11</v>
      </c>
      <c r="G48">
        <v>11.12</v>
      </c>
      <c r="H48">
        <v>12.53</v>
      </c>
      <c r="I48">
        <v>11.45</v>
      </c>
      <c r="J48">
        <v>12.3</v>
      </c>
      <c r="K48">
        <v>11.86</v>
      </c>
    </row>
    <row r="49" spans="1:11">
      <c r="A49" t="s">
        <v>152</v>
      </c>
      <c r="B49">
        <v>0.1376</v>
      </c>
      <c r="C49">
        <v>1.6065</v>
      </c>
      <c r="D49">
        <v>1.4443</v>
      </c>
      <c r="E49">
        <v>1.3854</v>
      </c>
      <c r="F49">
        <v>2.309</v>
      </c>
      <c r="G49">
        <v>4.1169</v>
      </c>
      <c r="H49">
        <v>7.2119</v>
      </c>
      <c r="I49">
        <v>10.3659</v>
      </c>
      <c r="J49">
        <v>7.0547</v>
      </c>
      <c r="K49">
        <v>5.98</v>
      </c>
    </row>
    <row r="50" spans="1:11">
      <c r="A50" t="s">
        <v>155</v>
      </c>
      <c r="B50">
        <v>8.8992</v>
      </c>
      <c r="C50">
        <v>10.6257</v>
      </c>
      <c r="D50">
        <v>11.0076</v>
      </c>
      <c r="E50">
        <v>7.6853</v>
      </c>
      <c r="F50">
        <v>6.8828</v>
      </c>
      <c r="G50">
        <v>12.013</v>
      </c>
      <c r="H50">
        <v>12.14</v>
      </c>
      <c r="I50">
        <v>13.6</v>
      </c>
      <c r="J50">
        <v>11.51</v>
      </c>
      <c r="K50">
        <v>13.03</v>
      </c>
    </row>
    <row r="51" spans="1:11">
      <c r="A51" t="s">
        <v>157</v>
      </c>
      <c r="B51">
        <v>2.1232</v>
      </c>
      <c r="C51">
        <v>4.3057</v>
      </c>
      <c r="D51">
        <v>2.9429</v>
      </c>
      <c r="E51">
        <v>2.1035</v>
      </c>
      <c r="F51">
        <v>1.7677</v>
      </c>
      <c r="G51">
        <v>3.1206</v>
      </c>
      <c r="H51">
        <v>3.62</v>
      </c>
      <c r="I51">
        <v>4.15</v>
      </c>
      <c r="J51">
        <v>4.77</v>
      </c>
      <c r="K51">
        <v>4.02</v>
      </c>
    </row>
    <row r="52" spans="1:11">
      <c r="A52" t="s">
        <v>160</v>
      </c>
      <c r="B52">
        <v>8.61</v>
      </c>
      <c r="C52">
        <v>17.25</v>
      </c>
      <c r="D52">
        <v>22.9</v>
      </c>
      <c r="E52">
        <v>19.29</v>
      </c>
      <c r="F52">
        <v>27.25</v>
      </c>
      <c r="G52">
        <v>48.23</v>
      </c>
      <c r="H52">
        <v>40</v>
      </c>
      <c r="I52">
        <v>36.87</v>
      </c>
      <c r="J52">
        <v>33.3</v>
      </c>
      <c r="K52">
        <v>44.25</v>
      </c>
    </row>
    <row r="53" spans="1:11">
      <c r="A53" t="s">
        <v>163</v>
      </c>
      <c r="B53">
        <v>1.3214</v>
      </c>
      <c r="C53">
        <v>1.2445</v>
      </c>
      <c r="D53">
        <v>1.0728</v>
      </c>
      <c r="E53">
        <v>1.2756</v>
      </c>
      <c r="F53">
        <v>1.6266</v>
      </c>
      <c r="G53">
        <v>1.5672</v>
      </c>
      <c r="H53">
        <v>1.9084</v>
      </c>
      <c r="I53">
        <v>1.92</v>
      </c>
      <c r="J53">
        <v>2.24</v>
      </c>
      <c r="K53">
        <v>2.61</v>
      </c>
    </row>
    <row r="54" spans="1:11">
      <c r="A54" t="s">
        <v>166</v>
      </c>
      <c r="B54">
        <v>3.16</v>
      </c>
      <c r="C54">
        <v>5.13</v>
      </c>
      <c r="D54">
        <v>4.96</v>
      </c>
      <c r="E54">
        <v>3.9</v>
      </c>
      <c r="F54">
        <v>3.72</v>
      </c>
      <c r="G54">
        <v>6.11</v>
      </c>
      <c r="H54">
        <v>6.68</v>
      </c>
      <c r="I54">
        <v>8.29</v>
      </c>
      <c r="J54">
        <v>5.52</v>
      </c>
      <c r="K54">
        <v>7.39</v>
      </c>
    </row>
    <row r="55" spans="1:11">
      <c r="A55" t="s">
        <v>169</v>
      </c>
      <c r="B55">
        <v>0.4588</v>
      </c>
      <c r="C55">
        <v>0.7426</v>
      </c>
      <c r="D55">
        <v>1.3244</v>
      </c>
      <c r="E55">
        <v>1.3055</v>
      </c>
      <c r="F55">
        <v>4.2097</v>
      </c>
      <c r="G55">
        <v>10.28</v>
      </c>
      <c r="H55">
        <v>14.26</v>
      </c>
      <c r="I55">
        <v>26.39</v>
      </c>
      <c r="J55">
        <v>23.04</v>
      </c>
      <c r="K55">
        <v>25.14</v>
      </c>
    </row>
    <row r="56" spans="1:11">
      <c r="A56" t="s">
        <v>171</v>
      </c>
      <c r="B56">
        <v>0.4849</v>
      </c>
      <c r="C56">
        <v>0.886</v>
      </c>
      <c r="D56">
        <v>1.1193</v>
      </c>
      <c r="E56">
        <v>1.4272</v>
      </c>
      <c r="F56">
        <v>1.4956</v>
      </c>
      <c r="G56">
        <v>1.9111</v>
      </c>
      <c r="H56">
        <v>2.0137</v>
      </c>
      <c r="I56">
        <v>2.4047</v>
      </c>
      <c r="J56">
        <v>2.3736</v>
      </c>
      <c r="K56">
        <v>2.63</v>
      </c>
    </row>
    <row r="57" spans="1:11">
      <c r="A57" t="s">
        <v>173</v>
      </c>
      <c r="B57">
        <v>1.98</v>
      </c>
      <c r="C57">
        <v>2.59</v>
      </c>
      <c r="D57">
        <v>3.01</v>
      </c>
      <c r="E57">
        <v>3.05</v>
      </c>
      <c r="F57">
        <v>3.21</v>
      </c>
      <c r="G57">
        <v>3.69</v>
      </c>
      <c r="H57">
        <v>3.42</v>
      </c>
      <c r="I57">
        <v>4.41</v>
      </c>
      <c r="J57">
        <v>5.13</v>
      </c>
      <c r="K57">
        <v>6.47</v>
      </c>
    </row>
    <row r="58" spans="1:11">
      <c r="A58" t="s">
        <v>175</v>
      </c>
      <c r="B58">
        <v>3.7175</v>
      </c>
      <c r="C58">
        <v>7.9179</v>
      </c>
      <c r="D58">
        <v>4.1913</v>
      </c>
      <c r="E58">
        <v>2.9811</v>
      </c>
      <c r="F58">
        <v>3.3208</v>
      </c>
      <c r="G58">
        <v>4.4717</v>
      </c>
      <c r="H58">
        <v>3.8774</v>
      </c>
      <c r="I58">
        <v>3.4528</v>
      </c>
      <c r="J58">
        <v>5.7358</v>
      </c>
      <c r="K58">
        <v>7.06</v>
      </c>
    </row>
    <row r="59" spans="1:11">
      <c r="A59" t="s">
        <v>178</v>
      </c>
      <c r="B59">
        <v>12.8673</v>
      </c>
      <c r="C59">
        <v>26.4488</v>
      </c>
      <c r="D59">
        <v>24.802</v>
      </c>
      <c r="E59">
        <v>26.6572</v>
      </c>
      <c r="F59">
        <v>24.4449</v>
      </c>
      <c r="G59">
        <v>16.3197</v>
      </c>
      <c r="H59">
        <v>10.0399</v>
      </c>
      <c r="I59">
        <v>5.8434</v>
      </c>
      <c r="J59">
        <v>9.4347</v>
      </c>
      <c r="K59">
        <v>15.16</v>
      </c>
    </row>
    <row r="60" spans="1:11">
      <c r="A60" t="s">
        <v>181</v>
      </c>
      <c r="B60">
        <v>2.6339</v>
      </c>
      <c r="C60">
        <v>4.4581</v>
      </c>
      <c r="D60">
        <v>6.0483</v>
      </c>
      <c r="E60">
        <v>7.6091</v>
      </c>
      <c r="F60">
        <v>10.2528</v>
      </c>
      <c r="G60">
        <v>14.86</v>
      </c>
      <c r="H60">
        <v>23.95</v>
      </c>
      <c r="I60">
        <v>50.81</v>
      </c>
      <c r="J60">
        <v>68.64</v>
      </c>
      <c r="K60">
        <v>47.04</v>
      </c>
    </row>
    <row r="61" spans="1:11">
      <c r="A61" t="s">
        <v>184</v>
      </c>
      <c r="B61">
        <v>0.2435</v>
      </c>
      <c r="C61">
        <v>1.5056</v>
      </c>
      <c r="D61">
        <v>1.64</v>
      </c>
      <c r="E61">
        <v>1.6841</v>
      </c>
      <c r="F61">
        <v>1.675</v>
      </c>
      <c r="G61">
        <v>0.5461</v>
      </c>
      <c r="H61">
        <v>0.3992</v>
      </c>
      <c r="I61">
        <v>1.1632</v>
      </c>
      <c r="J61">
        <v>1.805</v>
      </c>
      <c r="K61">
        <v>2.43</v>
      </c>
    </row>
    <row r="62" spans="1:11">
      <c r="A62" t="s">
        <v>186</v>
      </c>
      <c r="B62">
        <v>2.9779</v>
      </c>
      <c r="C62">
        <v>3.0627</v>
      </c>
      <c r="D62">
        <v>3.0483</v>
      </c>
      <c r="E62">
        <v>2.744</v>
      </c>
      <c r="F62">
        <v>2.7931</v>
      </c>
      <c r="G62">
        <v>3.4127</v>
      </c>
      <c r="H62">
        <v>3.9635</v>
      </c>
      <c r="I62">
        <v>4.61</v>
      </c>
      <c r="J62">
        <v>4.73</v>
      </c>
      <c r="K62">
        <v>4.92</v>
      </c>
    </row>
    <row r="63" spans="1:11">
      <c r="A63" t="s">
        <v>188</v>
      </c>
      <c r="B63">
        <v>8.7</v>
      </c>
      <c r="C63">
        <v>13.46</v>
      </c>
      <c r="D63">
        <v>12.25</v>
      </c>
      <c r="E63">
        <v>13.75</v>
      </c>
      <c r="F63">
        <v>13.05</v>
      </c>
      <c r="G63">
        <v>14.44</v>
      </c>
      <c r="H63">
        <v>14.13</v>
      </c>
      <c r="I63">
        <v>15.65</v>
      </c>
      <c r="J63">
        <v>14.73</v>
      </c>
      <c r="K63">
        <v>17.04</v>
      </c>
    </row>
    <row r="64" spans="1:11">
      <c r="A64" t="s">
        <v>191</v>
      </c>
      <c r="B64">
        <v>0.99</v>
      </c>
      <c r="C64">
        <v>4.31</v>
      </c>
      <c r="D64">
        <v>6.84</v>
      </c>
      <c r="E64">
        <v>5.54</v>
      </c>
      <c r="F64">
        <v>3.03</v>
      </c>
      <c r="G64">
        <v>1.62</v>
      </c>
      <c r="H64">
        <v>1.135</v>
      </c>
      <c r="I64">
        <v>0.92</v>
      </c>
      <c r="J64">
        <v>2.89</v>
      </c>
      <c r="K64">
        <v>3.89</v>
      </c>
    </row>
    <row r="65" spans="1:11">
      <c r="A65" t="s">
        <v>193</v>
      </c>
      <c r="B65">
        <v>3.3</v>
      </c>
      <c r="C65">
        <v>5.95</v>
      </c>
      <c r="D65">
        <v>7.18</v>
      </c>
      <c r="E65">
        <v>5.7</v>
      </c>
      <c r="F65">
        <v>6.72</v>
      </c>
      <c r="G65">
        <v>8.62</v>
      </c>
      <c r="H65">
        <v>8.83</v>
      </c>
      <c r="I65">
        <v>9.61</v>
      </c>
      <c r="J65">
        <v>8.84</v>
      </c>
      <c r="K65">
        <v>11.19</v>
      </c>
    </row>
    <row r="66" spans="1:11">
      <c r="A66" t="s">
        <v>195</v>
      </c>
      <c r="B66">
        <v>4.18</v>
      </c>
      <c r="C66">
        <v>3.52</v>
      </c>
      <c r="D66">
        <v>7.59</v>
      </c>
      <c r="E66">
        <v>15.4</v>
      </c>
      <c r="F66">
        <v>8.43</v>
      </c>
      <c r="G66">
        <v>8.99</v>
      </c>
      <c r="H66">
        <v>6.59</v>
      </c>
      <c r="I66">
        <v>5.8</v>
      </c>
      <c r="J66">
        <v>6.56</v>
      </c>
      <c r="K66">
        <v>9.28</v>
      </c>
    </row>
    <row r="67" spans="1:11">
      <c r="A67" t="s">
        <v>197</v>
      </c>
      <c r="B67">
        <v>1.95</v>
      </c>
      <c r="C67">
        <v>6.58</v>
      </c>
      <c r="D67">
        <v>10.37</v>
      </c>
      <c r="E67">
        <v>11.77</v>
      </c>
      <c r="F67">
        <v>8.33</v>
      </c>
      <c r="G67">
        <v>10.82</v>
      </c>
      <c r="H67">
        <v>7.1</v>
      </c>
      <c r="I67">
        <v>4.96</v>
      </c>
      <c r="J67">
        <v>12.32</v>
      </c>
      <c r="K67">
        <v>19.55</v>
      </c>
    </row>
    <row r="68" spans="1:11">
      <c r="A68" t="s">
        <v>199</v>
      </c>
      <c r="B68">
        <v>13</v>
      </c>
      <c r="C68">
        <v>10.59</v>
      </c>
      <c r="D68">
        <v>13.18</v>
      </c>
      <c r="E68">
        <v>14.4</v>
      </c>
      <c r="F68">
        <v>15.5</v>
      </c>
      <c r="G68">
        <v>20.29</v>
      </c>
      <c r="H68">
        <v>20.84</v>
      </c>
      <c r="I68">
        <v>22.05</v>
      </c>
      <c r="J68">
        <v>23.67</v>
      </c>
      <c r="K68">
        <v>24.83</v>
      </c>
    </row>
    <row r="69" spans="1:11">
      <c r="A69" t="s">
        <v>202</v>
      </c>
      <c r="B69">
        <v>0.0205</v>
      </c>
      <c r="C69">
        <v>0.03</v>
      </c>
      <c r="D69">
        <v>0.38</v>
      </c>
      <c r="E69">
        <v>0.92</v>
      </c>
      <c r="F69">
        <v>1.28</v>
      </c>
      <c r="G69">
        <v>0.685</v>
      </c>
      <c r="H69">
        <v>0.965</v>
      </c>
      <c r="I69">
        <v>2.53</v>
      </c>
      <c r="J69">
        <v>3.44</v>
      </c>
      <c r="K69">
        <v>5.82</v>
      </c>
    </row>
    <row r="70" spans="1:11">
      <c r="A70" t="s">
        <v>204</v>
      </c>
      <c r="B70">
        <v>2.32</v>
      </c>
      <c r="C70">
        <v>3.11</v>
      </c>
      <c r="D70">
        <v>2.85</v>
      </c>
      <c r="E70">
        <v>1.95</v>
      </c>
      <c r="F70">
        <v>2.14</v>
      </c>
      <c r="G70">
        <v>4.94</v>
      </c>
      <c r="H70">
        <v>6.66</v>
      </c>
      <c r="I70">
        <v>13.15</v>
      </c>
      <c r="J70">
        <v>11.11</v>
      </c>
      <c r="K70">
        <v>11.06</v>
      </c>
    </row>
    <row r="71" spans="1:11">
      <c r="A71" t="s">
        <v>206</v>
      </c>
      <c r="B71">
        <v>3.4335</v>
      </c>
      <c r="C71">
        <v>5.3443</v>
      </c>
      <c r="D71">
        <v>6.8633</v>
      </c>
      <c r="E71">
        <v>9.3312</v>
      </c>
      <c r="F71">
        <v>8.9877</v>
      </c>
      <c r="G71">
        <v>7.8178</v>
      </c>
      <c r="H71">
        <v>4.6436</v>
      </c>
      <c r="I71">
        <v>3.68</v>
      </c>
      <c r="J71">
        <v>6.49</v>
      </c>
      <c r="K71">
        <v>6.86</v>
      </c>
    </row>
    <row r="72" spans="1:11">
      <c r="A72" t="s">
        <v>209</v>
      </c>
      <c r="B72">
        <v>0.7016</v>
      </c>
      <c r="C72">
        <v>1.2256</v>
      </c>
      <c r="D72">
        <v>1.1101</v>
      </c>
      <c r="E72">
        <v>1.505</v>
      </c>
      <c r="F72">
        <v>2.03</v>
      </c>
      <c r="G72">
        <v>2.44</v>
      </c>
      <c r="H72">
        <v>3.13</v>
      </c>
      <c r="I72">
        <v>3.85</v>
      </c>
      <c r="J72">
        <v>4.9</v>
      </c>
      <c r="K72">
        <v>6.8</v>
      </c>
    </row>
    <row r="73" spans="1:11">
      <c r="A73" t="s">
        <v>211</v>
      </c>
      <c r="B73">
        <v>1.0842</v>
      </c>
      <c r="C73">
        <v>2.3623</v>
      </c>
      <c r="D73">
        <v>2.35</v>
      </c>
      <c r="E73">
        <v>2.03</v>
      </c>
      <c r="F73">
        <v>3.11</v>
      </c>
      <c r="G73">
        <v>3.66</v>
      </c>
      <c r="H73">
        <v>4.58</v>
      </c>
      <c r="I73">
        <v>4.55</v>
      </c>
      <c r="J73">
        <v>4.43</v>
      </c>
      <c r="K73">
        <v>6.29</v>
      </c>
    </row>
    <row r="74" spans="1:11">
      <c r="A74" t="s">
        <v>213</v>
      </c>
      <c r="B74">
        <v>8.1498</v>
      </c>
      <c r="C74">
        <v>10.481</v>
      </c>
      <c r="D74">
        <v>4.5211</v>
      </c>
      <c r="E74">
        <v>4.6673</v>
      </c>
      <c r="F74">
        <v>5.6904</v>
      </c>
      <c r="G74">
        <v>4.7257</v>
      </c>
      <c r="H74">
        <v>4.4334</v>
      </c>
      <c r="I74">
        <v>8.292</v>
      </c>
      <c r="J74">
        <v>8.7986</v>
      </c>
      <c r="K74">
        <v>8.84</v>
      </c>
    </row>
    <row r="75" spans="1:11">
      <c r="A75" t="s">
        <v>215</v>
      </c>
      <c r="B75">
        <v>3.789</v>
      </c>
      <c r="C75">
        <v>2.26</v>
      </c>
      <c r="D75">
        <v>2.3</v>
      </c>
      <c r="E75">
        <v>2.4</v>
      </c>
      <c r="F75">
        <v>2.92</v>
      </c>
      <c r="G75">
        <v>3.07</v>
      </c>
      <c r="H75">
        <v>3.55</v>
      </c>
      <c r="I75">
        <v>3.88</v>
      </c>
      <c r="J75">
        <v>4.38</v>
      </c>
      <c r="K75">
        <v>4.76</v>
      </c>
    </row>
    <row r="76" spans="1:11">
      <c r="A76" t="s">
        <v>218</v>
      </c>
      <c r="B76">
        <v>13.8</v>
      </c>
      <c r="C76">
        <v>20.99</v>
      </c>
      <c r="D76">
        <v>17.56</v>
      </c>
      <c r="E76">
        <v>13.27</v>
      </c>
      <c r="F76">
        <v>8.85</v>
      </c>
      <c r="G76">
        <v>10.17</v>
      </c>
      <c r="H76">
        <v>10.25</v>
      </c>
      <c r="I76">
        <v>6.85</v>
      </c>
      <c r="J76">
        <v>12.73</v>
      </c>
      <c r="K76">
        <v>14.1</v>
      </c>
    </row>
    <row r="77" spans="1:11">
      <c r="A77" t="s">
        <v>220</v>
      </c>
      <c r="B77">
        <v>8.2984</v>
      </c>
      <c r="C77">
        <v>22.8207</v>
      </c>
      <c r="D77">
        <v>18.1775</v>
      </c>
      <c r="E77">
        <v>15.6584</v>
      </c>
      <c r="F77">
        <v>10.136</v>
      </c>
      <c r="G77">
        <v>19.4519</v>
      </c>
      <c r="H77">
        <v>15.283</v>
      </c>
      <c r="I77">
        <v>18.7209</v>
      </c>
      <c r="J77">
        <v>27.61</v>
      </c>
      <c r="K77">
        <v>23.76</v>
      </c>
    </row>
    <row r="78" spans="1:11">
      <c r="A78" t="s">
        <v>223</v>
      </c>
      <c r="B78">
        <v>4</v>
      </c>
      <c r="C78">
        <v>4.59</v>
      </c>
      <c r="D78">
        <v>4.25</v>
      </c>
      <c r="E78">
        <v>4.07</v>
      </c>
      <c r="F78">
        <v>3.34</v>
      </c>
      <c r="G78">
        <v>3.28</v>
      </c>
      <c r="H78">
        <v>2.18</v>
      </c>
      <c r="I78">
        <v>1.68</v>
      </c>
      <c r="J78">
        <v>2.1</v>
      </c>
      <c r="K78">
        <v>2.75</v>
      </c>
    </row>
    <row r="79" spans="1:11">
      <c r="A79" t="s">
        <v>225</v>
      </c>
      <c r="B79">
        <v>0.8552</v>
      </c>
      <c r="C79">
        <v>0.8163</v>
      </c>
      <c r="D79">
        <v>0.6463</v>
      </c>
      <c r="E79">
        <v>1.3994</v>
      </c>
      <c r="F79">
        <v>1.4513</v>
      </c>
      <c r="G79">
        <v>1.3283</v>
      </c>
      <c r="H79">
        <v>0.9594</v>
      </c>
      <c r="I79">
        <v>0.5166</v>
      </c>
      <c r="J79">
        <v>0.8757</v>
      </c>
      <c r="K79">
        <v>1.14</v>
      </c>
    </row>
    <row r="80" spans="1:11">
      <c r="A80" t="s">
        <v>227</v>
      </c>
      <c r="B80">
        <v>5.0672</v>
      </c>
      <c r="C80">
        <v>11.0097</v>
      </c>
      <c r="D80">
        <v>14.3264</v>
      </c>
      <c r="E80">
        <v>10.96</v>
      </c>
      <c r="F80">
        <v>7.36</v>
      </c>
      <c r="G80">
        <v>3.18</v>
      </c>
      <c r="H80">
        <v>2.99</v>
      </c>
      <c r="I80">
        <v>4.08</v>
      </c>
      <c r="J80">
        <v>8.18</v>
      </c>
      <c r="K80">
        <v>8.4</v>
      </c>
    </row>
    <row r="81" spans="1:11">
      <c r="A81" t="s">
        <v>229</v>
      </c>
      <c r="B81">
        <v>1.4283</v>
      </c>
      <c r="C81">
        <v>4.887</v>
      </c>
      <c r="D81">
        <v>7.3</v>
      </c>
      <c r="E81">
        <v>4.58</v>
      </c>
      <c r="F81">
        <v>4.54</v>
      </c>
      <c r="G81">
        <v>2.9</v>
      </c>
      <c r="H81">
        <v>3.51</v>
      </c>
      <c r="I81">
        <v>2.45</v>
      </c>
      <c r="J81">
        <v>4.27</v>
      </c>
      <c r="K81">
        <v>4.2</v>
      </c>
    </row>
    <row r="82" spans="1:11">
      <c r="A82" t="s">
        <v>231</v>
      </c>
      <c r="B82">
        <v>1.3189</v>
      </c>
      <c r="C82">
        <v>2.1666</v>
      </c>
      <c r="D82">
        <v>2.1118</v>
      </c>
      <c r="E82">
        <v>1.9723</v>
      </c>
      <c r="F82">
        <v>2.042</v>
      </c>
      <c r="G82">
        <v>2.2413</v>
      </c>
      <c r="H82">
        <v>2.829</v>
      </c>
      <c r="I82">
        <v>2.91</v>
      </c>
      <c r="J82">
        <v>2.91</v>
      </c>
      <c r="K82">
        <v>4.15</v>
      </c>
    </row>
    <row r="83" spans="1:11">
      <c r="A83" t="s">
        <v>233</v>
      </c>
      <c r="B83">
        <v>1.704</v>
      </c>
      <c r="C83">
        <v>1.5093</v>
      </c>
      <c r="D83">
        <v>1.8769</v>
      </c>
      <c r="E83">
        <v>1.9138</v>
      </c>
      <c r="F83">
        <v>2.1276</v>
      </c>
      <c r="G83">
        <v>2.5871</v>
      </c>
      <c r="H83">
        <v>2.73</v>
      </c>
      <c r="I83">
        <v>3.04</v>
      </c>
      <c r="J83">
        <v>3.09</v>
      </c>
      <c r="K83">
        <v>3.57</v>
      </c>
    </row>
    <row r="84" spans="1:11">
      <c r="A84" t="s">
        <v>234</v>
      </c>
      <c r="B84">
        <v>2.83</v>
      </c>
      <c r="C84">
        <v>3.8347</v>
      </c>
      <c r="D84">
        <v>3.6809</v>
      </c>
      <c r="E84">
        <v>2.14</v>
      </c>
      <c r="F84">
        <v>1.92</v>
      </c>
      <c r="G84">
        <v>2.61</v>
      </c>
      <c r="H84">
        <v>3.38</v>
      </c>
      <c r="I84">
        <v>3.06</v>
      </c>
      <c r="J84">
        <v>4.2</v>
      </c>
      <c r="K84">
        <v>4.65</v>
      </c>
    </row>
    <row r="85" spans="1:11">
      <c r="A85" t="s">
        <v>236</v>
      </c>
      <c r="B85">
        <v>3.5</v>
      </c>
      <c r="C85">
        <v>8.75</v>
      </c>
      <c r="D85">
        <v>6.13</v>
      </c>
      <c r="E85">
        <v>5.24</v>
      </c>
      <c r="F85">
        <v>6.47</v>
      </c>
      <c r="G85">
        <v>7.69</v>
      </c>
      <c r="H85">
        <v>10</v>
      </c>
      <c r="I85">
        <v>14.22</v>
      </c>
      <c r="J85">
        <v>13.64</v>
      </c>
      <c r="K85">
        <v>14.3</v>
      </c>
    </row>
    <row r="86" spans="1:11">
      <c r="A86" t="s">
        <v>238</v>
      </c>
      <c r="B86">
        <v>31.2</v>
      </c>
      <c r="C86">
        <v>32.78</v>
      </c>
      <c r="D86">
        <v>35.65</v>
      </c>
      <c r="E86">
        <v>20.71</v>
      </c>
      <c r="F86">
        <v>31.77</v>
      </c>
      <c r="G86">
        <v>44.16</v>
      </c>
      <c r="H86">
        <v>47.45</v>
      </c>
      <c r="I86">
        <v>46.82</v>
      </c>
      <c r="J86">
        <v>47.41</v>
      </c>
      <c r="K86">
        <v>48.46</v>
      </c>
    </row>
    <row r="87" spans="1:11">
      <c r="A87" t="s">
        <v>240</v>
      </c>
      <c r="B87">
        <v>9.25</v>
      </c>
      <c r="C87">
        <v>12.5</v>
      </c>
      <c r="D87">
        <v>10.83</v>
      </c>
      <c r="E87">
        <v>10.96</v>
      </c>
      <c r="F87">
        <v>11.34</v>
      </c>
      <c r="G87">
        <v>13.54</v>
      </c>
      <c r="H87">
        <v>12.48</v>
      </c>
      <c r="I87">
        <v>15.86</v>
      </c>
      <c r="J87">
        <v>12.6</v>
      </c>
      <c r="K87">
        <v>14.09</v>
      </c>
    </row>
    <row r="88" spans="1:11">
      <c r="A88" t="s">
        <v>242</v>
      </c>
      <c r="B88">
        <v>1.627</v>
      </c>
      <c r="C88">
        <v>1.6947</v>
      </c>
      <c r="D88">
        <v>1.7389</v>
      </c>
      <c r="E88">
        <v>1.7389</v>
      </c>
      <c r="F88">
        <v>2.1363</v>
      </c>
      <c r="G88">
        <v>2.25</v>
      </c>
      <c r="H88">
        <v>2.54</v>
      </c>
      <c r="I88">
        <v>3.25</v>
      </c>
      <c r="J88">
        <v>2.85</v>
      </c>
      <c r="K88">
        <v>3.21</v>
      </c>
    </row>
    <row r="89" spans="1:11">
      <c r="A89" t="s">
        <v>244</v>
      </c>
      <c r="B89">
        <v>0.0798</v>
      </c>
      <c r="C89">
        <v>0.575</v>
      </c>
      <c r="D89">
        <v>2.01</v>
      </c>
      <c r="E89">
        <v>3.46</v>
      </c>
      <c r="F89">
        <v>5.35</v>
      </c>
      <c r="G89">
        <v>3.02</v>
      </c>
      <c r="H89">
        <v>1.29</v>
      </c>
      <c r="I89">
        <v>1.97</v>
      </c>
      <c r="J89">
        <v>2.79</v>
      </c>
      <c r="K89">
        <v>3.94</v>
      </c>
    </row>
    <row r="90" spans="1:11">
      <c r="A90" t="s">
        <v>246</v>
      </c>
      <c r="B90">
        <v>0.11</v>
      </c>
      <c r="C90">
        <v>0.105</v>
      </c>
      <c r="D90">
        <v>0.94</v>
      </c>
      <c r="E90">
        <v>0.59</v>
      </c>
      <c r="F90">
        <v>1.44</v>
      </c>
      <c r="G90">
        <v>3.17</v>
      </c>
      <c r="H90">
        <v>4.13</v>
      </c>
      <c r="I90">
        <v>3.64</v>
      </c>
      <c r="J90">
        <v>3.3</v>
      </c>
      <c r="K90">
        <v>4.42</v>
      </c>
    </row>
    <row r="91" spans="1:11">
      <c r="A91" t="s">
        <v>249</v>
      </c>
      <c r="B91">
        <v>4.89</v>
      </c>
      <c r="C91">
        <v>5.77</v>
      </c>
      <c r="D91">
        <v>7.3</v>
      </c>
      <c r="E91">
        <v>7.21</v>
      </c>
      <c r="F91">
        <v>9</v>
      </c>
      <c r="G91">
        <v>10.43</v>
      </c>
      <c r="H91">
        <v>11.57</v>
      </c>
      <c r="I91">
        <v>12.1</v>
      </c>
      <c r="J91">
        <v>13.05</v>
      </c>
      <c r="K91">
        <v>17.75</v>
      </c>
    </row>
    <row r="92" spans="1:11">
      <c r="A92" t="s">
        <v>251</v>
      </c>
      <c r="B92">
        <v>0.3137</v>
      </c>
      <c r="C92">
        <v>0.3607</v>
      </c>
      <c r="D92">
        <v>1.3987</v>
      </c>
      <c r="E92">
        <v>1.4827</v>
      </c>
      <c r="F92">
        <v>1.5816</v>
      </c>
      <c r="G92">
        <v>3.4202</v>
      </c>
      <c r="H92">
        <v>5.7234</v>
      </c>
      <c r="I92">
        <v>7.2754</v>
      </c>
      <c r="J92">
        <v>4.16</v>
      </c>
      <c r="K92">
        <v>3.12</v>
      </c>
    </row>
    <row r="93" spans="1:11">
      <c r="A93" t="s">
        <v>253</v>
      </c>
      <c r="B93">
        <v>2.26</v>
      </c>
      <c r="C93">
        <v>3.73</v>
      </c>
      <c r="D93">
        <v>3.88</v>
      </c>
      <c r="E93">
        <v>3.25</v>
      </c>
      <c r="F93">
        <v>4.34</v>
      </c>
      <c r="G93">
        <v>6.05</v>
      </c>
      <c r="H93">
        <v>4.92</v>
      </c>
      <c r="I93">
        <v>4.57</v>
      </c>
      <c r="J93">
        <v>5.25</v>
      </c>
      <c r="K93">
        <v>5.26</v>
      </c>
    </row>
    <row r="94" spans="1:11">
      <c r="A94" t="s">
        <v>255</v>
      </c>
      <c r="B94">
        <v>4.0381</v>
      </c>
      <c r="C94">
        <v>7.6762</v>
      </c>
      <c r="D94">
        <v>8.3297</v>
      </c>
      <c r="E94">
        <v>7.4714</v>
      </c>
      <c r="F94">
        <v>7.9396</v>
      </c>
      <c r="G94">
        <v>9.58</v>
      </c>
      <c r="H94">
        <v>9.78</v>
      </c>
      <c r="I94">
        <v>9.79</v>
      </c>
      <c r="J94">
        <v>11.62</v>
      </c>
      <c r="K94">
        <v>10.88</v>
      </c>
    </row>
    <row r="95" spans="1:11">
      <c r="A95" t="s">
        <v>258</v>
      </c>
      <c r="B95">
        <v>0.6784</v>
      </c>
      <c r="C95">
        <v>0.7732</v>
      </c>
      <c r="D95">
        <v>0.7183</v>
      </c>
      <c r="E95">
        <v>0.6485</v>
      </c>
      <c r="F95">
        <v>0.833</v>
      </c>
      <c r="G95">
        <v>0.96</v>
      </c>
      <c r="H95">
        <v>1</v>
      </c>
      <c r="I95">
        <v>1.04</v>
      </c>
      <c r="J95">
        <v>0.915</v>
      </c>
      <c r="K95">
        <v>1.04</v>
      </c>
    </row>
    <row r="96" spans="1:11">
      <c r="A96" t="s">
        <v>260</v>
      </c>
      <c r="B96">
        <v>1.325</v>
      </c>
      <c r="C96">
        <v>2.75</v>
      </c>
      <c r="D96">
        <v>2.9</v>
      </c>
      <c r="E96">
        <v>3.21</v>
      </c>
      <c r="F96">
        <v>3.59</v>
      </c>
      <c r="G96">
        <v>3.7</v>
      </c>
      <c r="H96">
        <v>4.11</v>
      </c>
      <c r="I96">
        <v>4.16</v>
      </c>
      <c r="J96">
        <v>4.18</v>
      </c>
      <c r="K96">
        <v>4.33</v>
      </c>
    </row>
    <row r="97" spans="1:11">
      <c r="A97" t="s">
        <v>262</v>
      </c>
      <c r="B97">
        <v>6.71</v>
      </c>
      <c r="C97">
        <v>13.4</v>
      </c>
      <c r="D97">
        <v>16.61</v>
      </c>
      <c r="E97">
        <v>20.88</v>
      </c>
      <c r="F97">
        <v>22.05</v>
      </c>
      <c r="G97">
        <v>15.85</v>
      </c>
      <c r="H97">
        <v>8.42</v>
      </c>
      <c r="I97">
        <v>6.33</v>
      </c>
      <c r="J97">
        <v>11</v>
      </c>
      <c r="K97">
        <v>18.4</v>
      </c>
    </row>
    <row r="98" spans="1:11">
      <c r="A98" t="s">
        <v>264</v>
      </c>
      <c r="B98">
        <v>0.6</v>
      </c>
      <c r="C98">
        <v>2.18</v>
      </c>
      <c r="D98">
        <v>2.56</v>
      </c>
      <c r="E98">
        <v>2.88</v>
      </c>
      <c r="F98">
        <v>5.9</v>
      </c>
      <c r="G98">
        <v>8.02</v>
      </c>
      <c r="H98">
        <v>6.27</v>
      </c>
      <c r="I98">
        <v>6.86</v>
      </c>
      <c r="J98">
        <v>8.97</v>
      </c>
      <c r="K98">
        <v>13.19</v>
      </c>
    </row>
    <row r="99" spans="1:11">
      <c r="A99" t="s">
        <v>267</v>
      </c>
      <c r="B99">
        <v>0.6</v>
      </c>
      <c r="C99">
        <v>0.24</v>
      </c>
      <c r="D99">
        <v>0.17</v>
      </c>
      <c r="E99">
        <v>0.165</v>
      </c>
      <c r="F99">
        <v>1.18</v>
      </c>
      <c r="G99">
        <v>2.4</v>
      </c>
      <c r="H99">
        <v>3.28</v>
      </c>
      <c r="I99">
        <v>5.01</v>
      </c>
      <c r="J99">
        <v>8.64</v>
      </c>
      <c r="K99">
        <v>13.14</v>
      </c>
    </row>
    <row r="100" spans="1:11">
      <c r="A100" t="s">
        <v>270</v>
      </c>
      <c r="B100">
        <v>1.3553</v>
      </c>
      <c r="C100">
        <v>2.01</v>
      </c>
      <c r="D100">
        <v>2.67</v>
      </c>
      <c r="E100">
        <v>2.25</v>
      </c>
      <c r="F100">
        <v>1.7</v>
      </c>
      <c r="G100">
        <v>0.265</v>
      </c>
      <c r="H100">
        <v>0.08</v>
      </c>
      <c r="I100">
        <v>1.065</v>
      </c>
      <c r="J100">
        <v>2.15</v>
      </c>
      <c r="K100">
        <v>3.27</v>
      </c>
    </row>
    <row r="101" spans="1:11">
      <c r="A101" t="s">
        <v>272</v>
      </c>
      <c r="B101">
        <v>0.85</v>
      </c>
      <c r="C101">
        <v>1.042</v>
      </c>
      <c r="D101">
        <v>0.8972</v>
      </c>
      <c r="E101">
        <v>0.5403</v>
      </c>
      <c r="F101">
        <v>0.3119</v>
      </c>
      <c r="G101">
        <v>0.3859</v>
      </c>
      <c r="H101">
        <v>0.4695</v>
      </c>
      <c r="I101">
        <v>0.5885</v>
      </c>
      <c r="J101">
        <v>0.5371</v>
      </c>
      <c r="K101">
        <v>0.705</v>
      </c>
    </row>
  </sheetData>
  <sortState ref="A2:M201">
    <sortCondition ref="L2:L201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26" sqref="E26"/>
    </sheetView>
  </sheetViews>
  <sheetFormatPr defaultColWidth="9" defaultRowHeight="14.4" outlineLevelCol="4"/>
  <cols>
    <col min="2" max="2" width="22.2685185185185" customWidth="1"/>
    <col min="3" max="3" width="8.86111111111111" customWidth="1"/>
    <col min="5" max="5" width="20.7314814814815" customWidth="1"/>
  </cols>
  <sheetData>
    <row r="1" spans="1:5">
      <c r="A1" t="s">
        <v>27</v>
      </c>
      <c r="B1" t="s">
        <v>284</v>
      </c>
      <c r="C1" t="s">
        <v>285</v>
      </c>
      <c r="D1" t="s">
        <v>286</v>
      </c>
      <c r="E1" t="s">
        <v>287</v>
      </c>
    </row>
    <row r="2" spans="1:5">
      <c r="A2" t="s">
        <v>35</v>
      </c>
      <c r="B2">
        <v>29.57</v>
      </c>
      <c r="C2">
        <v>0.0325</v>
      </c>
      <c r="D2">
        <f>100000000*0.772*C2</f>
        <v>2509000</v>
      </c>
      <c r="E2">
        <f>D2/B2</f>
        <v>84849.5096381468</v>
      </c>
    </row>
    <row r="3" spans="1:5">
      <c r="A3" t="s">
        <v>39</v>
      </c>
      <c r="B3">
        <v>141.3</v>
      </c>
      <c r="C3">
        <v>0.0556</v>
      </c>
      <c r="D3">
        <f t="shared" ref="D3:D21" si="0">100000000*0.772*C3</f>
        <v>4292320</v>
      </c>
      <c r="E3">
        <f t="shared" ref="E3:E21" si="1">D3/B3</f>
        <v>30377.3531493277</v>
      </c>
    </row>
    <row r="4" spans="1:5">
      <c r="A4" t="s">
        <v>45</v>
      </c>
      <c r="B4">
        <v>27.3</v>
      </c>
      <c r="C4">
        <v>0.1104</v>
      </c>
      <c r="D4">
        <f t="shared" si="0"/>
        <v>8522880</v>
      </c>
      <c r="E4">
        <f t="shared" si="1"/>
        <v>312193.406593407</v>
      </c>
    </row>
    <row r="5" spans="1:5">
      <c r="A5" t="s">
        <v>56</v>
      </c>
      <c r="B5">
        <v>12.43</v>
      </c>
      <c r="C5">
        <v>0.0138</v>
      </c>
      <c r="D5">
        <f t="shared" si="0"/>
        <v>1065360</v>
      </c>
      <c r="E5">
        <f t="shared" si="1"/>
        <v>85708.7691069992</v>
      </c>
    </row>
    <row r="6" spans="1:5">
      <c r="A6" t="s">
        <v>62</v>
      </c>
      <c r="B6">
        <v>22.82</v>
      </c>
      <c r="C6">
        <v>0.0071</v>
      </c>
      <c r="D6">
        <f t="shared" si="0"/>
        <v>548120</v>
      </c>
      <c r="E6">
        <f t="shared" si="1"/>
        <v>24019.2813321648</v>
      </c>
    </row>
    <row r="7" spans="1:5">
      <c r="A7" t="s">
        <v>112</v>
      </c>
      <c r="B7">
        <v>22.86</v>
      </c>
      <c r="C7">
        <v>0.0916</v>
      </c>
      <c r="D7">
        <f t="shared" si="0"/>
        <v>7071520</v>
      </c>
      <c r="E7">
        <f t="shared" si="1"/>
        <v>309340.332458443</v>
      </c>
    </row>
    <row r="8" spans="1:5">
      <c r="A8" t="s">
        <v>147</v>
      </c>
      <c r="B8">
        <v>8.51</v>
      </c>
      <c r="C8">
        <v>0.1257</v>
      </c>
      <c r="D8">
        <f t="shared" si="0"/>
        <v>9704040</v>
      </c>
      <c r="E8">
        <f t="shared" si="1"/>
        <v>1140310.22326674</v>
      </c>
    </row>
    <row r="9" spans="1:5">
      <c r="A9" t="s">
        <v>163</v>
      </c>
      <c r="B9">
        <v>2.51</v>
      </c>
      <c r="C9">
        <v>0.1097</v>
      </c>
      <c r="D9">
        <f t="shared" si="0"/>
        <v>8468840</v>
      </c>
      <c r="E9">
        <f t="shared" si="1"/>
        <v>3374039.84063745</v>
      </c>
    </row>
    <row r="10" spans="1:5">
      <c r="A10" t="s">
        <v>186</v>
      </c>
      <c r="B10">
        <v>5.58</v>
      </c>
      <c r="C10">
        <v>0.0644</v>
      </c>
      <c r="D10">
        <f t="shared" si="0"/>
        <v>4971680</v>
      </c>
      <c r="E10">
        <f t="shared" si="1"/>
        <v>890982.078853047</v>
      </c>
    </row>
    <row r="11" spans="1:5">
      <c r="A11" t="s">
        <v>188</v>
      </c>
      <c r="B11">
        <v>17.8</v>
      </c>
      <c r="C11">
        <v>0.0533</v>
      </c>
      <c r="D11">
        <f t="shared" si="0"/>
        <v>4114760</v>
      </c>
      <c r="E11">
        <f t="shared" si="1"/>
        <v>231166.292134831</v>
      </c>
    </row>
    <row r="12" spans="1:5">
      <c r="A12" t="s">
        <v>195</v>
      </c>
      <c r="B12">
        <v>10.17</v>
      </c>
      <c r="C12">
        <v>0.0132</v>
      </c>
      <c r="D12">
        <f t="shared" si="0"/>
        <v>1019040</v>
      </c>
      <c r="E12">
        <f t="shared" si="1"/>
        <v>100200.589970501</v>
      </c>
    </row>
    <row r="13" spans="1:5">
      <c r="A13" t="s">
        <v>199</v>
      </c>
      <c r="B13">
        <v>24.3</v>
      </c>
      <c r="C13">
        <v>0.0186</v>
      </c>
      <c r="D13">
        <f t="shared" si="0"/>
        <v>1435920</v>
      </c>
      <c r="E13">
        <f t="shared" si="1"/>
        <v>59091.3580246913</v>
      </c>
    </row>
    <row r="14" spans="1:5">
      <c r="A14" t="s">
        <v>218</v>
      </c>
      <c r="B14">
        <v>15.77</v>
      </c>
      <c r="C14">
        <v>0.0313</v>
      </c>
      <c r="D14">
        <f t="shared" si="0"/>
        <v>2416360</v>
      </c>
      <c r="E14">
        <f t="shared" si="1"/>
        <v>153225.110970197</v>
      </c>
    </row>
    <row r="15" spans="1:5">
      <c r="A15" t="s">
        <v>223</v>
      </c>
      <c r="B15">
        <v>3.12</v>
      </c>
      <c r="C15">
        <v>0.0153</v>
      </c>
      <c r="D15">
        <f t="shared" si="0"/>
        <v>1181160</v>
      </c>
      <c r="E15">
        <f t="shared" si="1"/>
        <v>378576.923076923</v>
      </c>
    </row>
    <row r="16" spans="1:5">
      <c r="A16" t="s">
        <v>240</v>
      </c>
      <c r="B16">
        <v>14.87</v>
      </c>
      <c r="C16">
        <v>0.0708</v>
      </c>
      <c r="D16">
        <f t="shared" si="0"/>
        <v>5465760</v>
      </c>
      <c r="E16">
        <f t="shared" si="1"/>
        <v>367569.603227976</v>
      </c>
    </row>
    <row r="17" spans="1:5">
      <c r="A17" t="s">
        <v>249</v>
      </c>
      <c r="B17">
        <v>16.1</v>
      </c>
      <c r="C17">
        <v>0.0466</v>
      </c>
      <c r="D17">
        <f t="shared" si="0"/>
        <v>3597520</v>
      </c>
      <c r="E17">
        <f t="shared" si="1"/>
        <v>223448.447204969</v>
      </c>
    </row>
    <row r="18" spans="1:5">
      <c r="A18" t="s">
        <v>251</v>
      </c>
      <c r="B18">
        <v>3.03</v>
      </c>
      <c r="C18">
        <v>0.0185</v>
      </c>
      <c r="D18">
        <f t="shared" si="0"/>
        <v>1428200</v>
      </c>
      <c r="E18">
        <f t="shared" si="1"/>
        <v>471353.135313531</v>
      </c>
    </row>
    <row r="19" spans="1:5">
      <c r="A19" t="s">
        <v>253</v>
      </c>
      <c r="B19">
        <v>5.45</v>
      </c>
      <c r="C19">
        <v>0.0659</v>
      </c>
      <c r="D19">
        <f t="shared" si="0"/>
        <v>5087480</v>
      </c>
      <c r="E19">
        <f t="shared" si="1"/>
        <v>933482.568807339</v>
      </c>
    </row>
    <row r="20" spans="1:5">
      <c r="A20" t="s">
        <v>258</v>
      </c>
      <c r="B20">
        <v>1.01</v>
      </c>
      <c r="C20">
        <v>0.0239</v>
      </c>
      <c r="D20">
        <f t="shared" si="0"/>
        <v>1845080</v>
      </c>
      <c r="E20">
        <f t="shared" si="1"/>
        <v>1826811.88118812</v>
      </c>
    </row>
    <row r="21" spans="1:5">
      <c r="A21" t="s">
        <v>270</v>
      </c>
      <c r="B21">
        <v>3.82</v>
      </c>
      <c r="C21">
        <v>0.0131</v>
      </c>
      <c r="D21">
        <f t="shared" si="0"/>
        <v>1011320</v>
      </c>
      <c r="E21">
        <f t="shared" si="1"/>
        <v>264743.455497382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Y126"/>
  <sheetViews>
    <sheetView zoomScale="85" zoomScaleNormal="85" workbookViewId="0">
      <selection activeCell="D4" sqref="D4"/>
    </sheetView>
  </sheetViews>
  <sheetFormatPr defaultColWidth="9" defaultRowHeight="14.4"/>
  <cols>
    <col min="1" max="1" width="30.2685185185185" customWidth="1"/>
    <col min="2" max="2" width="12" customWidth="1"/>
    <col min="93" max="93" width="11.9259259259259" customWidth="1"/>
  </cols>
  <sheetData>
    <row r="2" ht="15.15" spans="3:103">
      <c r="C2" t="s">
        <v>288</v>
      </c>
      <c r="D2">
        <f t="array" ref="D2:CY2">TRANSPOSE(B4:B103)</f>
        <v>0</v>
      </c>
      <c r="E2">
        <v>0</v>
      </c>
      <c r="F2">
        <v>0.0325385783533144</v>
      </c>
      <c r="G2">
        <v>0</v>
      </c>
      <c r="H2">
        <v>0.0555529267359878</v>
      </c>
      <c r="I2">
        <v>0</v>
      </c>
      <c r="J2">
        <v>0.110410506460018</v>
      </c>
      <c r="K2">
        <v>0</v>
      </c>
      <c r="L2">
        <v>0</v>
      </c>
      <c r="M2">
        <v>0</v>
      </c>
      <c r="N2">
        <v>0.0137796632450286</v>
      </c>
      <c r="O2">
        <v>0</v>
      </c>
      <c r="P2">
        <v>0.00707023286585864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0.0916414497767161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0.125668223440783</v>
      </c>
      <c r="AX2">
        <v>0</v>
      </c>
      <c r="AY2">
        <v>0</v>
      </c>
      <c r="AZ2">
        <v>0</v>
      </c>
      <c r="BA2">
        <v>0</v>
      </c>
      <c r="BB2">
        <v>0</v>
      </c>
      <c r="BC2">
        <v>0.109720078103878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0.0644160474974643</v>
      </c>
      <c r="BM2">
        <v>0.053300162732424</v>
      </c>
      <c r="BN2">
        <v>0</v>
      </c>
      <c r="BO2">
        <v>0</v>
      </c>
      <c r="BP2">
        <v>0.0131818508126149</v>
      </c>
      <c r="BQ2">
        <v>0</v>
      </c>
      <c r="BR2">
        <v>0.0185709333172715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0.0312551146066241</v>
      </c>
      <c r="CA2">
        <v>0.00605564236573557</v>
      </c>
      <c r="CB2">
        <v>0.0152567594701806</v>
      </c>
      <c r="CC2">
        <v>0.00694679872484859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0.0707876696271537</v>
      </c>
      <c r="CL2">
        <v>0.00591444348873511</v>
      </c>
      <c r="CM2">
        <v>0</v>
      </c>
      <c r="CN2">
        <v>0</v>
      </c>
      <c r="CO2">
        <v>0.0466316862785493</v>
      </c>
      <c r="CP2">
        <v>0.0184821974309993</v>
      </c>
      <c r="CQ2">
        <v>0.0658593642892714</v>
      </c>
      <c r="CR2">
        <v>0</v>
      </c>
      <c r="CS2">
        <v>0.0239076542945824</v>
      </c>
      <c r="CT2">
        <v>0</v>
      </c>
      <c r="CU2">
        <v>0</v>
      </c>
      <c r="CV2">
        <v>0</v>
      </c>
      <c r="CW2">
        <v>0</v>
      </c>
      <c r="CX2">
        <v>0.0130520160819592</v>
      </c>
      <c r="CY2">
        <v>0</v>
      </c>
    </row>
    <row r="3" spans="1:103">
      <c r="A3" t="s">
        <v>289</v>
      </c>
      <c r="B3" t="s">
        <v>288</v>
      </c>
      <c r="C3" s="15"/>
      <c r="D3" t="s">
        <v>30</v>
      </c>
      <c r="E3" t="s">
        <v>33</v>
      </c>
      <c r="F3" t="s">
        <v>35</v>
      </c>
      <c r="G3" t="s">
        <v>38</v>
      </c>
      <c r="H3" t="s">
        <v>39</v>
      </c>
      <c r="I3" t="s">
        <v>42</v>
      </c>
      <c r="J3" t="s">
        <v>45</v>
      </c>
      <c r="K3" t="s">
        <v>48</v>
      </c>
      <c r="L3" t="s">
        <v>51</v>
      </c>
      <c r="M3" t="s">
        <v>53</v>
      </c>
      <c r="N3" t="s">
        <v>56</v>
      </c>
      <c r="O3" t="s">
        <v>59</v>
      </c>
      <c r="P3" t="s">
        <v>62</v>
      </c>
      <c r="Q3" t="s">
        <v>65</v>
      </c>
      <c r="R3" t="s">
        <v>68</v>
      </c>
      <c r="S3" t="s">
        <v>70</v>
      </c>
      <c r="T3" t="s">
        <v>73</v>
      </c>
      <c r="U3" t="s">
        <v>76</v>
      </c>
      <c r="V3" t="s">
        <v>78</v>
      </c>
      <c r="W3" t="s">
        <v>81</v>
      </c>
      <c r="X3" t="s">
        <v>84</v>
      </c>
      <c r="Y3" t="s">
        <v>87</v>
      </c>
      <c r="Z3" t="s">
        <v>89</v>
      </c>
      <c r="AA3" t="s">
        <v>91</v>
      </c>
      <c r="AB3" t="s">
        <v>93</v>
      </c>
      <c r="AC3" t="s">
        <v>95</v>
      </c>
      <c r="AD3" t="s">
        <v>98</v>
      </c>
      <c r="AE3" t="s">
        <v>100</v>
      </c>
      <c r="AF3" t="s">
        <v>103</v>
      </c>
      <c r="AG3" t="s">
        <v>106</v>
      </c>
      <c r="AH3" t="s">
        <v>109</v>
      </c>
      <c r="AI3" t="s">
        <v>112</v>
      </c>
      <c r="AJ3" t="s">
        <v>115</v>
      </c>
      <c r="AK3" t="s">
        <v>118</v>
      </c>
      <c r="AL3" t="s">
        <v>120</v>
      </c>
      <c r="AM3" t="s">
        <v>122</v>
      </c>
      <c r="AN3" t="s">
        <v>124</v>
      </c>
      <c r="AO3" t="s">
        <v>126</v>
      </c>
      <c r="AP3" t="s">
        <v>129</v>
      </c>
      <c r="AQ3" t="s">
        <v>131</v>
      </c>
      <c r="AR3" t="s">
        <v>133</v>
      </c>
      <c r="AS3" t="s">
        <v>136</v>
      </c>
      <c r="AT3" t="s">
        <v>139</v>
      </c>
      <c r="AU3" t="s">
        <v>142</v>
      </c>
      <c r="AV3" t="s">
        <v>144</v>
      </c>
      <c r="AW3" t="s">
        <v>147</v>
      </c>
      <c r="AX3" t="s">
        <v>150</v>
      </c>
      <c r="AY3" t="s">
        <v>152</v>
      </c>
      <c r="AZ3" t="s">
        <v>155</v>
      </c>
      <c r="BA3" t="s">
        <v>157</v>
      </c>
      <c r="BB3" t="s">
        <v>160</v>
      </c>
      <c r="BC3" t="s">
        <v>163</v>
      </c>
      <c r="BD3" t="s">
        <v>166</v>
      </c>
      <c r="BE3" t="s">
        <v>169</v>
      </c>
      <c r="BF3" t="s">
        <v>171</v>
      </c>
      <c r="BG3" t="s">
        <v>173</v>
      </c>
      <c r="BH3" t="s">
        <v>175</v>
      </c>
      <c r="BI3" t="s">
        <v>178</v>
      </c>
      <c r="BJ3" t="s">
        <v>181</v>
      </c>
      <c r="BK3" t="s">
        <v>184</v>
      </c>
      <c r="BL3" t="s">
        <v>186</v>
      </c>
      <c r="BM3" t="s">
        <v>188</v>
      </c>
      <c r="BN3" t="s">
        <v>191</v>
      </c>
      <c r="BO3" t="s">
        <v>193</v>
      </c>
      <c r="BP3" t="s">
        <v>195</v>
      </c>
      <c r="BQ3" t="s">
        <v>197</v>
      </c>
      <c r="BR3" t="s">
        <v>199</v>
      </c>
      <c r="BS3" t="s">
        <v>202</v>
      </c>
      <c r="BT3" t="s">
        <v>204</v>
      </c>
      <c r="BU3" t="s">
        <v>206</v>
      </c>
      <c r="BV3" t="s">
        <v>209</v>
      </c>
      <c r="BW3" t="s">
        <v>211</v>
      </c>
      <c r="BX3" t="s">
        <v>213</v>
      </c>
      <c r="BY3" t="s">
        <v>215</v>
      </c>
      <c r="BZ3" t="s">
        <v>218</v>
      </c>
      <c r="CA3" t="s">
        <v>220</v>
      </c>
      <c r="CB3" t="s">
        <v>223</v>
      </c>
      <c r="CC3" t="s">
        <v>225</v>
      </c>
      <c r="CD3" t="s">
        <v>227</v>
      </c>
      <c r="CE3" t="s">
        <v>229</v>
      </c>
      <c r="CF3" t="s">
        <v>231</v>
      </c>
      <c r="CG3" t="s">
        <v>233</v>
      </c>
      <c r="CH3" t="s">
        <v>234</v>
      </c>
      <c r="CI3" t="s">
        <v>236</v>
      </c>
      <c r="CJ3" t="s">
        <v>238</v>
      </c>
      <c r="CK3" t="s">
        <v>240</v>
      </c>
      <c r="CL3" t="s">
        <v>242</v>
      </c>
      <c r="CM3" t="s">
        <v>244</v>
      </c>
      <c r="CN3" t="s">
        <v>246</v>
      </c>
      <c r="CO3" t="s">
        <v>249</v>
      </c>
      <c r="CP3" t="s">
        <v>251</v>
      </c>
      <c r="CQ3" t="s">
        <v>253</v>
      </c>
      <c r="CR3" t="s">
        <v>255</v>
      </c>
      <c r="CS3" t="s">
        <v>258</v>
      </c>
      <c r="CT3" t="s">
        <v>260</v>
      </c>
      <c r="CU3" t="s">
        <v>262</v>
      </c>
      <c r="CV3" t="s">
        <v>264</v>
      </c>
      <c r="CW3" t="s">
        <v>267</v>
      </c>
      <c r="CX3" t="s">
        <v>270</v>
      </c>
      <c r="CY3" t="s">
        <v>272</v>
      </c>
    </row>
    <row r="4" ht="15.15" spans="1:103">
      <c r="A4">
        <v>0.00939633178632334</v>
      </c>
      <c r="B4">
        <v>0</v>
      </c>
      <c r="C4" t="s">
        <v>30</v>
      </c>
      <c r="D4" s="16">
        <f>VARP(RI!$B$2:$DQ$2)</f>
        <v>0.0041696716245325</v>
      </c>
      <c r="E4" s="16">
        <v>0.00386729145656553</v>
      </c>
      <c r="F4" s="16">
        <v>0.00116254666363923</v>
      </c>
      <c r="G4" s="16">
        <v>0.0033334177253231</v>
      </c>
      <c r="H4" s="16">
        <v>0.000977496426795377</v>
      </c>
      <c r="I4" s="16">
        <v>0.00215847174930097</v>
      </c>
      <c r="J4" s="16">
        <v>0.00124603985826526</v>
      </c>
      <c r="K4" s="16">
        <v>0.0037043956116306</v>
      </c>
      <c r="L4" s="16">
        <v>0.00238805520175854</v>
      </c>
      <c r="M4" s="16">
        <v>0.00152550688381359</v>
      </c>
      <c r="N4" s="16">
        <v>0.00107466313953583</v>
      </c>
      <c r="O4" s="16">
        <v>0.00222406666968078</v>
      </c>
      <c r="P4" s="16">
        <v>-0.00124441963464597</v>
      </c>
      <c r="Q4" s="16">
        <v>0.00168713078926237</v>
      </c>
      <c r="R4" s="16">
        <v>0.00139191658633832</v>
      </c>
      <c r="S4" s="16">
        <v>0.00127401472965701</v>
      </c>
      <c r="T4" s="16">
        <v>0.00106715987814958</v>
      </c>
      <c r="U4" s="16">
        <v>0.00377333552193974</v>
      </c>
      <c r="V4" s="16">
        <v>0.00286157396796666</v>
      </c>
      <c r="W4" s="16">
        <v>0.00222591212478825</v>
      </c>
      <c r="X4" s="16">
        <v>0.00180330242718814</v>
      </c>
      <c r="Y4" s="16">
        <v>0.00212161637620402</v>
      </c>
      <c r="Z4" s="16">
        <v>0.00166031712082432</v>
      </c>
      <c r="AA4" s="16">
        <v>0.00148639593171344</v>
      </c>
      <c r="AB4" s="16">
        <v>0.00166107214379216</v>
      </c>
      <c r="AC4" s="16">
        <v>0.0031685042858744</v>
      </c>
      <c r="AD4" s="16">
        <v>0.00175134961095562</v>
      </c>
      <c r="AE4" s="16">
        <v>0.00144468653446671</v>
      </c>
      <c r="AF4" s="16">
        <v>0.00190337286685317</v>
      </c>
      <c r="AG4" s="16">
        <v>0.00198478313077701</v>
      </c>
      <c r="AH4" s="16">
        <v>0.0017362491065689</v>
      </c>
      <c r="AI4" s="16">
        <v>0.000643535206310511</v>
      </c>
      <c r="AJ4" s="16">
        <v>0.00286222647369447</v>
      </c>
      <c r="AK4" s="16">
        <v>0.00268336387958411</v>
      </c>
      <c r="AL4" s="16">
        <v>0.00216787912432926</v>
      </c>
      <c r="AM4" s="16">
        <v>0.00209251405764998</v>
      </c>
      <c r="AN4" s="16">
        <v>0.00281606802679793</v>
      </c>
      <c r="AO4" s="16">
        <v>0.00224382848799229</v>
      </c>
      <c r="AP4" s="16">
        <v>0.00397045763912477</v>
      </c>
      <c r="AQ4" s="16">
        <v>0.00279892401268952</v>
      </c>
      <c r="AR4" s="16">
        <v>0.00208629100579109</v>
      </c>
      <c r="AS4" s="16">
        <v>0.00174339284301399</v>
      </c>
      <c r="AT4" s="16">
        <v>0.00287427490962267</v>
      </c>
      <c r="AU4" s="16">
        <v>0.00207989919304748</v>
      </c>
      <c r="AV4" s="16">
        <v>0.00156387040611261</v>
      </c>
      <c r="AW4" s="16">
        <v>0.000789755266738899</v>
      </c>
      <c r="AX4" s="16">
        <v>0.00326272734145819</v>
      </c>
      <c r="AY4" s="16">
        <v>0.00340354337799171</v>
      </c>
      <c r="AZ4" s="16">
        <v>0.00372870325858657</v>
      </c>
      <c r="BA4" s="16">
        <v>0.00258287955185891</v>
      </c>
      <c r="BB4" s="16">
        <v>0.0033381472178789</v>
      </c>
      <c r="BC4" s="16">
        <v>0.000394918059692999</v>
      </c>
      <c r="BD4" s="16">
        <v>0.00263678744403272</v>
      </c>
      <c r="BE4" s="16">
        <v>0.00383724196798578</v>
      </c>
      <c r="BF4" s="16">
        <v>0.00231628437292524</v>
      </c>
      <c r="BG4" s="16">
        <v>0.00227074043295723</v>
      </c>
      <c r="BH4" s="16">
        <v>0.00324639904210968</v>
      </c>
      <c r="BI4" s="16">
        <v>0.00251624541162458</v>
      </c>
      <c r="BJ4" s="16">
        <v>0.00160033951417465</v>
      </c>
      <c r="BK4" s="16">
        <v>0.00101073419939925</v>
      </c>
      <c r="BL4" s="16">
        <v>0.00127894226750867</v>
      </c>
      <c r="BM4" s="16">
        <v>0.00150231927773635</v>
      </c>
      <c r="BN4" s="16">
        <v>0.000574260924469781</v>
      </c>
      <c r="BO4" s="16">
        <v>0.00329868133409134</v>
      </c>
      <c r="BP4" s="16">
        <v>0.000684755372524964</v>
      </c>
      <c r="BQ4" s="16">
        <v>0.00251310247439998</v>
      </c>
      <c r="BR4" s="16">
        <v>0.00108790263829385</v>
      </c>
      <c r="BS4" s="16">
        <v>0.00200972044152152</v>
      </c>
      <c r="BT4" s="16">
        <v>0.00368169888527435</v>
      </c>
      <c r="BU4" s="16">
        <v>0.00263531559366442</v>
      </c>
      <c r="BV4" s="16">
        <v>0.00230915430265685</v>
      </c>
      <c r="BW4" s="16">
        <v>0.00431207202475419</v>
      </c>
      <c r="BX4" s="16">
        <v>0.000939130282332589</v>
      </c>
      <c r="BY4" s="16">
        <v>0.00364134216537316</v>
      </c>
      <c r="BZ4" s="16">
        <v>0.000694728482502684</v>
      </c>
      <c r="CA4" s="16">
        <v>0.00225238071642087</v>
      </c>
      <c r="CB4" s="16">
        <v>0.000842528761533727</v>
      </c>
      <c r="CC4" s="16">
        <v>0.00158119123175345</v>
      </c>
      <c r="CD4" s="16">
        <v>0.00154220111378326</v>
      </c>
      <c r="CE4" s="16">
        <v>0.00150313023949545</v>
      </c>
      <c r="CF4" s="16">
        <v>0.0028094956555596</v>
      </c>
      <c r="CG4" s="16">
        <v>0.00121756814649562</v>
      </c>
      <c r="CH4" s="16">
        <v>0.00190287271978006</v>
      </c>
      <c r="CI4" s="16">
        <v>0.0020736000098226</v>
      </c>
      <c r="CJ4" s="16">
        <v>0.00271469355860225</v>
      </c>
      <c r="CK4" s="16">
        <v>0.0012011871524641</v>
      </c>
      <c r="CL4" s="16">
        <v>0.000834287163049463</v>
      </c>
      <c r="CM4" s="16">
        <v>0.00215941980625027</v>
      </c>
      <c r="CN4" s="16">
        <v>0.00207355580192984</v>
      </c>
      <c r="CO4" s="16">
        <v>0.00112392387028738</v>
      </c>
      <c r="CP4" s="16">
        <v>0.00184661898137966</v>
      </c>
      <c r="CQ4" s="16">
        <v>0.000960096623149921</v>
      </c>
      <c r="CR4" s="16">
        <v>0.00148096099258768</v>
      </c>
      <c r="CS4" s="16">
        <v>0.00254025515980356</v>
      </c>
      <c r="CT4" s="16">
        <v>0.00392993606042807</v>
      </c>
      <c r="CU4" s="16">
        <v>0.00306816452411297</v>
      </c>
      <c r="CV4" s="16">
        <v>0.00233513040116587</v>
      </c>
      <c r="CW4" s="16">
        <v>0.00172942146289331</v>
      </c>
      <c r="CX4" s="16">
        <v>-0.0015575620993773</v>
      </c>
      <c r="CY4" s="18">
        <v>0.00293355636497528</v>
      </c>
    </row>
    <row r="5" ht="15.15" spans="1:103">
      <c r="A5">
        <v>0.00869334846664915</v>
      </c>
      <c r="B5">
        <v>0</v>
      </c>
      <c r="C5" t="s">
        <v>33</v>
      </c>
      <c r="D5" s="16">
        <v>0.00386729145656553</v>
      </c>
      <c r="E5" s="16">
        <f>VARP(RI!$B$3:$DQ$3)</f>
        <v>0.00509193563559786</v>
      </c>
      <c r="F5" s="16">
        <v>0.00157011574879397</v>
      </c>
      <c r="G5" s="16">
        <v>0.00407022117104313</v>
      </c>
      <c r="H5" s="16">
        <v>0.00139723747538963</v>
      </c>
      <c r="I5" s="16">
        <v>0.00248568926963778</v>
      </c>
      <c r="J5" s="16">
        <v>0.00158067652849957</v>
      </c>
      <c r="K5" s="16">
        <v>0.00383449583141152</v>
      </c>
      <c r="L5" s="16">
        <v>0.00245505125925579</v>
      </c>
      <c r="M5" s="16">
        <v>0.00191968989872472</v>
      </c>
      <c r="N5" s="16">
        <v>0.00148758742305355</v>
      </c>
      <c r="O5" s="16">
        <v>0.00257158303027028</v>
      </c>
      <c r="P5" s="16">
        <v>-0.000422428547705798</v>
      </c>
      <c r="Q5" s="16">
        <v>0.0022603723251153</v>
      </c>
      <c r="R5" s="16">
        <v>0.00241913947966608</v>
      </c>
      <c r="S5" s="16">
        <v>0.00161597224881607</v>
      </c>
      <c r="T5" s="16">
        <v>0.00142167298782321</v>
      </c>
      <c r="U5" s="16">
        <v>0.00430137030722536</v>
      </c>
      <c r="V5" s="16">
        <v>0.00337681457952596</v>
      </c>
      <c r="W5" s="16">
        <v>0.002447761851342</v>
      </c>
      <c r="X5" s="16">
        <v>0.00200416814564709</v>
      </c>
      <c r="Y5" s="16">
        <v>0.00236868620842984</v>
      </c>
      <c r="Z5" s="16">
        <v>0.00204985248651796</v>
      </c>
      <c r="AA5" s="16">
        <v>0.00163347245132585</v>
      </c>
      <c r="AB5" s="16">
        <v>0.00218400432176803</v>
      </c>
      <c r="AC5" s="16">
        <v>0.00374141617327151</v>
      </c>
      <c r="AD5" s="16">
        <v>0.00204303917961335</v>
      </c>
      <c r="AE5" s="16">
        <v>0.00205387624678897</v>
      </c>
      <c r="AF5" s="16">
        <v>0.00200278209884183</v>
      </c>
      <c r="AG5" s="16">
        <v>0.00245728797056326</v>
      </c>
      <c r="AH5" s="16">
        <v>0.00196244784305452</v>
      </c>
      <c r="AI5" s="16">
        <v>0.000740010422421665</v>
      </c>
      <c r="AJ5" s="16">
        <v>0.00332120259713395</v>
      </c>
      <c r="AK5" s="16">
        <v>0.00310022269623487</v>
      </c>
      <c r="AL5" s="16">
        <v>0.00233736623265799</v>
      </c>
      <c r="AM5" s="16">
        <v>0.00243126096486537</v>
      </c>
      <c r="AN5" s="16">
        <v>0.00350889528113903</v>
      </c>
      <c r="AO5" s="16">
        <v>0.00251318675852228</v>
      </c>
      <c r="AP5" s="16">
        <v>0.00456661507321141</v>
      </c>
      <c r="AQ5" s="16">
        <v>0.00312571444739986</v>
      </c>
      <c r="AR5" s="16">
        <v>0.00268521495896225</v>
      </c>
      <c r="AS5" s="16">
        <v>0.00225899655503498</v>
      </c>
      <c r="AT5" s="16">
        <v>0.00387607964360478</v>
      </c>
      <c r="AU5" s="16">
        <v>0.0020286964049186</v>
      </c>
      <c r="AV5" s="16">
        <v>0.00216951682421844</v>
      </c>
      <c r="AW5" s="16">
        <v>0.00134392162885047</v>
      </c>
      <c r="AX5" s="16">
        <v>0.00337147363087396</v>
      </c>
      <c r="AY5" s="16">
        <v>0.00385516972226502</v>
      </c>
      <c r="AZ5" s="16">
        <v>0.00446694347883363</v>
      </c>
      <c r="BA5" s="16">
        <v>0.00350772951927451</v>
      </c>
      <c r="BB5" s="16">
        <v>0.00428587417592075</v>
      </c>
      <c r="BC5" s="16">
        <v>0.000452270012814425</v>
      </c>
      <c r="BD5" s="16">
        <v>0.0032957907062121</v>
      </c>
      <c r="BE5" s="16">
        <v>0.0035925196948326</v>
      </c>
      <c r="BF5" s="16">
        <v>0.00256361452008689</v>
      </c>
      <c r="BG5" s="16">
        <v>0.00277991430200289</v>
      </c>
      <c r="BH5" s="16">
        <v>0.00420620337279111</v>
      </c>
      <c r="BI5" s="16">
        <v>0.00303058656743178</v>
      </c>
      <c r="BJ5" s="16">
        <v>0.00205059252437669</v>
      </c>
      <c r="BK5" s="16">
        <v>0.00127010001008757</v>
      </c>
      <c r="BL5" s="16">
        <v>0.0014813346757211</v>
      </c>
      <c r="BM5" s="16">
        <v>0.00165610531981982</v>
      </c>
      <c r="BN5" s="16">
        <v>0.00134272301538343</v>
      </c>
      <c r="BO5" s="16">
        <v>0.00356883914745757</v>
      </c>
      <c r="BP5" s="16">
        <v>0.00112934604269716</v>
      </c>
      <c r="BQ5" s="16">
        <v>0.00303789213423042</v>
      </c>
      <c r="BR5" s="16">
        <v>0.00150125738920039</v>
      </c>
      <c r="BS5" s="16">
        <v>0.00266688801663298</v>
      </c>
      <c r="BT5" s="16">
        <v>0.00406162310223536</v>
      </c>
      <c r="BU5" s="16">
        <v>0.00265989394590051</v>
      </c>
      <c r="BV5" s="16">
        <v>0.00276508618000179</v>
      </c>
      <c r="BW5" s="16">
        <v>0.00433129219782883</v>
      </c>
      <c r="BX5" s="16">
        <v>0.00166063478931932</v>
      </c>
      <c r="BY5" s="16">
        <v>0.00396838574577769</v>
      </c>
      <c r="BZ5" s="16">
        <v>0.000806450348151059</v>
      </c>
      <c r="CA5" s="16">
        <v>0.00237954793076252</v>
      </c>
      <c r="CB5" s="16">
        <v>0.00143708362983098</v>
      </c>
      <c r="CC5" s="16">
        <v>0.00230813791426978</v>
      </c>
      <c r="CD5" s="16">
        <v>0.00153079403714525</v>
      </c>
      <c r="CE5" s="16">
        <v>0.00264766940688564</v>
      </c>
      <c r="CF5" s="16">
        <v>0.00277107978567584</v>
      </c>
      <c r="CG5" s="16">
        <v>0.00141079654341471</v>
      </c>
      <c r="CH5" s="16">
        <v>0.00262822482545039</v>
      </c>
      <c r="CI5" s="16">
        <v>0.00258312188174906</v>
      </c>
      <c r="CJ5" s="16">
        <v>0.00367867750025294</v>
      </c>
      <c r="CK5" s="16">
        <v>0.00129285241600298</v>
      </c>
      <c r="CL5" s="16">
        <v>0.0011661007428646</v>
      </c>
      <c r="CM5" s="16">
        <v>0.0027866587510259</v>
      </c>
      <c r="CN5" s="16">
        <v>0.00304171358239139</v>
      </c>
      <c r="CO5" s="16">
        <v>0.00126854025415554</v>
      </c>
      <c r="CP5" s="16">
        <v>0.00199677175763125</v>
      </c>
      <c r="CQ5" s="16">
        <v>0.00105460355060468</v>
      </c>
      <c r="CR5" s="16">
        <v>0.0019775931096654</v>
      </c>
      <c r="CS5" s="16">
        <v>0.00231706893525293</v>
      </c>
      <c r="CT5" s="16">
        <v>0.00410090300742529</v>
      </c>
      <c r="CU5" s="16">
        <v>0.00343700683204704</v>
      </c>
      <c r="CV5" s="16">
        <v>0.00317701322731071</v>
      </c>
      <c r="CW5" s="16">
        <v>0.00259261700373041</v>
      </c>
      <c r="CX5" s="16">
        <v>-0.00139300594397275</v>
      </c>
      <c r="CY5" s="18">
        <v>0.0034187279433853</v>
      </c>
    </row>
    <row r="6" ht="15.15" spans="1:103">
      <c r="A6">
        <v>0.00325414607085879</v>
      </c>
      <c r="B6">
        <v>0.0325385783533144</v>
      </c>
      <c r="C6" t="s">
        <v>35</v>
      </c>
      <c r="D6" s="16">
        <v>0.00116254666363923</v>
      </c>
      <c r="E6" s="16">
        <v>0.00157011574879397</v>
      </c>
      <c r="F6" s="16">
        <f>VARP(RI!$B$4:$DQ$4)</f>
        <v>0.00534193752190356</v>
      </c>
      <c r="G6" s="16">
        <v>0.00171515757304723</v>
      </c>
      <c r="H6" s="16">
        <v>0.000133098674802518</v>
      </c>
      <c r="I6" s="16">
        <v>0.00141769573695325</v>
      </c>
      <c r="J6" s="16">
        <v>7.90539993125703e-5</v>
      </c>
      <c r="K6" s="16">
        <v>0.00285257417130378</v>
      </c>
      <c r="L6" s="16">
        <v>0.0050377508148226</v>
      </c>
      <c r="M6" s="16">
        <v>0.00289236108060357</v>
      </c>
      <c r="N6" s="16">
        <v>0.000105074250515848</v>
      </c>
      <c r="O6" s="16">
        <v>0.00161814462028381</v>
      </c>
      <c r="P6" s="16">
        <v>0.0020915427902812</v>
      </c>
      <c r="Q6" s="16">
        <v>0.0010357084941934</v>
      </c>
      <c r="R6" s="16">
        <v>0.00100778197515098</v>
      </c>
      <c r="S6" s="16">
        <v>0.000664601563064818</v>
      </c>
      <c r="T6" s="16">
        <v>0.00334593848543732</v>
      </c>
      <c r="U6" s="16">
        <v>0.00313951739678591</v>
      </c>
      <c r="V6" s="16">
        <v>0.00223835284390588</v>
      </c>
      <c r="W6" s="16">
        <v>0.00161061778802299</v>
      </c>
      <c r="X6" s="16">
        <v>0.000361335120495379</v>
      </c>
      <c r="Y6" s="16">
        <v>0.00137518660888454</v>
      </c>
      <c r="Z6" s="16">
        <v>0.00132728901808455</v>
      </c>
      <c r="AA6" s="16">
        <v>0.00260055375121542</v>
      </c>
      <c r="AB6" s="16">
        <v>0.0044945628478668</v>
      </c>
      <c r="AC6" s="16">
        <v>0.0013164194115275</v>
      </c>
      <c r="AD6" s="16">
        <v>0.00161147402810454</v>
      </c>
      <c r="AE6" s="16">
        <v>0.00164725837063195</v>
      </c>
      <c r="AF6" s="16">
        <v>0.000624045251054517</v>
      </c>
      <c r="AG6" s="16">
        <v>0.00085081059826715</v>
      </c>
      <c r="AH6" s="16">
        <v>0.00152982629095148</v>
      </c>
      <c r="AI6" s="16">
        <v>0.000490716146439214</v>
      </c>
      <c r="AJ6" s="16">
        <v>0.00154123138542948</v>
      </c>
      <c r="AK6" s="16">
        <v>0.00180446911926326</v>
      </c>
      <c r="AL6" s="16">
        <v>0.001660862595487</v>
      </c>
      <c r="AM6" s="16">
        <v>0.00219999720049234</v>
      </c>
      <c r="AN6" s="16">
        <v>0.00216007151573163</v>
      </c>
      <c r="AO6" s="16">
        <v>0.00166891685794665</v>
      </c>
      <c r="AP6" s="16">
        <v>0.00294650626716031</v>
      </c>
      <c r="AQ6" s="16">
        <v>0.00215817023369036</v>
      </c>
      <c r="AR6" s="16">
        <v>0.00409152406172691</v>
      </c>
      <c r="AS6" s="16">
        <v>0.00338420742339261</v>
      </c>
      <c r="AT6" s="16">
        <v>0.00187619441053943</v>
      </c>
      <c r="AU6" s="16">
        <v>0.00287943124586147</v>
      </c>
      <c r="AV6" s="16">
        <v>0.00382040128401689</v>
      </c>
      <c r="AW6" s="16">
        <v>0.00012431146829274</v>
      </c>
      <c r="AX6" s="16">
        <v>0.00137258169692108</v>
      </c>
      <c r="AY6" s="16">
        <v>0.00200540245115155</v>
      </c>
      <c r="AZ6" s="16">
        <v>0.00162666393787507</v>
      </c>
      <c r="BA6" s="16">
        <v>0.00160684389730089</v>
      </c>
      <c r="BB6" s="16">
        <v>0.00319093500978415</v>
      </c>
      <c r="BC6" s="16">
        <v>0.000565576834804631</v>
      </c>
      <c r="BD6" s="16">
        <v>0.000568854945637399</v>
      </c>
      <c r="BE6" s="16">
        <v>0.00163451381929942</v>
      </c>
      <c r="BF6" s="16">
        <v>0.00295393503089932</v>
      </c>
      <c r="BG6" s="16">
        <v>0.00180860127295311</v>
      </c>
      <c r="BH6" s="16">
        <v>0.00283284616137771</v>
      </c>
      <c r="BI6" s="16">
        <v>0.00523494150561483</v>
      </c>
      <c r="BJ6" s="16">
        <v>0.000844210541314477</v>
      </c>
      <c r="BK6" s="16">
        <v>0.00264354844628189</v>
      </c>
      <c r="BL6" s="16">
        <v>0.00114048916759009</v>
      </c>
      <c r="BM6" s="16">
        <v>0.00137147514766798</v>
      </c>
      <c r="BN6" s="16">
        <v>0.00606130932494626</v>
      </c>
      <c r="BO6" s="16">
        <v>0.00237052629335856</v>
      </c>
      <c r="BP6" s="16">
        <v>0.00263336548123588</v>
      </c>
      <c r="BQ6" s="16">
        <v>0.00468127397842365</v>
      </c>
      <c r="BR6" s="16">
        <v>0.000948758833728146</v>
      </c>
      <c r="BS6" s="16">
        <v>0.00315589272496878</v>
      </c>
      <c r="BT6" s="16">
        <v>0.00233038352933282</v>
      </c>
      <c r="BU6" s="16">
        <v>0.00505527613386438</v>
      </c>
      <c r="BV6" s="16">
        <v>0.00117389895375529</v>
      </c>
      <c r="BW6" s="16">
        <v>0.0026624292447711</v>
      </c>
      <c r="BX6" s="16">
        <v>0.00182602190770968</v>
      </c>
      <c r="BY6" s="16">
        <v>0.0026526743305559</v>
      </c>
      <c r="BZ6" s="16">
        <v>0.00445472988726905</v>
      </c>
      <c r="CA6" s="16">
        <v>0.000830819485976535</v>
      </c>
      <c r="CB6" s="16">
        <v>-0.000185098792141459</v>
      </c>
      <c r="CC6" s="16">
        <v>0.00478750330922196</v>
      </c>
      <c r="CD6" s="16">
        <v>0.00444306738609657</v>
      </c>
      <c r="CE6" s="16">
        <v>0.0061435834698155</v>
      </c>
      <c r="CF6" s="16">
        <v>0.00185698777507056</v>
      </c>
      <c r="CG6" s="16">
        <v>0.000601532565893061</v>
      </c>
      <c r="CH6" s="16">
        <v>0.00230285976230259</v>
      </c>
      <c r="CI6" s="16">
        <v>0.0017250312813438</v>
      </c>
      <c r="CJ6" s="16">
        <v>0.00201371916451532</v>
      </c>
      <c r="CK6" s="16">
        <v>0.000239011897990288</v>
      </c>
      <c r="CL6" s="16">
        <v>0.000885367511893774</v>
      </c>
      <c r="CM6" s="16">
        <v>0.00491985058836266</v>
      </c>
      <c r="CN6" s="16">
        <v>0.00211367271098</v>
      </c>
      <c r="CO6" s="16">
        <v>0.000407504643192198</v>
      </c>
      <c r="CP6" s="16">
        <v>0.000520926813753233</v>
      </c>
      <c r="CQ6" s="16">
        <v>-0.000188188188717922</v>
      </c>
      <c r="CR6" s="16">
        <v>0.00115935959710182</v>
      </c>
      <c r="CS6" s="16">
        <v>0.00100041192385176</v>
      </c>
      <c r="CT6" s="16">
        <v>0.00331594196192144</v>
      </c>
      <c r="CU6" s="16">
        <v>0.00344532865732166</v>
      </c>
      <c r="CV6" s="16">
        <v>0.00233853993301118</v>
      </c>
      <c r="CW6" s="16">
        <v>0.00224431103556493</v>
      </c>
      <c r="CX6" s="16">
        <v>0.00172204977248819</v>
      </c>
      <c r="CY6" s="18">
        <v>0.0025251396289349</v>
      </c>
    </row>
    <row r="7" ht="15.15" spans="1:103">
      <c r="A7">
        <v>0.00642314069642974</v>
      </c>
      <c r="B7">
        <v>0</v>
      </c>
      <c r="C7" t="s">
        <v>38</v>
      </c>
      <c r="D7" s="16">
        <v>0.0033334177253231</v>
      </c>
      <c r="E7" s="16">
        <v>0.00407022117104313</v>
      </c>
      <c r="F7" s="16">
        <v>0.00171515757304723</v>
      </c>
      <c r="G7" s="16">
        <f>VARP(RI!$B$5:$DQ$5)</f>
        <v>0.00481732789331156</v>
      </c>
      <c r="H7" s="16">
        <v>0.000571404684916763</v>
      </c>
      <c r="I7" s="16">
        <v>0.00198488614092231</v>
      </c>
      <c r="J7" s="16">
        <v>0.00141974438256007</v>
      </c>
      <c r="K7" s="16">
        <v>0.00433723712425592</v>
      </c>
      <c r="L7" s="16">
        <v>0.00242792334576999</v>
      </c>
      <c r="M7" s="16">
        <v>0.00205771525122649</v>
      </c>
      <c r="N7" s="16">
        <v>0.00124822842884073</v>
      </c>
      <c r="O7" s="16">
        <v>0.00298233824796157</v>
      </c>
      <c r="P7" s="16">
        <v>-0.000454226690418001</v>
      </c>
      <c r="Q7" s="16">
        <v>0.0020207753185729</v>
      </c>
      <c r="R7" s="16">
        <v>0.00189256377223332</v>
      </c>
      <c r="S7" s="16">
        <v>0.0019449053906252</v>
      </c>
      <c r="T7" s="16">
        <v>0.00127506035944494</v>
      </c>
      <c r="U7" s="16">
        <v>0.003820863818197</v>
      </c>
      <c r="V7" s="16">
        <v>0.00329899237361811</v>
      </c>
      <c r="W7" s="16">
        <v>0.00301924721440448</v>
      </c>
      <c r="X7" s="16">
        <v>0.00228557373057638</v>
      </c>
      <c r="Y7" s="16">
        <v>0.00234941055149112</v>
      </c>
      <c r="Z7" s="16">
        <v>0.00181290499118019</v>
      </c>
      <c r="AA7" s="16">
        <v>0.00188748299433888</v>
      </c>
      <c r="AB7" s="16">
        <v>0.0021092425386728</v>
      </c>
      <c r="AC7" s="16">
        <v>0.00288440673053032</v>
      </c>
      <c r="AD7" s="16">
        <v>0.00176036181723689</v>
      </c>
      <c r="AE7" s="16">
        <v>0.00146744579505135</v>
      </c>
      <c r="AF7" s="16">
        <v>0.00222826001401882</v>
      </c>
      <c r="AG7" s="16">
        <v>0.00310233861250495</v>
      </c>
      <c r="AH7" s="16">
        <v>0.00273059508174101</v>
      </c>
      <c r="AI7" s="16">
        <v>0.00111876043832485</v>
      </c>
      <c r="AJ7" s="16">
        <v>0.00382700575793498</v>
      </c>
      <c r="AK7" s="16">
        <v>0.0031633733256634</v>
      </c>
      <c r="AL7" s="16">
        <v>0.00240041758031514</v>
      </c>
      <c r="AM7" s="16">
        <v>0.00268706090517036</v>
      </c>
      <c r="AN7" s="16">
        <v>0.00353634364212549</v>
      </c>
      <c r="AO7" s="16">
        <v>0.0028100340673671</v>
      </c>
      <c r="AP7" s="16">
        <v>0.00485573972569639</v>
      </c>
      <c r="AQ7" s="16">
        <v>0.003315944089133</v>
      </c>
      <c r="AR7" s="16">
        <v>0.00255132493354893</v>
      </c>
      <c r="AS7" s="16">
        <v>0.00221914713238462</v>
      </c>
      <c r="AT7" s="16">
        <v>0.00388588815030773</v>
      </c>
      <c r="AU7" s="16">
        <v>0.00253467885330403</v>
      </c>
      <c r="AV7" s="16">
        <v>0.00216473995420177</v>
      </c>
      <c r="AW7" s="16">
        <v>0.000999232599236624</v>
      </c>
      <c r="AX7" s="16">
        <v>0.00375879048092272</v>
      </c>
      <c r="AY7" s="16">
        <v>0.00472799536450901</v>
      </c>
      <c r="AZ7" s="16">
        <v>0.00420002907468959</v>
      </c>
      <c r="BA7" s="16">
        <v>0.00337525936899191</v>
      </c>
      <c r="BB7" s="16">
        <v>0.00420469517980716</v>
      </c>
      <c r="BC7" s="16">
        <v>0.000685886646364054</v>
      </c>
      <c r="BD7" s="16">
        <v>0.00280458354404038</v>
      </c>
      <c r="BE7" s="16">
        <v>0.00398713071969208</v>
      </c>
      <c r="BF7" s="16">
        <v>0.00232716408503178</v>
      </c>
      <c r="BG7" s="16">
        <v>0.00279524529698107</v>
      </c>
      <c r="BH7" s="16">
        <v>0.0035972853322317</v>
      </c>
      <c r="BI7" s="16">
        <v>0.00297860544336504</v>
      </c>
      <c r="BJ7" s="16">
        <v>0.0015004110156277</v>
      </c>
      <c r="BK7" s="16">
        <v>0.00207886401854184</v>
      </c>
      <c r="BL7" s="16">
        <v>0.00154483732146705</v>
      </c>
      <c r="BM7" s="16">
        <v>0.00187757335583885</v>
      </c>
      <c r="BN7" s="16">
        <v>0.00227963711321869</v>
      </c>
      <c r="BO7" s="16">
        <v>0.00378925844192157</v>
      </c>
      <c r="BP7" s="16">
        <v>0.00167883964055166</v>
      </c>
      <c r="BQ7" s="16">
        <v>0.00302174372966641</v>
      </c>
      <c r="BR7" s="16">
        <v>0.00126077137220311</v>
      </c>
      <c r="BS7" s="16">
        <v>0.00268576331392699</v>
      </c>
      <c r="BT7" s="16">
        <v>0.00413426107968107</v>
      </c>
      <c r="BU7" s="16">
        <v>0.0029300774265125</v>
      </c>
      <c r="BV7" s="16">
        <v>0.0022736515970867</v>
      </c>
      <c r="BW7" s="16">
        <v>0.00480274412202141</v>
      </c>
      <c r="BX7" s="16">
        <v>0.00177405320852894</v>
      </c>
      <c r="BY7" s="16">
        <v>0.00402936047787219</v>
      </c>
      <c r="BZ7" s="16">
        <v>0.00138187530121933</v>
      </c>
      <c r="CA7" s="16">
        <v>0.00197285674555134</v>
      </c>
      <c r="CB7" s="16">
        <v>0.00120670217693761</v>
      </c>
      <c r="CC7" s="16">
        <v>0.00238496401157345</v>
      </c>
      <c r="CD7" s="16">
        <v>0.00173462523320849</v>
      </c>
      <c r="CE7" s="16">
        <v>0.00283746148624789</v>
      </c>
      <c r="CF7" s="16">
        <v>0.00182383499761965</v>
      </c>
      <c r="CG7" s="16">
        <v>0.00153573339441846</v>
      </c>
      <c r="CH7" s="16">
        <v>0.00315496785941446</v>
      </c>
      <c r="CI7" s="16">
        <v>0.00310089829873647</v>
      </c>
      <c r="CJ7" s="16">
        <v>0.00372627554445909</v>
      </c>
      <c r="CK7" s="16">
        <v>0.00164814593442659</v>
      </c>
      <c r="CL7" s="16">
        <v>0.000789543015022025</v>
      </c>
      <c r="CM7" s="16">
        <v>0.00173933318006051</v>
      </c>
      <c r="CN7" s="16">
        <v>0.00250055988186994</v>
      </c>
      <c r="CO7" s="16">
        <v>0.00126404642057132</v>
      </c>
      <c r="CP7" s="16">
        <v>0.00189775932059856</v>
      </c>
      <c r="CQ7" s="16">
        <v>0.000795538352115061</v>
      </c>
      <c r="CR7" s="16">
        <v>0.00211811328338445</v>
      </c>
      <c r="CS7" s="16">
        <v>0.00201185899515806</v>
      </c>
      <c r="CT7" s="16">
        <v>0.00404296501090903</v>
      </c>
      <c r="CU7" s="16">
        <v>0.00261555507045177</v>
      </c>
      <c r="CV7" s="16">
        <v>0.00315005151641006</v>
      </c>
      <c r="CW7" s="16">
        <v>0.00243556700313411</v>
      </c>
      <c r="CX7" s="16">
        <v>-0.000317153618642597</v>
      </c>
      <c r="CY7" s="18">
        <v>0.00365707905869182</v>
      </c>
    </row>
    <row r="8" ht="15.15" spans="1:103">
      <c r="A8">
        <v>0.0147083593710495</v>
      </c>
      <c r="B8">
        <v>0.0555529267359878</v>
      </c>
      <c r="C8" t="s">
        <v>39</v>
      </c>
      <c r="D8" s="16">
        <v>0.000977496426795377</v>
      </c>
      <c r="E8" s="16">
        <v>0.00139723747538963</v>
      </c>
      <c r="F8" s="16">
        <v>0.000133098674802518</v>
      </c>
      <c r="G8" s="16">
        <v>0.000571404684916763</v>
      </c>
      <c r="H8" s="16">
        <f>VARP(RI!$B$6:$DQ$6)</f>
        <v>0.00322013636549962</v>
      </c>
      <c r="I8" s="16">
        <v>0.0010645715745919</v>
      </c>
      <c r="J8" s="16">
        <v>0.00125808703201244</v>
      </c>
      <c r="K8" s="16">
        <v>0.000549117195531976</v>
      </c>
      <c r="L8" s="16">
        <v>0.000792594549945696</v>
      </c>
      <c r="M8" s="16">
        <v>0.000916822651392884</v>
      </c>
      <c r="N8" s="16">
        <v>0.000977049364828995</v>
      </c>
      <c r="O8" s="16">
        <v>0.000705166426787175</v>
      </c>
      <c r="P8" s="16">
        <v>-0.000413511440926086</v>
      </c>
      <c r="Q8" s="16">
        <v>0.00126998328199151</v>
      </c>
      <c r="R8" s="16">
        <v>0.00111853333441568</v>
      </c>
      <c r="S8" s="16">
        <v>0.000971321170800592</v>
      </c>
      <c r="T8" s="16">
        <v>0.000745791925159086</v>
      </c>
      <c r="U8" s="16">
        <v>0.00187871953458434</v>
      </c>
      <c r="V8" s="16">
        <v>0.00153459149771797</v>
      </c>
      <c r="W8" s="16">
        <v>0.00110244193921163</v>
      </c>
      <c r="X8" s="16">
        <v>0.00137685640198546</v>
      </c>
      <c r="Y8" s="16">
        <v>0.00119689633987446</v>
      </c>
      <c r="Z8" s="16">
        <v>0.000725285487246779</v>
      </c>
      <c r="AA8" s="16">
        <v>0.000374600179790461</v>
      </c>
      <c r="AB8" s="16">
        <v>0.000545261022945482</v>
      </c>
      <c r="AC8" s="16">
        <v>0.00171941056873417</v>
      </c>
      <c r="AD8" s="16">
        <v>0.000590177779597346</v>
      </c>
      <c r="AE8" s="16">
        <v>0.00148699191715647</v>
      </c>
      <c r="AF8" s="16">
        <v>0.00122611029358404</v>
      </c>
      <c r="AG8" s="16">
        <v>0.00107564532805498</v>
      </c>
      <c r="AH8" s="16">
        <v>0.00104834521272644</v>
      </c>
      <c r="AI8" s="16">
        <v>0.000737727295550442</v>
      </c>
      <c r="AJ8" s="16">
        <v>0.000823773365552683</v>
      </c>
      <c r="AK8" s="16">
        <v>0.00106824530006874</v>
      </c>
      <c r="AL8" s="16">
        <v>0.00142964710857673</v>
      </c>
      <c r="AM8" s="16">
        <v>0.000954225280629782</v>
      </c>
      <c r="AN8" s="16">
        <v>0.00115296582145357</v>
      </c>
      <c r="AO8" s="16">
        <v>0.000918386202786655</v>
      </c>
      <c r="AP8" s="16">
        <v>0.000439449380317439</v>
      </c>
      <c r="AQ8" s="16">
        <v>0.0014658408227146</v>
      </c>
      <c r="AR8" s="16">
        <v>0.000552658868726716</v>
      </c>
      <c r="AS8" s="16">
        <v>0.00084628851491487</v>
      </c>
      <c r="AT8" s="16">
        <v>0.00177902683304357</v>
      </c>
      <c r="AU8" s="16">
        <v>0.000131685147852068</v>
      </c>
      <c r="AV8" s="16">
        <v>0.000638687825056952</v>
      </c>
      <c r="AW8" s="16">
        <v>0.000828770981633695</v>
      </c>
      <c r="AX8" s="16">
        <v>0.00110374484328414</v>
      </c>
      <c r="AY8" s="16">
        <v>-0.00015197702103553</v>
      </c>
      <c r="AZ8" s="16">
        <v>0.000945108801217278</v>
      </c>
      <c r="BA8" s="16">
        <v>0.00131996745208964</v>
      </c>
      <c r="BB8" s="16">
        <v>0.000584693545639935</v>
      </c>
      <c r="BC8" s="16">
        <v>0.000695526338833221</v>
      </c>
      <c r="BD8" s="16">
        <v>0.00132305841069048</v>
      </c>
      <c r="BE8" s="16">
        <v>0.00111190291079127</v>
      </c>
      <c r="BF8" s="16">
        <v>0.000761799169600283</v>
      </c>
      <c r="BG8" s="16">
        <v>0.000530355223459043</v>
      </c>
      <c r="BH8" s="16">
        <v>0.00116335858378473</v>
      </c>
      <c r="BI8" s="16">
        <v>0.000382013581872212</v>
      </c>
      <c r="BJ8" s="16">
        <v>0.00123432026608723</v>
      </c>
      <c r="BK8" s="16">
        <v>-0.000810922290325667</v>
      </c>
      <c r="BL8" s="16">
        <v>0.000820464178494768</v>
      </c>
      <c r="BM8" s="16">
        <v>0.000320579558062534</v>
      </c>
      <c r="BN8" s="16">
        <v>-0.00049371245461698</v>
      </c>
      <c r="BO8" s="16">
        <v>0.00105395498620526</v>
      </c>
      <c r="BP8" s="16">
        <v>-0.000791982897448905</v>
      </c>
      <c r="BQ8" s="16">
        <v>0.00130959584938144</v>
      </c>
      <c r="BR8" s="16">
        <v>0.000952346060054403</v>
      </c>
      <c r="BS8" s="16">
        <v>0.00141975416744051</v>
      </c>
      <c r="BT8" s="16">
        <v>0.00146721748626387</v>
      </c>
      <c r="BU8" s="16">
        <v>8.62794559470029e-5</v>
      </c>
      <c r="BV8" s="16">
        <v>0.00149493514300564</v>
      </c>
      <c r="BW8" s="16">
        <v>0.00136568826365992</v>
      </c>
      <c r="BX8" s="16">
        <v>0.000867036084329839</v>
      </c>
      <c r="BY8" s="16">
        <v>-0.000472480069969797</v>
      </c>
      <c r="BZ8" s="16">
        <v>-0.000519436445373409</v>
      </c>
      <c r="CA8" s="16">
        <v>0.000342108038229758</v>
      </c>
      <c r="CB8" s="16">
        <v>0.000914954360301293</v>
      </c>
      <c r="CC8" s="16">
        <v>9.66944167313543e-5</v>
      </c>
      <c r="CD8" s="16">
        <v>4.16250186934037e-5</v>
      </c>
      <c r="CE8" s="16">
        <v>0.00154397876008471</v>
      </c>
      <c r="CF8" s="16">
        <v>0.00148762001281509</v>
      </c>
      <c r="CG8" s="16">
        <v>0.000982193504540973</v>
      </c>
      <c r="CH8" s="16">
        <v>0.000680112998190513</v>
      </c>
      <c r="CI8" s="16">
        <v>0.000319618272157739</v>
      </c>
      <c r="CJ8" s="16">
        <v>0.00137476225839925</v>
      </c>
      <c r="CK8" s="16">
        <v>0.000625022036831183</v>
      </c>
      <c r="CL8" s="16">
        <v>0.00103046587643049</v>
      </c>
      <c r="CM8" s="16">
        <v>0.000191904657292014</v>
      </c>
      <c r="CN8" s="16">
        <v>0.000899441367808878</v>
      </c>
      <c r="CO8" s="16">
        <v>0.00109601220399227</v>
      </c>
      <c r="CP8" s="16">
        <v>0.000256479466272967</v>
      </c>
      <c r="CQ8" s="16">
        <v>0.000513400617599073</v>
      </c>
      <c r="CR8" s="16">
        <v>0.000866281971112934</v>
      </c>
      <c r="CS8" s="16">
        <v>0.000240577713710077</v>
      </c>
      <c r="CT8" s="16">
        <v>0.000588842601192188</v>
      </c>
      <c r="CU8" s="16">
        <v>0.00122319923093824</v>
      </c>
      <c r="CV8" s="16">
        <v>0.000648961389210922</v>
      </c>
      <c r="CW8" s="16">
        <v>0.00288060272646338</v>
      </c>
      <c r="CX8" s="16">
        <v>-0.00142043133802336</v>
      </c>
      <c r="CY8" s="18">
        <v>0.00131912050539939</v>
      </c>
    </row>
    <row r="9" ht="15.15" spans="1:103">
      <c r="A9">
        <v>0.00763657069054218</v>
      </c>
      <c r="B9">
        <v>0</v>
      </c>
      <c r="C9" t="s">
        <v>42</v>
      </c>
      <c r="D9" s="16">
        <v>0.00215847174930097</v>
      </c>
      <c r="E9" s="16">
        <v>0.00248568926963778</v>
      </c>
      <c r="F9" s="16">
        <v>0.00141769573695325</v>
      </c>
      <c r="G9" s="16">
        <v>0.00198488614092231</v>
      </c>
      <c r="H9" s="16">
        <v>0.0010645715745919</v>
      </c>
      <c r="I9" s="16">
        <f>VARP(RI!$B$7:$DQ$7)</f>
        <v>0.00394431590488791</v>
      </c>
      <c r="J9" s="16">
        <v>0.00125573072636864</v>
      </c>
      <c r="K9" s="16">
        <v>0.00158342363574618</v>
      </c>
      <c r="L9" s="16">
        <v>0.00272652958264041</v>
      </c>
      <c r="M9" s="16">
        <v>0.00177696109112993</v>
      </c>
      <c r="N9" s="16">
        <v>0.000976134178185181</v>
      </c>
      <c r="O9" s="16">
        <v>0.00105433222877135</v>
      </c>
      <c r="P9" s="16">
        <v>0.000287859401148426</v>
      </c>
      <c r="Q9" s="16">
        <v>0.00115916992535799</v>
      </c>
      <c r="R9" s="16">
        <v>0.0010857886352524</v>
      </c>
      <c r="S9" s="16">
        <v>0.000977524767004291</v>
      </c>
      <c r="T9" s="16">
        <v>0.000929331778469328</v>
      </c>
      <c r="U9" s="16">
        <v>0.00203790396863965</v>
      </c>
      <c r="V9" s="16">
        <v>0.00198601893621131</v>
      </c>
      <c r="W9" s="16">
        <v>0.000349657934857968</v>
      </c>
      <c r="X9" s="16">
        <v>0.00129733665960938</v>
      </c>
      <c r="Y9" s="16">
        <v>0.00130007848164293</v>
      </c>
      <c r="Z9" s="16">
        <v>0.00143530925256371</v>
      </c>
      <c r="AA9" s="16">
        <v>0.00147199666623435</v>
      </c>
      <c r="AB9" s="16">
        <v>0.00169633575617721</v>
      </c>
      <c r="AC9" s="16">
        <v>0.00168602041278301</v>
      </c>
      <c r="AD9" s="16">
        <v>0.00130395061231166</v>
      </c>
      <c r="AE9" s="16">
        <v>0.00110678779803597</v>
      </c>
      <c r="AF9" s="16">
        <v>0.000305390355178891</v>
      </c>
      <c r="AG9" s="16">
        <v>0.0014580524015345</v>
      </c>
      <c r="AH9" s="16">
        <v>0.000946761834132522</v>
      </c>
      <c r="AI9" s="16">
        <v>-0.000237831453797155</v>
      </c>
      <c r="AJ9" s="16">
        <v>0.00142685568143066</v>
      </c>
      <c r="AK9" s="16">
        <v>0.00185660132898255</v>
      </c>
      <c r="AL9" s="16">
        <v>0.00221519217151398</v>
      </c>
      <c r="AM9" s="16">
        <v>0.00162094024932487</v>
      </c>
      <c r="AN9" s="16">
        <v>0.0022200857151591</v>
      </c>
      <c r="AO9" s="16">
        <v>0.0017665218402057</v>
      </c>
      <c r="AP9" s="16">
        <v>0.00282371649123945</v>
      </c>
      <c r="AQ9" s="16">
        <v>0.00213129124857053</v>
      </c>
      <c r="AR9" s="16">
        <v>0.00231170458707846</v>
      </c>
      <c r="AS9" s="16">
        <v>0.00189522488680581</v>
      </c>
      <c r="AT9" s="16">
        <v>0.00290057287483145</v>
      </c>
      <c r="AU9" s="16">
        <v>0.00192624801101533</v>
      </c>
      <c r="AV9" s="16">
        <v>0.00285382123135638</v>
      </c>
      <c r="AW9" s="16">
        <v>0.000788260774409864</v>
      </c>
      <c r="AX9" s="16">
        <v>0.00142526389621946</v>
      </c>
      <c r="AY9" s="16">
        <v>0.00176832727198424</v>
      </c>
      <c r="AZ9" s="16">
        <v>0.00247013204694551</v>
      </c>
      <c r="BA9" s="16">
        <v>0.0022178313384118</v>
      </c>
      <c r="BB9" s="16">
        <v>0.00272934667927399</v>
      </c>
      <c r="BC9" s="16">
        <v>0.000319455523610586</v>
      </c>
      <c r="BD9" s="16">
        <v>0.00196722278116666</v>
      </c>
      <c r="BE9" s="16">
        <v>0.00229408944211949</v>
      </c>
      <c r="BF9" s="16">
        <v>0.00182293438215294</v>
      </c>
      <c r="BG9" s="16">
        <v>0.0020834140822586</v>
      </c>
      <c r="BH9" s="16">
        <v>0.00291163152698317</v>
      </c>
      <c r="BI9" s="16">
        <v>0.00249236249164482</v>
      </c>
      <c r="BJ9" s="16">
        <v>0.00146134519037481</v>
      </c>
      <c r="BK9" s="16">
        <v>0.00165281988893431</v>
      </c>
      <c r="BL9" s="16">
        <v>0.00158974907599551</v>
      </c>
      <c r="BM9" s="16">
        <v>0.000860716212174416</v>
      </c>
      <c r="BN9" s="16">
        <v>0.00191229929292513</v>
      </c>
      <c r="BO9" s="16">
        <v>0.00295818525615133</v>
      </c>
      <c r="BP9" s="16">
        <v>0.000207335113986345</v>
      </c>
      <c r="BQ9" s="16">
        <v>0.00227975664476187</v>
      </c>
      <c r="BR9" s="16">
        <v>0.000695989615134739</v>
      </c>
      <c r="BS9" s="16">
        <v>0.00288062378429673</v>
      </c>
      <c r="BT9" s="16">
        <v>0.00214509321011045</v>
      </c>
      <c r="BU9" s="16">
        <v>0.00136145182422513</v>
      </c>
      <c r="BV9" s="16">
        <v>0.000982317756293801</v>
      </c>
      <c r="BW9" s="16">
        <v>0.00312437335362373</v>
      </c>
      <c r="BX9" s="16">
        <v>0.00177087350323313</v>
      </c>
      <c r="BY9" s="16">
        <v>0.0020130758481138</v>
      </c>
      <c r="BZ9" s="16">
        <v>0.00166503768516342</v>
      </c>
      <c r="CA9" s="16">
        <v>0.00253562543533965</v>
      </c>
      <c r="CB9" s="16">
        <v>0.0010811103108586</v>
      </c>
      <c r="CC9" s="16">
        <v>0.00121212976854905</v>
      </c>
      <c r="CD9" s="16">
        <v>0.00320999275214236</v>
      </c>
      <c r="CE9" s="16">
        <v>0.00329023760564205</v>
      </c>
      <c r="CF9" s="16">
        <v>0.00280354457156431</v>
      </c>
      <c r="CG9" s="16">
        <v>0.00119963606571375</v>
      </c>
      <c r="CH9" s="16">
        <v>0.00107369299858401</v>
      </c>
      <c r="CI9" s="16">
        <v>0.00233197220651843</v>
      </c>
      <c r="CJ9" s="16">
        <v>0.00208060411992685</v>
      </c>
      <c r="CK9" s="16">
        <v>0.000767732358701243</v>
      </c>
      <c r="CL9" s="16">
        <v>0.00103077771932944</v>
      </c>
      <c r="CM9" s="16">
        <v>0.00279101855946909</v>
      </c>
      <c r="CN9" s="16">
        <v>0.00151805299550647</v>
      </c>
      <c r="CO9" s="16">
        <v>0.00117309447413422</v>
      </c>
      <c r="CP9" s="16">
        <v>0.000524244747534807</v>
      </c>
      <c r="CQ9" s="16">
        <v>0.000439738974206401</v>
      </c>
      <c r="CR9" s="16">
        <v>0.0014830476951394</v>
      </c>
      <c r="CS9" s="16">
        <v>0.00180231257579828</v>
      </c>
      <c r="CT9" s="16">
        <v>0.00232632196397675</v>
      </c>
      <c r="CU9" s="16">
        <v>0.00313653241895831</v>
      </c>
      <c r="CV9" s="16">
        <v>0.00217293725680324</v>
      </c>
      <c r="CW9" s="16">
        <v>0.0011255478354119</v>
      </c>
      <c r="CX9" s="16">
        <v>3.46552382498993e-5</v>
      </c>
      <c r="CY9" s="18">
        <v>0.00250215697039628</v>
      </c>
    </row>
    <row r="10" ht="15.15" spans="1:103">
      <c r="A10">
        <v>0.0025914806346859</v>
      </c>
      <c r="B10">
        <v>0.110410506460018</v>
      </c>
      <c r="C10" t="s">
        <v>45</v>
      </c>
      <c r="D10" s="16">
        <v>0.00124603985826526</v>
      </c>
      <c r="E10" s="16">
        <v>0.00158067652849957</v>
      </c>
      <c r="F10" s="16">
        <v>7.90539993125703e-5</v>
      </c>
      <c r="G10" s="16">
        <v>0.00141974438256007</v>
      </c>
      <c r="H10" s="16">
        <v>0.00125808703201244</v>
      </c>
      <c r="I10" s="16">
        <v>0.00125573072636864</v>
      </c>
      <c r="J10" s="16">
        <f>VARP(RI!$B$8:$DQ$8)</f>
        <v>0.00237238929479259</v>
      </c>
      <c r="K10" s="16">
        <v>0.000586568430647985</v>
      </c>
      <c r="L10" s="16">
        <v>0.00046222211908647</v>
      </c>
      <c r="M10" s="16">
        <v>0.000907767325378794</v>
      </c>
      <c r="N10" s="16">
        <v>0.000919977690200679</v>
      </c>
      <c r="O10" s="16">
        <v>0.000940348289246766</v>
      </c>
      <c r="P10" s="16">
        <v>-0.000109092457896976</v>
      </c>
      <c r="Q10" s="16">
        <v>0.00140295489685673</v>
      </c>
      <c r="R10" s="16">
        <v>0.00103309873764182</v>
      </c>
      <c r="S10" s="16">
        <v>0.00101380509795216</v>
      </c>
      <c r="T10" s="16">
        <v>0.000285183172911091</v>
      </c>
      <c r="U10" s="16">
        <v>0.00152064975364625</v>
      </c>
      <c r="V10" s="16">
        <v>0.00156739369794774</v>
      </c>
      <c r="W10" s="16">
        <v>0.00114069739268078</v>
      </c>
      <c r="X10" s="16">
        <v>0.00120921456014006</v>
      </c>
      <c r="Y10" s="16">
        <v>0.00112823545863936</v>
      </c>
      <c r="Z10" s="16">
        <v>0.000859064793567142</v>
      </c>
      <c r="AA10" s="16">
        <v>0.000592645552016783</v>
      </c>
      <c r="AB10" s="16">
        <v>0.000574605061773477</v>
      </c>
      <c r="AC10" s="16">
        <v>0.00190353144939926</v>
      </c>
      <c r="AD10" s="16">
        <v>0.000789041256395657</v>
      </c>
      <c r="AE10" s="16">
        <v>0.000987983222404739</v>
      </c>
      <c r="AF10" s="16">
        <v>0.000940206690140041</v>
      </c>
      <c r="AG10" s="16">
        <v>0.000971858848731452</v>
      </c>
      <c r="AH10" s="16">
        <v>0.000909563109886193</v>
      </c>
      <c r="AI10" s="16">
        <v>0.00042497118612802</v>
      </c>
      <c r="AJ10" s="16">
        <v>0.000899629834263085</v>
      </c>
      <c r="AK10" s="16">
        <v>0.00144492103143067</v>
      </c>
      <c r="AL10" s="16">
        <v>0.00104170772416301</v>
      </c>
      <c r="AM10" s="16">
        <v>0.00104556475757032</v>
      </c>
      <c r="AN10" s="16">
        <v>0.00127588692354254</v>
      </c>
      <c r="AO10" s="16">
        <v>0.00108012033177551</v>
      </c>
      <c r="AP10" s="16">
        <v>0.00150462423922106</v>
      </c>
      <c r="AQ10" s="16">
        <v>0.00120440973441648</v>
      </c>
      <c r="AR10" s="16">
        <v>0.000322123017968487</v>
      </c>
      <c r="AS10" s="16">
        <v>3.2424030656451e-6</v>
      </c>
      <c r="AT10" s="16">
        <v>0.00208155534352058</v>
      </c>
      <c r="AU10" s="16">
        <v>0.000565863454413808</v>
      </c>
      <c r="AV10" s="16">
        <v>0.000864170938133796</v>
      </c>
      <c r="AW10" s="16">
        <v>0.00098251653583492</v>
      </c>
      <c r="AX10" s="16">
        <v>0.00154026401924916</v>
      </c>
      <c r="AY10" s="16">
        <v>0.00132518933706215</v>
      </c>
      <c r="AZ10" s="16">
        <v>0.00135406494421834</v>
      </c>
      <c r="BA10" s="16">
        <v>0.00172239834293702</v>
      </c>
      <c r="BB10" s="16">
        <v>0.00137875164758058</v>
      </c>
      <c r="BC10" s="16">
        <v>0.000397866321025629</v>
      </c>
      <c r="BD10" s="16">
        <v>0.00135630757685003</v>
      </c>
      <c r="BE10" s="16">
        <v>0.00144454328033654</v>
      </c>
      <c r="BF10" s="16">
        <v>0.000871767254927076</v>
      </c>
      <c r="BG10" s="16">
        <v>0.000253010069777396</v>
      </c>
      <c r="BH10" s="16">
        <v>0.00139273324561851</v>
      </c>
      <c r="BI10" s="16">
        <v>0.000846067916640174</v>
      </c>
      <c r="BJ10" s="16">
        <v>0.000706890885261161</v>
      </c>
      <c r="BK10" s="16">
        <v>0.000710064122067601</v>
      </c>
      <c r="BL10" s="16">
        <v>0.000719340560763968</v>
      </c>
      <c r="BM10" s="16">
        <v>0.000455726606604124</v>
      </c>
      <c r="BN10" s="16">
        <v>-0.000144058651205953</v>
      </c>
      <c r="BO10" s="16">
        <v>0.00111298731636315</v>
      </c>
      <c r="BP10" s="16">
        <v>-0.000218822919903908</v>
      </c>
      <c r="BQ10" s="16">
        <v>0.00143740337745639</v>
      </c>
      <c r="BR10" s="16">
        <v>0.000939604091879861</v>
      </c>
      <c r="BS10" s="16">
        <v>0.00182451603602996</v>
      </c>
      <c r="BT10" s="16">
        <v>0.00141923990138524</v>
      </c>
      <c r="BU10" s="16">
        <v>0.000271635160503779</v>
      </c>
      <c r="BV10" s="16">
        <v>0.00140830569820436</v>
      </c>
      <c r="BW10" s="16">
        <v>0.00157470635565249</v>
      </c>
      <c r="BX10" s="16">
        <v>0.000495129727377793</v>
      </c>
      <c r="BY10" s="16">
        <v>0.000868810936838095</v>
      </c>
      <c r="BZ10" s="16">
        <v>-0.00089812317727454</v>
      </c>
      <c r="CA10" s="16">
        <v>0.00107291767234679</v>
      </c>
      <c r="CB10" s="16">
        <v>0.00109336525219446</v>
      </c>
      <c r="CC10" s="16">
        <v>0.000422778950458844</v>
      </c>
      <c r="CD10" s="16">
        <v>0.000881272972369865</v>
      </c>
      <c r="CE10" s="16">
        <v>0.00116452753160499</v>
      </c>
      <c r="CF10" s="16">
        <v>0.00107063428756674</v>
      </c>
      <c r="CG10" s="16">
        <v>0.000897802428754185</v>
      </c>
      <c r="CH10" s="16">
        <v>0.000497408634486354</v>
      </c>
      <c r="CI10" s="16">
        <v>0.00115785268150696</v>
      </c>
      <c r="CJ10" s="16">
        <v>0.000947770773086172</v>
      </c>
      <c r="CK10" s="16">
        <v>0.000623283487689202</v>
      </c>
      <c r="CL10" s="16">
        <v>0.00100785839223118</v>
      </c>
      <c r="CM10" s="16">
        <v>0.000159759147187594</v>
      </c>
      <c r="CN10" s="16">
        <v>0.00146079788504298</v>
      </c>
      <c r="CO10" s="16">
        <v>0.000939919513080734</v>
      </c>
      <c r="CP10" s="16">
        <v>0.000716520764676153</v>
      </c>
      <c r="CQ10" s="16">
        <v>0.000396673215639652</v>
      </c>
      <c r="CR10" s="16">
        <v>0.000872632832772599</v>
      </c>
      <c r="CS10" s="16">
        <v>0.000583409028419223</v>
      </c>
      <c r="CT10" s="16">
        <v>0.000986776724525566</v>
      </c>
      <c r="CU10" s="16">
        <v>0.00163489875660809</v>
      </c>
      <c r="CV10" s="16">
        <v>0.0015734854246159</v>
      </c>
      <c r="CW10" s="16">
        <v>0.00111634884805277</v>
      </c>
      <c r="CX10" s="16">
        <v>8.08237505211889e-5</v>
      </c>
      <c r="CY10" s="18">
        <v>0.00136926324709215</v>
      </c>
    </row>
    <row r="11" ht="15.15" spans="1:103">
      <c r="A11">
        <v>0.0124699378354469</v>
      </c>
      <c r="B11">
        <v>0</v>
      </c>
      <c r="C11" t="s">
        <v>48</v>
      </c>
      <c r="D11" s="16">
        <v>0.0037043956116306</v>
      </c>
      <c r="E11" s="16">
        <v>0.00383449583141152</v>
      </c>
      <c r="F11" s="16">
        <v>0.00285257417130378</v>
      </c>
      <c r="G11" s="16">
        <v>0.00433723712425592</v>
      </c>
      <c r="H11" s="16">
        <v>0.000549117195531976</v>
      </c>
      <c r="I11" s="16">
        <v>0.00158342363574618</v>
      </c>
      <c r="J11" s="16">
        <v>0.000586568430647985</v>
      </c>
      <c r="K11" s="16">
        <f>VARP(RI!$B$9:$DQ$9)</f>
        <v>0.0120791023357301</v>
      </c>
      <c r="L11" s="16">
        <v>0.0035700144710468</v>
      </c>
      <c r="M11" s="16">
        <v>0.00223131151030979</v>
      </c>
      <c r="N11" s="16">
        <v>0.00170389853805527</v>
      </c>
      <c r="O11" s="16">
        <v>0.0048853474890137</v>
      </c>
      <c r="P11" s="16">
        <v>-0.00176935047599262</v>
      </c>
      <c r="Q11" s="16">
        <v>0.0024644200380816</v>
      </c>
      <c r="R11" s="16">
        <v>0.00434431794633683</v>
      </c>
      <c r="S11" s="16">
        <v>0.00423852908947897</v>
      </c>
      <c r="T11" s="16">
        <v>0.00268356746165912</v>
      </c>
      <c r="U11" s="16">
        <v>0.0110954413492437</v>
      </c>
      <c r="V11" s="16">
        <v>0.0039796197725428</v>
      </c>
      <c r="W11" s="16">
        <v>0.00482582128077019</v>
      </c>
      <c r="X11" s="16">
        <v>0.00343451921060297</v>
      </c>
      <c r="Y11" s="16">
        <v>0.00378204325561334</v>
      </c>
      <c r="Z11" s="16">
        <v>0.00314391964857763</v>
      </c>
      <c r="AA11" s="16">
        <v>0.00138558719494277</v>
      </c>
      <c r="AB11" s="16">
        <v>0.00252977443878629</v>
      </c>
      <c r="AC11" s="16">
        <v>0.00211734330706229</v>
      </c>
      <c r="AD11" s="16">
        <v>0.00430128518119344</v>
      </c>
      <c r="AE11" s="16">
        <v>0.00265878123471186</v>
      </c>
      <c r="AF11" s="16">
        <v>0.00247527383119668</v>
      </c>
      <c r="AG11" s="16">
        <v>0.00575676330534486</v>
      </c>
      <c r="AH11" s="16">
        <v>0.00469332152275808</v>
      </c>
      <c r="AI11" s="16">
        <v>0.00206426922274902</v>
      </c>
      <c r="AJ11" s="16">
        <v>0.00599518583927352</v>
      </c>
      <c r="AK11" s="16">
        <v>0.00557838424759938</v>
      </c>
      <c r="AL11" s="16">
        <v>0.00224952554684863</v>
      </c>
      <c r="AM11" s="16">
        <v>0.00620099687068749</v>
      </c>
      <c r="AN11" s="16">
        <v>0.00495869617128125</v>
      </c>
      <c r="AO11" s="16">
        <v>0.00416981059617851</v>
      </c>
      <c r="AP11" s="16">
        <v>0.0066326432265591</v>
      </c>
      <c r="AQ11" s="16">
        <v>0.00465408765702876</v>
      </c>
      <c r="AR11" s="16">
        <v>0.00428609154902952</v>
      </c>
      <c r="AS11" s="16">
        <v>0.00327292308042298</v>
      </c>
      <c r="AT11" s="16">
        <v>0.00416202323564854</v>
      </c>
      <c r="AU11" s="16">
        <v>0.00313820982740208</v>
      </c>
      <c r="AV11" s="16">
        <v>0.00347242817410745</v>
      </c>
      <c r="AW11" s="16">
        <v>0.000695424767250093</v>
      </c>
      <c r="AX11" s="16">
        <v>0.00481909885877108</v>
      </c>
      <c r="AY11" s="16">
        <v>0.0102679869730902</v>
      </c>
      <c r="AZ11" s="16">
        <v>0.0051780096468748</v>
      </c>
      <c r="BA11" s="16">
        <v>0.00458950498863905</v>
      </c>
      <c r="BB11" s="16">
        <v>0.00657310139097892</v>
      </c>
      <c r="BC11" s="16">
        <v>0.00143828416575293</v>
      </c>
      <c r="BD11" s="16">
        <v>0.0036520855790494</v>
      </c>
      <c r="BE11" s="16">
        <v>0.00552646338259976</v>
      </c>
      <c r="BF11" s="16">
        <v>0.00362415770969951</v>
      </c>
      <c r="BG11" s="16">
        <v>0.00316931327002884</v>
      </c>
      <c r="BH11" s="16">
        <v>0.00406570997828875</v>
      </c>
      <c r="BI11" s="16">
        <v>0.00326648166030338</v>
      </c>
      <c r="BJ11" s="16">
        <v>0.00129633139776295</v>
      </c>
      <c r="BK11" s="16">
        <v>-0.00065283708492344</v>
      </c>
      <c r="BL11" s="16">
        <v>0.00159107279422022</v>
      </c>
      <c r="BM11" s="16">
        <v>0.00292586362844505</v>
      </c>
      <c r="BN11" s="16">
        <v>0.00268942413120235</v>
      </c>
      <c r="BO11" s="16">
        <v>0.00537383772989482</v>
      </c>
      <c r="BP11" s="16">
        <v>0.0011094070802815</v>
      </c>
      <c r="BQ11" s="16">
        <v>0.00432462601204693</v>
      </c>
      <c r="BR11" s="16">
        <v>0.00196711833704089</v>
      </c>
      <c r="BS11" s="16">
        <v>0.0048688467677715</v>
      </c>
      <c r="BT11" s="16">
        <v>0.00785997186888851</v>
      </c>
      <c r="BU11" s="16">
        <v>0.00648767444991395</v>
      </c>
      <c r="BV11" s="16">
        <v>0.00254844596797613</v>
      </c>
      <c r="BW11" s="16">
        <v>0.01017443666451</v>
      </c>
      <c r="BX11" s="16">
        <v>0.0036494461444018</v>
      </c>
      <c r="BY11" s="16">
        <v>0.0101616911079593</v>
      </c>
      <c r="BZ11" s="16">
        <v>0.00247347878644882</v>
      </c>
      <c r="CA11" s="16">
        <v>0.00182377287558901</v>
      </c>
      <c r="CB11" s="16">
        <v>0.000781312783139044</v>
      </c>
      <c r="CC11" s="16">
        <v>0.00122581270497507</v>
      </c>
      <c r="CD11" s="16">
        <v>0.00106314036055883</v>
      </c>
      <c r="CE11" s="16">
        <v>0.00356616364694391</v>
      </c>
      <c r="CF11" s="16">
        <v>0.00407960854425535</v>
      </c>
      <c r="CG11" s="16">
        <v>0.00184884936441546</v>
      </c>
      <c r="CH11" s="16">
        <v>0.0044954404250237</v>
      </c>
      <c r="CI11" s="16">
        <v>0.00459777863183012</v>
      </c>
      <c r="CJ11" s="16">
        <v>0.00566897468946698</v>
      </c>
      <c r="CK11" s="16">
        <v>0.00186978352261494</v>
      </c>
      <c r="CL11" s="16">
        <v>0.00144829723711916</v>
      </c>
      <c r="CM11" s="16">
        <v>0.00734062680231424</v>
      </c>
      <c r="CN11" s="16">
        <v>0.00411714695766143</v>
      </c>
      <c r="CO11" s="16">
        <v>0.00124142469803469</v>
      </c>
      <c r="CP11" s="16">
        <v>0.000475781565952576</v>
      </c>
      <c r="CQ11" s="16">
        <v>0.000976055229674355</v>
      </c>
      <c r="CR11" s="16">
        <v>0.00206107494750098</v>
      </c>
      <c r="CS11" s="16">
        <v>0.00437843912577209</v>
      </c>
      <c r="CT11" s="16">
        <v>0.0118823688078929</v>
      </c>
      <c r="CU11" s="16">
        <v>0.00412735472484586</v>
      </c>
      <c r="CV11" s="16">
        <v>0.00359444137167397</v>
      </c>
      <c r="CW11" s="16">
        <v>0.00374502966409388</v>
      </c>
      <c r="CX11" s="16">
        <v>-0.00211485240496151</v>
      </c>
      <c r="CY11" s="18">
        <v>0.00593454578116001</v>
      </c>
    </row>
    <row r="12" ht="15.15" spans="1:103">
      <c r="A12">
        <v>0.00432872876392248</v>
      </c>
      <c r="B12">
        <v>0</v>
      </c>
      <c r="C12" t="s">
        <v>51</v>
      </c>
      <c r="D12" s="16">
        <v>0.00238805520175854</v>
      </c>
      <c r="E12" s="16">
        <v>0.00245505125925579</v>
      </c>
      <c r="F12" s="16">
        <v>0.0050377508148226</v>
      </c>
      <c r="G12" s="16">
        <v>0.00242792334576999</v>
      </c>
      <c r="H12" s="16">
        <v>0.000792594549945696</v>
      </c>
      <c r="I12" s="16">
        <v>0.00272652958264041</v>
      </c>
      <c r="J12" s="16">
        <v>0.00046222211908647</v>
      </c>
      <c r="K12" s="16">
        <v>0.0035700144710468</v>
      </c>
      <c r="L12" s="16">
        <f>VARP(RI!$B$10:$DQ$10)</f>
        <v>0.00858091239716906</v>
      </c>
      <c r="M12" s="16">
        <v>0.00349078236516735</v>
      </c>
      <c r="N12" s="16">
        <v>0.000466602311546358</v>
      </c>
      <c r="O12" s="16">
        <v>0.00192741703549244</v>
      </c>
      <c r="P12" s="16">
        <v>0.00104272205264327</v>
      </c>
      <c r="Q12" s="16">
        <v>0.00137100425143596</v>
      </c>
      <c r="R12" s="16">
        <v>0.000965052032946168</v>
      </c>
      <c r="S12" s="16">
        <v>0.00148487291658479</v>
      </c>
      <c r="T12" s="16">
        <v>0.00263351846567104</v>
      </c>
      <c r="U12" s="16">
        <v>0.00461151956257383</v>
      </c>
      <c r="V12" s="16">
        <v>0.00270202509500056</v>
      </c>
      <c r="W12" s="16">
        <v>0.00158586633686707</v>
      </c>
      <c r="X12" s="16">
        <v>0.00070196588395359</v>
      </c>
      <c r="Y12" s="16">
        <v>0.00126874084360395</v>
      </c>
      <c r="Z12" s="16">
        <v>0.00137671466527091</v>
      </c>
      <c r="AA12" s="16">
        <v>0.00259723989076137</v>
      </c>
      <c r="AB12" s="16">
        <v>0.0037460618698804</v>
      </c>
      <c r="AC12" s="16">
        <v>0.00182406118116123</v>
      </c>
      <c r="AD12" s="16">
        <v>0.00134899288625916</v>
      </c>
      <c r="AE12" s="16">
        <v>0.00217001400774062</v>
      </c>
      <c r="AF12" s="16">
        <v>0.00117563756348675</v>
      </c>
      <c r="AG12" s="16">
        <v>0.00204977874610197</v>
      </c>
      <c r="AH12" s="16">
        <v>0.0011142138102844</v>
      </c>
      <c r="AI12" s="16">
        <v>0.000218490530048295</v>
      </c>
      <c r="AJ12" s="16">
        <v>0.00204458326576888</v>
      </c>
      <c r="AK12" s="16">
        <v>0.00189495719820018</v>
      </c>
      <c r="AL12" s="16">
        <v>0.00310340591633102</v>
      </c>
      <c r="AM12" s="16">
        <v>0.00101767858294568</v>
      </c>
      <c r="AN12" s="16">
        <v>0.00289808445258229</v>
      </c>
      <c r="AO12" s="16">
        <v>0.00238615981512124</v>
      </c>
      <c r="AP12" s="16">
        <v>0.00362615563264209</v>
      </c>
      <c r="AQ12" s="16">
        <v>0.00329320558450236</v>
      </c>
      <c r="AR12" s="16">
        <v>0.00526389465497602</v>
      </c>
      <c r="AS12" s="16">
        <v>0.00472415300505225</v>
      </c>
      <c r="AT12" s="16">
        <v>0.00301473055671348</v>
      </c>
      <c r="AU12" s="16">
        <v>0.00424973140035967</v>
      </c>
      <c r="AV12" s="16">
        <v>0.00638342373086901</v>
      </c>
      <c r="AW12" s="16">
        <v>0.000110524300808511</v>
      </c>
      <c r="AX12" s="16">
        <v>0.00197267841208332</v>
      </c>
      <c r="AY12" s="16">
        <v>0.00265977521972279</v>
      </c>
      <c r="AZ12" s="16">
        <v>0.00280299552426519</v>
      </c>
      <c r="BA12" s="16">
        <v>0.00228810130117779</v>
      </c>
      <c r="BB12" s="16">
        <v>0.00471526888511099</v>
      </c>
      <c r="BC12" s="16">
        <v>0.000650044709482286</v>
      </c>
      <c r="BD12" s="16">
        <v>0.00137278174200846</v>
      </c>
      <c r="BE12" s="16">
        <v>0.00196899834879942</v>
      </c>
      <c r="BF12" s="16">
        <v>0.00409601246808319</v>
      </c>
      <c r="BG12" s="16">
        <v>0.00254394678576148</v>
      </c>
      <c r="BH12" s="16">
        <v>0.00421710507417052</v>
      </c>
      <c r="BI12" s="16">
        <v>0.00561026889265712</v>
      </c>
      <c r="BJ12" s="16">
        <v>0.0012451454763505</v>
      </c>
      <c r="BK12" s="16">
        <v>0.00310166883740838</v>
      </c>
      <c r="BL12" s="16">
        <v>0.00171131697309629</v>
      </c>
      <c r="BM12" s="16">
        <v>0.00157083582829974</v>
      </c>
      <c r="BN12" s="16">
        <v>0.00859836693207317</v>
      </c>
      <c r="BO12" s="16">
        <v>0.00383528877800451</v>
      </c>
      <c r="BP12" s="16">
        <v>0.00172893720809563</v>
      </c>
      <c r="BQ12" s="16">
        <v>0.00696910168014985</v>
      </c>
      <c r="BR12" s="16">
        <v>0.000593690674029001</v>
      </c>
      <c r="BS12" s="16">
        <v>0.00493636923605952</v>
      </c>
      <c r="BT12" s="16">
        <v>0.00368865284416193</v>
      </c>
      <c r="BU12" s="16">
        <v>0.00613871631084409</v>
      </c>
      <c r="BV12" s="16">
        <v>0.00149775931320245</v>
      </c>
      <c r="BW12" s="16">
        <v>0.00480297182884589</v>
      </c>
      <c r="BX12" s="16">
        <v>0.00273963895715479</v>
      </c>
      <c r="BY12" s="16">
        <v>0.00317495156615117</v>
      </c>
      <c r="BZ12" s="16">
        <v>0.00472403445772729</v>
      </c>
      <c r="CA12" s="16">
        <v>0.00160691849388224</v>
      </c>
      <c r="CB12" s="16">
        <v>9.48162745731223e-5</v>
      </c>
      <c r="CC12" s="16">
        <v>0.00467382484953085</v>
      </c>
      <c r="CD12" s="16">
        <v>0.00761555808047595</v>
      </c>
      <c r="CE12" s="16">
        <v>0.00760509192239169</v>
      </c>
      <c r="CF12" s="16">
        <v>0.00401422215697093</v>
      </c>
      <c r="CG12" s="16">
        <v>0.00179351860402004</v>
      </c>
      <c r="CH12" s="16">
        <v>0.00352955691640434</v>
      </c>
      <c r="CI12" s="16">
        <v>0.00295065164294546</v>
      </c>
      <c r="CJ12" s="16">
        <v>0.00257557718951199</v>
      </c>
      <c r="CK12" s="16">
        <v>0.00123373695871209</v>
      </c>
      <c r="CL12" s="16">
        <v>0.00127441435839851</v>
      </c>
      <c r="CM12" s="16">
        <v>0.00779726184856234</v>
      </c>
      <c r="CN12" s="16">
        <v>0.0024468766652648</v>
      </c>
      <c r="CO12" s="16">
        <v>0.000796829562811999</v>
      </c>
      <c r="CP12" s="16">
        <v>0.00206115228559687</v>
      </c>
      <c r="CQ12" s="16">
        <v>-0.000550355060676003</v>
      </c>
      <c r="CR12" s="16">
        <v>0.00171167896166225</v>
      </c>
      <c r="CS12" s="16">
        <v>0.00110743479574217</v>
      </c>
      <c r="CT12" s="16">
        <v>0.00521826357649767</v>
      </c>
      <c r="CU12" s="16">
        <v>0.00494791100783213</v>
      </c>
      <c r="CV12" s="16">
        <v>0.00334230431364339</v>
      </c>
      <c r="CW12" s="16">
        <v>0.00234249906664114</v>
      </c>
      <c r="CX12" s="16">
        <v>0.001163141478861</v>
      </c>
      <c r="CY12" s="18">
        <v>0.00359188668633708</v>
      </c>
    </row>
    <row r="13" ht="15.15" spans="1:103">
      <c r="A13">
        <v>0.0020752524878828</v>
      </c>
      <c r="B13">
        <v>0</v>
      </c>
      <c r="C13" t="s">
        <v>53</v>
      </c>
      <c r="D13" s="16">
        <v>0.00152550688381359</v>
      </c>
      <c r="E13" s="16">
        <v>0.00191968989872472</v>
      </c>
      <c r="F13" s="16">
        <v>0.00289236108060357</v>
      </c>
      <c r="G13" s="16">
        <v>0.00205771525122649</v>
      </c>
      <c r="H13" s="16">
        <v>0.000916822651392884</v>
      </c>
      <c r="I13" s="16">
        <v>0.00177696109112993</v>
      </c>
      <c r="J13" s="16">
        <v>0.000907767325378794</v>
      </c>
      <c r="K13" s="16">
        <v>0.00223131151030979</v>
      </c>
      <c r="L13" s="16">
        <v>0.00349078236516735</v>
      </c>
      <c r="M13" s="16">
        <f>VARP(RI!$B$11:$DQ$11)</f>
        <v>0.00489531602183582</v>
      </c>
      <c r="N13" s="16">
        <v>-0.000206677389104629</v>
      </c>
      <c r="O13" s="16">
        <v>0.00198910846416698</v>
      </c>
      <c r="P13" s="16">
        <v>0.00117780988541725</v>
      </c>
      <c r="Q13" s="16">
        <v>0.00123448810061565</v>
      </c>
      <c r="R13" s="16">
        <v>0.00106117428247024</v>
      </c>
      <c r="S13" s="16">
        <v>0.00138282614813328</v>
      </c>
      <c r="T13" s="16">
        <v>0.00253214425819375</v>
      </c>
      <c r="U13" s="16">
        <v>0.00366590818967696</v>
      </c>
      <c r="V13" s="16">
        <v>0.00224686326559761</v>
      </c>
      <c r="W13" s="16">
        <v>0.0011192656519858</v>
      </c>
      <c r="X13" s="16">
        <v>0.00250251073766171</v>
      </c>
      <c r="Y13" s="16">
        <v>0.00169396436115309</v>
      </c>
      <c r="Z13" s="16">
        <v>0.0010350398045862</v>
      </c>
      <c r="AA13" s="16">
        <v>0.00347222623307924</v>
      </c>
      <c r="AB13" s="16">
        <v>0.00414630402732591</v>
      </c>
      <c r="AC13" s="16">
        <v>0.00286063225198029</v>
      </c>
      <c r="AD13" s="16">
        <v>0.00187212647445545</v>
      </c>
      <c r="AE13" s="16">
        <v>0.00130954493093655</v>
      </c>
      <c r="AF13" s="16">
        <v>0.00115128692236076</v>
      </c>
      <c r="AG13" s="16">
        <v>0.00185720659935252</v>
      </c>
      <c r="AH13" s="16">
        <v>0.00222437545442465</v>
      </c>
      <c r="AI13" s="16">
        <v>0.000736050672057675</v>
      </c>
      <c r="AJ13" s="16">
        <v>0.00171560049053469</v>
      </c>
      <c r="AK13" s="16">
        <v>0.00214953782027973</v>
      </c>
      <c r="AL13" s="16">
        <v>0.00289947494424433</v>
      </c>
      <c r="AM13" s="16">
        <v>0.00197101726606534</v>
      </c>
      <c r="AN13" s="16">
        <v>0.00299336962478191</v>
      </c>
      <c r="AO13" s="16">
        <v>0.00233199468034748</v>
      </c>
      <c r="AP13" s="16">
        <v>0.00270274804895731</v>
      </c>
      <c r="AQ13" s="16">
        <v>0.00268393528925523</v>
      </c>
      <c r="AR13" s="16">
        <v>0.00397334901784855</v>
      </c>
      <c r="AS13" s="16">
        <v>0.00306915488455601</v>
      </c>
      <c r="AT13" s="16">
        <v>0.00375642738138954</v>
      </c>
      <c r="AU13" s="16">
        <v>0.00251282920456611</v>
      </c>
      <c r="AV13" s="16">
        <v>0.00372693851919447</v>
      </c>
      <c r="AW13" s="16">
        <v>0.000224449034406778</v>
      </c>
      <c r="AX13" s="16">
        <v>0.00179460168777856</v>
      </c>
      <c r="AY13" s="16">
        <v>0.00246003550627904</v>
      </c>
      <c r="AZ13" s="16">
        <v>0.00211744161657681</v>
      </c>
      <c r="BA13" s="16">
        <v>0.00225286833448205</v>
      </c>
      <c r="BB13" s="16">
        <v>0.00369713072271282</v>
      </c>
      <c r="BC13" s="16">
        <v>0.000259551911254266</v>
      </c>
      <c r="BD13" s="16">
        <v>0.000950795965009121</v>
      </c>
      <c r="BE13" s="16">
        <v>0.0026082179931448</v>
      </c>
      <c r="BF13" s="16">
        <v>0.00288875657280523</v>
      </c>
      <c r="BG13" s="16">
        <v>0.00222052016881726</v>
      </c>
      <c r="BH13" s="16">
        <v>0.00321927362338683</v>
      </c>
      <c r="BI13" s="16">
        <v>0.00483502111247489</v>
      </c>
      <c r="BJ13" s="16">
        <v>0.00135357328176694</v>
      </c>
      <c r="BK13" s="16">
        <v>0.00358234131191523</v>
      </c>
      <c r="BL13" s="16">
        <v>0.00180434916864794</v>
      </c>
      <c r="BM13" s="16">
        <v>0.00155076557691825</v>
      </c>
      <c r="BN13" s="16">
        <v>0.00475605168112621</v>
      </c>
      <c r="BO13" s="16">
        <v>0.00190130595315831</v>
      </c>
      <c r="BP13" s="16">
        <v>0.00101772319490152</v>
      </c>
      <c r="BQ13" s="16">
        <v>0.00530544084864858</v>
      </c>
      <c r="BR13" s="16">
        <v>0.00155218586324738</v>
      </c>
      <c r="BS13" s="16">
        <v>0.00246599724928256</v>
      </c>
      <c r="BT13" s="16">
        <v>0.00215656170299047</v>
      </c>
      <c r="BU13" s="16">
        <v>0.00427693083266549</v>
      </c>
      <c r="BV13" s="16">
        <v>0.00135437551594632</v>
      </c>
      <c r="BW13" s="16">
        <v>0.00369683527643594</v>
      </c>
      <c r="BX13" s="16">
        <v>0.00176701608501224</v>
      </c>
      <c r="BY13" s="16">
        <v>0.00238719386420589</v>
      </c>
      <c r="BZ13" s="16">
        <v>0.00369952332774529</v>
      </c>
      <c r="CA13" s="16">
        <v>0.00159875109317997</v>
      </c>
      <c r="CB13" s="16">
        <v>0.000913893169507281</v>
      </c>
      <c r="CC13" s="16">
        <v>0.00361845367718667</v>
      </c>
      <c r="CD13" s="16">
        <v>0.00400402739897815</v>
      </c>
      <c r="CE13" s="16">
        <v>0.00472548014538016</v>
      </c>
      <c r="CF13" s="16">
        <v>0.00237219355171202</v>
      </c>
      <c r="CG13" s="16">
        <v>0.000733031323425015</v>
      </c>
      <c r="CH13" s="16">
        <v>0.00287906473943953</v>
      </c>
      <c r="CI13" s="16">
        <v>0.00221612335116378</v>
      </c>
      <c r="CJ13" s="16">
        <v>0.00221807700214087</v>
      </c>
      <c r="CK13" s="16">
        <v>0.00103294144910884</v>
      </c>
      <c r="CL13" s="16">
        <v>0.000568283591037077</v>
      </c>
      <c r="CM13" s="16">
        <v>0.00236354837889801</v>
      </c>
      <c r="CN13" s="16">
        <v>0.00055765411198186</v>
      </c>
      <c r="CO13" s="16">
        <v>0.000897370581214546</v>
      </c>
      <c r="CP13" s="16">
        <v>0.00148782950084532</v>
      </c>
      <c r="CQ13" s="16">
        <v>0.000999007685197016</v>
      </c>
      <c r="CR13" s="16">
        <v>0.00224686346230322</v>
      </c>
      <c r="CS13" s="16">
        <v>0.000731507668087694</v>
      </c>
      <c r="CT13" s="16">
        <v>0.00344996980781109</v>
      </c>
      <c r="CU13" s="16">
        <v>0.00339940532925268</v>
      </c>
      <c r="CV13" s="16">
        <v>0.00332747147639668</v>
      </c>
      <c r="CW13" s="16">
        <v>0.00109059536024179</v>
      </c>
      <c r="CX13" s="16">
        <v>1.46841377098832e-5</v>
      </c>
      <c r="CY13" s="18">
        <v>0.00324287845922809</v>
      </c>
    </row>
    <row r="14" ht="15.15" spans="1:103">
      <c r="A14">
        <v>0.0118865210022992</v>
      </c>
      <c r="B14">
        <v>0.0137796632450286</v>
      </c>
      <c r="C14" t="s">
        <v>56</v>
      </c>
      <c r="D14" s="16">
        <v>0.00107466313953583</v>
      </c>
      <c r="E14" s="16">
        <v>0.00148758742305355</v>
      </c>
      <c r="F14" s="16">
        <v>0.000105074250515848</v>
      </c>
      <c r="G14" s="16">
        <v>0.00124822842884073</v>
      </c>
      <c r="H14" s="16">
        <v>0.000977049364828995</v>
      </c>
      <c r="I14" s="16">
        <v>0.000976134178185181</v>
      </c>
      <c r="J14" s="16">
        <v>0.000919977690200679</v>
      </c>
      <c r="K14" s="16">
        <v>0.00170389853805527</v>
      </c>
      <c r="L14" s="16">
        <v>0.000466602311546358</v>
      </c>
      <c r="M14" s="16">
        <v>-0.000206677389104629</v>
      </c>
      <c r="N14" s="16">
        <f>VARP(RI!$B$12:$DQ$12)</f>
        <v>0.00383058661091901</v>
      </c>
      <c r="O14" s="16">
        <v>0.00154416454385023</v>
      </c>
      <c r="P14" s="16">
        <v>0.00119711779482308</v>
      </c>
      <c r="Q14" s="16">
        <v>0.00179675740110075</v>
      </c>
      <c r="R14" s="16">
        <v>0.00281504940644295</v>
      </c>
      <c r="S14" s="16">
        <v>0.00134666623424184</v>
      </c>
      <c r="T14" s="16">
        <v>0.000420892353422571</v>
      </c>
      <c r="U14" s="16">
        <v>0.00270016661796382</v>
      </c>
      <c r="V14" s="16">
        <v>0.00164355392492797</v>
      </c>
      <c r="W14" s="16">
        <v>0.00171113262105357</v>
      </c>
      <c r="X14" s="16">
        <v>0.00072743474469624</v>
      </c>
      <c r="Y14" s="16">
        <v>0.00165508350767075</v>
      </c>
      <c r="Z14" s="16">
        <v>0.00123458670593196</v>
      </c>
      <c r="AA14" s="16">
        <v>-0.000410761111856628</v>
      </c>
      <c r="AB14" s="16">
        <v>0.000223128544610376</v>
      </c>
      <c r="AC14" s="16">
        <v>0.000301072495863831</v>
      </c>
      <c r="AD14" s="16">
        <v>0.00178843047659348</v>
      </c>
      <c r="AE14" s="16">
        <v>0.00168209458423022</v>
      </c>
      <c r="AF14" s="16">
        <v>0.0012433275609055</v>
      </c>
      <c r="AG14" s="16">
        <v>0.00194091548952446</v>
      </c>
      <c r="AH14" s="16">
        <v>0.00165533455531942</v>
      </c>
      <c r="AI14" s="16">
        <v>0.00082310492951568</v>
      </c>
      <c r="AJ14" s="16">
        <v>0.00254001415096897</v>
      </c>
      <c r="AK14" s="16">
        <v>0.00150582855772445</v>
      </c>
      <c r="AL14" s="16">
        <v>0.000625459697444778</v>
      </c>
      <c r="AM14" s="16">
        <v>0.00156331983167204</v>
      </c>
      <c r="AN14" s="16">
        <v>0.00179142360885093</v>
      </c>
      <c r="AO14" s="16">
        <v>0.000893588231068834</v>
      </c>
      <c r="AP14" s="16">
        <v>0.00294184010452668</v>
      </c>
      <c r="AQ14" s="16">
        <v>0.00156549906899579</v>
      </c>
      <c r="AR14" s="16">
        <v>4.03632281243048e-5</v>
      </c>
      <c r="AS14" s="16">
        <v>0.000399546180769282</v>
      </c>
      <c r="AT14" s="16">
        <v>0.00136521423694948</v>
      </c>
      <c r="AU14" s="16">
        <v>0.000237330729129922</v>
      </c>
      <c r="AV14" s="16">
        <v>0.000908222765236522</v>
      </c>
      <c r="AW14" s="16">
        <v>0.00115799670115942</v>
      </c>
      <c r="AX14" s="16">
        <v>0.00188552851533513</v>
      </c>
      <c r="AY14" s="16">
        <v>0.00235958401015073</v>
      </c>
      <c r="AZ14" s="16">
        <v>0.00183619158538497</v>
      </c>
      <c r="BA14" s="16">
        <v>0.00152547056799251</v>
      </c>
      <c r="BB14" s="16">
        <v>0.00191224022882358</v>
      </c>
      <c r="BC14" s="16">
        <v>0.0014698567106956</v>
      </c>
      <c r="BD14" s="16">
        <v>0.00161059088602443</v>
      </c>
      <c r="BE14" s="16">
        <v>0.000832249423576746</v>
      </c>
      <c r="BF14" s="16">
        <v>0.00120238296328593</v>
      </c>
      <c r="BG14" s="16">
        <v>0.000752821462136356</v>
      </c>
      <c r="BH14" s="16">
        <v>0.00097399639818131</v>
      </c>
      <c r="BI14" s="16">
        <v>0.000366466316932095</v>
      </c>
      <c r="BJ14" s="16">
        <v>0.000290004413752595</v>
      </c>
      <c r="BK14" s="16">
        <v>0.00140067489601096</v>
      </c>
      <c r="BL14" s="16">
        <v>0.000575012228329179</v>
      </c>
      <c r="BM14" s="16">
        <v>0.000378129808717523</v>
      </c>
      <c r="BN14" s="16">
        <v>-0.000227670931367003</v>
      </c>
      <c r="BO14" s="16">
        <v>0.00267798216189479</v>
      </c>
      <c r="BP14" s="16">
        <v>0.000268126010072955</v>
      </c>
      <c r="BQ14" s="16">
        <v>0.000217213087315919</v>
      </c>
      <c r="BR14" s="16">
        <v>0.000956764843875728</v>
      </c>
      <c r="BS14" s="16">
        <v>0.00255684704059735</v>
      </c>
      <c r="BT14" s="16">
        <v>0.00196835048578737</v>
      </c>
      <c r="BU14" s="16">
        <v>0.00101371856882731</v>
      </c>
      <c r="BV14" s="16">
        <v>0.0017696039689331</v>
      </c>
      <c r="BW14" s="16">
        <v>0.00249996950910554</v>
      </c>
      <c r="BX14" s="16">
        <v>0.0016626799723976</v>
      </c>
      <c r="BY14" s="16">
        <v>0.00265419396287749</v>
      </c>
      <c r="BZ14" s="16">
        <v>-0.00097169388870251</v>
      </c>
      <c r="CA14" s="16">
        <v>0.000572679395503873</v>
      </c>
      <c r="CB14" s="16">
        <v>0.000515231344710706</v>
      </c>
      <c r="CC14" s="16">
        <v>0.000436882576345895</v>
      </c>
      <c r="CD14" s="16">
        <v>0.00094868245159247</v>
      </c>
      <c r="CE14" s="16">
        <v>0.00192178442045956</v>
      </c>
      <c r="CF14" s="16">
        <v>0.00133709925213497</v>
      </c>
      <c r="CG14" s="16">
        <v>0.00123408181516622</v>
      </c>
      <c r="CH14" s="16">
        <v>0.00166816326779006</v>
      </c>
      <c r="CI14" s="16">
        <v>0.000960411875908007</v>
      </c>
      <c r="CJ14" s="16">
        <v>0.0023907995798294</v>
      </c>
      <c r="CK14" s="16">
        <v>-1.55755994097424e-5</v>
      </c>
      <c r="CL14" s="16">
        <v>0.00155067549742519</v>
      </c>
      <c r="CM14" s="16">
        <v>0.00169927324085866</v>
      </c>
      <c r="CN14" s="16">
        <v>0.000781691552692328</v>
      </c>
      <c r="CO14" s="16">
        <v>0.000757566134921998</v>
      </c>
      <c r="CP14" s="16">
        <v>0.000295174588413277</v>
      </c>
      <c r="CQ14" s="16">
        <v>9.20413107001957e-5</v>
      </c>
      <c r="CR14" s="16">
        <v>0.000735717895736414</v>
      </c>
      <c r="CS14" s="16">
        <v>0.00136737224882565</v>
      </c>
      <c r="CT14" s="16">
        <v>0.00218815226222879</v>
      </c>
      <c r="CU14" s="16">
        <v>0.000955042966010727</v>
      </c>
      <c r="CV14" s="16">
        <v>0.00160791746275208</v>
      </c>
      <c r="CW14" s="16">
        <v>0.000991922135759535</v>
      </c>
      <c r="CX14" s="16">
        <v>0.0025272392162631</v>
      </c>
      <c r="CY14" s="18">
        <v>0.00260508513278438</v>
      </c>
    </row>
    <row r="15" ht="15.15" spans="1:103">
      <c r="A15">
        <v>0.00655929488910721</v>
      </c>
      <c r="B15">
        <v>0</v>
      </c>
      <c r="C15" t="s">
        <v>59</v>
      </c>
      <c r="D15" s="16">
        <v>0.00222406666968078</v>
      </c>
      <c r="E15" s="16">
        <v>0.00257158303027028</v>
      </c>
      <c r="F15" s="16">
        <v>0.00161814462028381</v>
      </c>
      <c r="G15" s="16">
        <v>0.00298233824796157</v>
      </c>
      <c r="H15" s="16">
        <v>0.000705166426787175</v>
      </c>
      <c r="I15" s="16">
        <v>0.00105433222877135</v>
      </c>
      <c r="J15" s="16">
        <v>0.000940348289246766</v>
      </c>
      <c r="K15" s="16">
        <v>0.0048853474890137</v>
      </c>
      <c r="L15" s="16">
        <v>0.00192741703549244</v>
      </c>
      <c r="M15" s="16">
        <v>0.00198910846416698</v>
      </c>
      <c r="N15" s="16">
        <v>0.00154416454385023</v>
      </c>
      <c r="O15" s="16">
        <f>VARP(RI!$B$13:$DQ$13)</f>
        <v>0.00479116068717527</v>
      </c>
      <c r="P15" s="16">
        <v>-0.000521898343361339</v>
      </c>
      <c r="Q15" s="16">
        <v>0.00238036966734906</v>
      </c>
      <c r="R15" s="16">
        <v>0.00299286999446715</v>
      </c>
      <c r="S15" s="16">
        <v>0.0024982268404217</v>
      </c>
      <c r="T15" s="16">
        <v>0.00135318048603888</v>
      </c>
      <c r="U15" s="16">
        <v>0.00632871437037377</v>
      </c>
      <c r="V15" s="16">
        <v>0.00290218813135925</v>
      </c>
      <c r="W15" s="16">
        <v>0.00245519807456907</v>
      </c>
      <c r="X15" s="16">
        <v>0.00187404565469783</v>
      </c>
      <c r="Y15" s="16">
        <v>0.00259584589825634</v>
      </c>
      <c r="Z15" s="16">
        <v>0.00207800446259522</v>
      </c>
      <c r="AA15" s="16">
        <v>0.00151556512005945</v>
      </c>
      <c r="AB15" s="16">
        <v>0.00208117189056428</v>
      </c>
      <c r="AC15" s="16">
        <v>0.00239269477804523</v>
      </c>
      <c r="AD15" s="16">
        <v>0.00257573955546448</v>
      </c>
      <c r="AE15" s="16">
        <v>0.00179967741871119</v>
      </c>
      <c r="AF15" s="16">
        <v>0.00169307755302645</v>
      </c>
      <c r="AG15" s="16">
        <v>0.00325543999123291</v>
      </c>
      <c r="AH15" s="16">
        <v>0.0036237430373892</v>
      </c>
      <c r="AI15" s="16">
        <v>0.00165747169066414</v>
      </c>
      <c r="AJ15" s="16">
        <v>0.00337468980349669</v>
      </c>
      <c r="AK15" s="16">
        <v>0.00306281726490729</v>
      </c>
      <c r="AL15" s="16">
        <v>0.00198411552307301</v>
      </c>
      <c r="AM15" s="16">
        <v>0.00327369507305186</v>
      </c>
      <c r="AN15" s="16">
        <v>0.00320707289418556</v>
      </c>
      <c r="AO15" s="16">
        <v>0.00227034140419429</v>
      </c>
      <c r="AP15" s="16">
        <v>0.00434253301038728</v>
      </c>
      <c r="AQ15" s="16">
        <v>0.00324437245997922</v>
      </c>
      <c r="AR15" s="16">
        <v>0.0034902417279417</v>
      </c>
      <c r="AS15" s="16">
        <v>0.00160564126612862</v>
      </c>
      <c r="AT15" s="16">
        <v>0.00328707729945465</v>
      </c>
      <c r="AU15" s="16">
        <v>0.00176481069567738</v>
      </c>
      <c r="AV15" s="16">
        <v>0.00169108528208324</v>
      </c>
      <c r="AW15" s="16">
        <v>0.000464063757736155</v>
      </c>
      <c r="AX15" s="16">
        <v>0.00383361379438155</v>
      </c>
      <c r="AY15" s="16">
        <v>0.0047831598413199</v>
      </c>
      <c r="AZ15" s="16">
        <v>0.0034441355715219</v>
      </c>
      <c r="BA15" s="16">
        <v>0.00339973628399792</v>
      </c>
      <c r="BB15" s="16">
        <v>0.00380018936943194</v>
      </c>
      <c r="BC15" s="16">
        <v>0.00120894316323244</v>
      </c>
      <c r="BD15" s="16">
        <v>0.00217483029120397</v>
      </c>
      <c r="BE15" s="16">
        <v>0.00360675956970448</v>
      </c>
      <c r="BF15" s="16">
        <v>0.00213637160973183</v>
      </c>
      <c r="BG15" s="16">
        <v>0.00197298043887965</v>
      </c>
      <c r="BH15" s="16">
        <v>0.00252070562904486</v>
      </c>
      <c r="BI15" s="16">
        <v>0.00259787683523644</v>
      </c>
      <c r="BJ15" s="16">
        <v>0.00122771412196345</v>
      </c>
      <c r="BK15" s="16">
        <v>0.000588368046135569</v>
      </c>
      <c r="BL15" s="16">
        <v>0.00110309036290821</v>
      </c>
      <c r="BM15" s="16">
        <v>0.00156789902623279</v>
      </c>
      <c r="BN15" s="16">
        <v>0.00219148317041804</v>
      </c>
      <c r="BO15" s="16">
        <v>0.00323712132874634</v>
      </c>
      <c r="BP15" s="16">
        <v>0.000495834182225541</v>
      </c>
      <c r="BQ15" s="16">
        <v>0.0034378512466799</v>
      </c>
      <c r="BR15" s="16">
        <v>0.00154814381583556</v>
      </c>
      <c r="BS15" s="16">
        <v>0.00304846849842424</v>
      </c>
      <c r="BT15" s="16">
        <v>0.00439409201885448</v>
      </c>
      <c r="BU15" s="16">
        <v>0.00353531860852154</v>
      </c>
      <c r="BV15" s="16">
        <v>0.00219655037158444</v>
      </c>
      <c r="BW15" s="16">
        <v>0.00530581825890933</v>
      </c>
      <c r="BX15" s="16">
        <v>0.000910807570362115</v>
      </c>
      <c r="BY15" s="16">
        <v>0.00501279969020249</v>
      </c>
      <c r="BZ15" s="16">
        <v>0.00132738933169094</v>
      </c>
      <c r="CA15" s="16">
        <v>0.00137359811598066</v>
      </c>
      <c r="CB15" s="16">
        <v>0.000975550742772147</v>
      </c>
      <c r="CC15" s="16">
        <v>0.00222776557987967</v>
      </c>
      <c r="CD15" s="16">
        <v>0.000264455264907348</v>
      </c>
      <c r="CE15" s="16">
        <v>0.00207646913866095</v>
      </c>
      <c r="CF15" s="16">
        <v>0.00209727126612053</v>
      </c>
      <c r="CG15" s="16">
        <v>0.00158696918459225</v>
      </c>
      <c r="CH15" s="16">
        <v>0.00341370364529789</v>
      </c>
      <c r="CI15" s="16">
        <v>0.00300413446050782</v>
      </c>
      <c r="CJ15" s="16">
        <v>0.00362860174465904</v>
      </c>
      <c r="CK15" s="16">
        <v>0.000887999856887959</v>
      </c>
      <c r="CL15" s="16">
        <v>0.00105638277715685</v>
      </c>
      <c r="CM15" s="16">
        <v>0.00306774697773516</v>
      </c>
      <c r="CN15" s="16">
        <v>0.00330067979757307</v>
      </c>
      <c r="CO15" s="16">
        <v>0.00132480902780227</v>
      </c>
      <c r="CP15" s="16">
        <v>0.00141684182345265</v>
      </c>
      <c r="CQ15" s="16">
        <v>0.00133711761669825</v>
      </c>
      <c r="CR15" s="16">
        <v>0.00194226330450953</v>
      </c>
      <c r="CS15" s="16">
        <v>0.00213035243234158</v>
      </c>
      <c r="CT15" s="16">
        <v>0.00560043305013081</v>
      </c>
      <c r="CU15" s="16">
        <v>0.00245267741994147</v>
      </c>
      <c r="CV15" s="16">
        <v>0.00319155285478139</v>
      </c>
      <c r="CW15" s="16">
        <v>0.00144125123481529</v>
      </c>
      <c r="CX15" s="16">
        <v>-0.00119063579287348</v>
      </c>
      <c r="CY15" s="18">
        <v>0.00373722792943731</v>
      </c>
    </row>
    <row r="16" s="26" customFormat="1" ht="15.15" spans="1:103">
      <c r="A16" s="26">
        <v>0.00480898825362038</v>
      </c>
      <c r="B16" s="26">
        <v>0.00707023286585864</v>
      </c>
      <c r="C16" s="26" t="s">
        <v>62</v>
      </c>
      <c r="D16" s="27">
        <v>-0.00124441963464597</v>
      </c>
      <c r="E16" s="27">
        <v>-0.000422428547705798</v>
      </c>
      <c r="F16" s="27">
        <v>0.0020915427902812</v>
      </c>
      <c r="G16" s="27">
        <v>-0.000454226690418001</v>
      </c>
      <c r="H16" s="27">
        <v>-0.000413511440926086</v>
      </c>
      <c r="I16" s="27">
        <v>0.000287859401148426</v>
      </c>
      <c r="J16" s="27">
        <v>-0.000109092457896976</v>
      </c>
      <c r="K16" s="27">
        <v>-0.00176935047599262</v>
      </c>
      <c r="L16" s="27">
        <v>0.00104272205264327</v>
      </c>
      <c r="M16" s="27">
        <v>0.00117780988541725</v>
      </c>
      <c r="N16" s="27">
        <v>0.00119711779482308</v>
      </c>
      <c r="O16" s="27">
        <v>-0.000521898343361339</v>
      </c>
      <c r="P16" s="27">
        <f>VARP(RI!$B$14:$DQ$14)</f>
        <v>0.0138453627687883</v>
      </c>
      <c r="Q16" s="27">
        <v>-0.000319078757151885</v>
      </c>
      <c r="R16" s="27">
        <v>0.000954739899857471</v>
      </c>
      <c r="S16" s="27">
        <v>0.000347644393368625</v>
      </c>
      <c r="T16" s="27">
        <v>0.000791875891111322</v>
      </c>
      <c r="U16" s="27">
        <v>5.71541658447224e-6</v>
      </c>
      <c r="V16" s="27">
        <v>0.000754596857644831</v>
      </c>
      <c r="W16" s="27">
        <v>-0.000810170561911419</v>
      </c>
      <c r="X16" s="27">
        <v>0.00146294491797964</v>
      </c>
      <c r="Y16" s="27">
        <v>0.00137046020893232</v>
      </c>
      <c r="Z16" s="27">
        <v>0.0007555192652968</v>
      </c>
      <c r="AA16" s="27">
        <v>0.00242985929179843</v>
      </c>
      <c r="AB16" s="27">
        <v>0.00226574101276627</v>
      </c>
      <c r="AC16" s="27">
        <v>0.001425390508874</v>
      </c>
      <c r="AD16" s="27">
        <v>0.001928171445614</v>
      </c>
      <c r="AE16" s="27">
        <v>0.000744991515289536</v>
      </c>
      <c r="AF16" s="27">
        <v>0.00018535026446681</v>
      </c>
      <c r="AG16" s="27">
        <v>0.000919029147599304</v>
      </c>
      <c r="AH16" s="27">
        <v>0.00122958044401919</v>
      </c>
      <c r="AI16" s="27">
        <v>-0.000307044725019723</v>
      </c>
      <c r="AJ16" s="27">
        <v>0.000871239628184575</v>
      </c>
      <c r="AK16" s="27">
        <v>0.000524674914508822</v>
      </c>
      <c r="AL16" s="27">
        <v>0.00152564128059533</v>
      </c>
      <c r="AM16" s="27">
        <v>0.00211437942850561</v>
      </c>
      <c r="AN16" s="27">
        <v>0.00210539563926434</v>
      </c>
      <c r="AO16" s="27">
        <v>-0.000535036502171831</v>
      </c>
      <c r="AP16" s="27">
        <v>0.0016287785918263</v>
      </c>
      <c r="AQ16" s="27">
        <v>0.000335959124647695</v>
      </c>
      <c r="AR16" s="27">
        <v>0.00139248043403693</v>
      </c>
      <c r="AS16" s="27">
        <v>0.000986168312118311</v>
      </c>
      <c r="AT16" s="27">
        <v>0.0020729505300927</v>
      </c>
      <c r="AU16" s="27">
        <v>0.000504714507103211</v>
      </c>
      <c r="AV16" s="27">
        <v>0.00427568161481293</v>
      </c>
      <c r="AW16" s="27">
        <v>0.000625596047586782</v>
      </c>
      <c r="AX16" s="27">
        <v>-0.00197155759565463</v>
      </c>
      <c r="AY16" s="27">
        <v>0.000345699637225995</v>
      </c>
      <c r="AZ16" s="27">
        <v>-0.00182761950495642</v>
      </c>
      <c r="BA16" s="27">
        <v>0.00114918442936427</v>
      </c>
      <c r="BB16" s="27">
        <v>0.00156998692036879</v>
      </c>
      <c r="BC16" s="27">
        <v>0.000607600477517113</v>
      </c>
      <c r="BD16" s="27">
        <v>-0.000454227423612399</v>
      </c>
      <c r="BE16" s="27">
        <v>0.000635819356484322</v>
      </c>
      <c r="BF16" s="27">
        <v>0.000965035871442475</v>
      </c>
      <c r="BG16" s="27">
        <v>0.00210680442512295</v>
      </c>
      <c r="BH16" s="27">
        <v>0.000358639060721216</v>
      </c>
      <c r="BI16" s="27">
        <v>0.0039802567715849</v>
      </c>
      <c r="BJ16" s="27">
        <v>0.000702618153103594</v>
      </c>
      <c r="BK16" s="27">
        <v>0.0159514534199277</v>
      </c>
      <c r="BL16" s="27">
        <v>0.00118034728067262</v>
      </c>
      <c r="BM16" s="27">
        <v>0.000937717912903588</v>
      </c>
      <c r="BN16" s="27">
        <v>0.00577015036071883</v>
      </c>
      <c r="BO16" s="27">
        <v>0.00122935417975393</v>
      </c>
      <c r="BP16" s="27">
        <v>0.00393368821759902</v>
      </c>
      <c r="BQ16" s="27">
        <v>0.00473050460109051</v>
      </c>
      <c r="BR16" s="27">
        <v>-0.000574517784951375</v>
      </c>
      <c r="BS16" s="27">
        <v>0.0110199040756376</v>
      </c>
      <c r="BT16" s="27">
        <v>-0.0021658861434317</v>
      </c>
      <c r="BU16" s="27">
        <v>0.00227764908017486</v>
      </c>
      <c r="BV16" s="27">
        <v>-0.000229612285749743</v>
      </c>
      <c r="BW16" s="27">
        <v>0.00107408499735944</v>
      </c>
      <c r="BX16" s="27">
        <v>0.00168380904608193</v>
      </c>
      <c r="BY16" s="27">
        <v>0.0002328492343304</v>
      </c>
      <c r="BZ16" s="27">
        <v>0.00222110687407265</v>
      </c>
      <c r="CA16" s="27">
        <v>0.00115954818464598</v>
      </c>
      <c r="CB16" s="27">
        <v>-0.000229437853175706</v>
      </c>
      <c r="CC16" s="27">
        <v>0.0039301458054275</v>
      </c>
      <c r="CD16" s="27">
        <v>0.00537583761526779</v>
      </c>
      <c r="CE16" s="27">
        <v>0.00867274421896349</v>
      </c>
      <c r="CF16" s="27">
        <v>0.000874408692033967</v>
      </c>
      <c r="CG16" s="27">
        <v>-0.000179040784847623</v>
      </c>
      <c r="CH16" s="27">
        <v>0.00135776715412817</v>
      </c>
      <c r="CI16" s="27">
        <v>0.00107230183030374</v>
      </c>
      <c r="CJ16" s="27">
        <v>0.000817314204228034</v>
      </c>
      <c r="CK16" s="27">
        <v>-0.000593799590889876</v>
      </c>
      <c r="CL16" s="27">
        <v>0.00128131525236643</v>
      </c>
      <c r="CM16" s="27">
        <v>0.00771398399425683</v>
      </c>
      <c r="CN16" s="27">
        <v>-0.000974857218511334</v>
      </c>
      <c r="CO16" s="27">
        <v>0.000347779904963399</v>
      </c>
      <c r="CP16" s="27">
        <v>-0.0006950974294189</v>
      </c>
      <c r="CQ16" s="27">
        <v>0.000432756450487815</v>
      </c>
      <c r="CR16" s="27">
        <v>0.00175866548654369</v>
      </c>
      <c r="CS16" s="27">
        <v>0.00120782559797291</v>
      </c>
      <c r="CT16" s="27">
        <v>0.000531127621468951</v>
      </c>
      <c r="CU16" s="27">
        <v>0.00204098859441983</v>
      </c>
      <c r="CV16" s="27">
        <v>0.00318149081592065</v>
      </c>
      <c r="CW16" s="27">
        <v>-0.000447945387778124</v>
      </c>
      <c r="CX16" s="27">
        <v>0.0174687272573629</v>
      </c>
      <c r="CY16" s="28">
        <v>0.00223548510565342</v>
      </c>
    </row>
    <row r="17" ht="15.15" spans="1:103">
      <c r="A17">
        <v>0.0107048019069975</v>
      </c>
      <c r="B17">
        <v>0</v>
      </c>
      <c r="C17" t="s">
        <v>65</v>
      </c>
      <c r="D17" s="16">
        <v>0.00168713078926237</v>
      </c>
      <c r="E17" s="16">
        <v>0.0022603723251153</v>
      </c>
      <c r="F17" s="16">
        <v>0.0010357084941934</v>
      </c>
      <c r="G17" s="16">
        <v>0.0020207753185729</v>
      </c>
      <c r="H17" s="16">
        <v>0.00126998328199151</v>
      </c>
      <c r="I17" s="16">
        <v>0.00115916992535799</v>
      </c>
      <c r="J17" s="16">
        <v>0.00140295489685673</v>
      </c>
      <c r="K17" s="16">
        <v>0.0024644200380816</v>
      </c>
      <c r="L17" s="16">
        <v>0.00137100425143596</v>
      </c>
      <c r="M17" s="16">
        <v>0.00123448810061565</v>
      </c>
      <c r="N17" s="16">
        <v>0.00179675740110075</v>
      </c>
      <c r="O17" s="16">
        <v>0.00238036966734906</v>
      </c>
      <c r="P17" s="16">
        <v>-0.000319078757151885</v>
      </c>
      <c r="Q17" s="16">
        <f>VARP(RI!$B$15:$DQ$15)</f>
        <v>0.00331823208152222</v>
      </c>
      <c r="R17" s="16">
        <v>0.00205882045982407</v>
      </c>
      <c r="S17" s="16">
        <v>0.00160489741150526</v>
      </c>
      <c r="T17" s="16">
        <v>0.00143883883920667</v>
      </c>
      <c r="U17" s="16">
        <v>0.00290476139165758</v>
      </c>
      <c r="V17" s="16">
        <v>0.00229096439336138</v>
      </c>
      <c r="W17" s="16">
        <v>0.00235999765867736</v>
      </c>
      <c r="X17" s="16">
        <v>0.00142038075521519</v>
      </c>
      <c r="Y17" s="16">
        <v>0.00162233569386497</v>
      </c>
      <c r="Z17" s="16">
        <v>0.00163667252573402</v>
      </c>
      <c r="AA17" s="16">
        <v>0.000985070378221203</v>
      </c>
      <c r="AB17" s="16">
        <v>0.00207318985126033</v>
      </c>
      <c r="AC17" s="16">
        <v>0.00205109526915905</v>
      </c>
      <c r="AD17" s="16">
        <v>0.0018468798098076</v>
      </c>
      <c r="AE17" s="16">
        <v>0.0016254736111445</v>
      </c>
      <c r="AF17" s="16">
        <v>0.00174658601301946</v>
      </c>
      <c r="AG17" s="16">
        <v>0.00207816135775263</v>
      </c>
      <c r="AH17" s="16">
        <v>0.00185074572244888</v>
      </c>
      <c r="AI17" s="16">
        <v>0.000898612016981244</v>
      </c>
      <c r="AJ17" s="16">
        <v>0.00206416170224266</v>
      </c>
      <c r="AK17" s="16">
        <v>0.00218146085027615</v>
      </c>
      <c r="AL17" s="16">
        <v>0.0014457871975732</v>
      </c>
      <c r="AM17" s="16">
        <v>0.00190919112896364</v>
      </c>
      <c r="AN17" s="16">
        <v>0.00236184865445312</v>
      </c>
      <c r="AO17" s="16">
        <v>0.00174544343857603</v>
      </c>
      <c r="AP17" s="16">
        <v>0.00290341705819452</v>
      </c>
      <c r="AQ17" s="16">
        <v>0.00226309007882573</v>
      </c>
      <c r="AR17" s="16">
        <v>0.00321664610036058</v>
      </c>
      <c r="AS17" s="16">
        <v>0.00119497622170354</v>
      </c>
      <c r="AT17" s="16">
        <v>0.00300995275982476</v>
      </c>
      <c r="AU17" s="16">
        <v>0.00118936036636262</v>
      </c>
      <c r="AV17" s="16">
        <v>0.00181542820287213</v>
      </c>
      <c r="AW17" s="16">
        <v>0.000989103399463721</v>
      </c>
      <c r="AX17" s="16">
        <v>0.00243426900382884</v>
      </c>
      <c r="AY17" s="16">
        <v>0.00240552773840105</v>
      </c>
      <c r="AZ17" s="16">
        <v>0.00231389358496752</v>
      </c>
      <c r="BA17" s="16">
        <v>0.00184432254989802</v>
      </c>
      <c r="BB17" s="16">
        <v>0.00218781659771654</v>
      </c>
      <c r="BC17" s="16">
        <v>0.00120947371196696</v>
      </c>
      <c r="BD17" s="16">
        <v>0.00188512490270618</v>
      </c>
      <c r="BE17" s="16">
        <v>0.00254813099805667</v>
      </c>
      <c r="BF17" s="16">
        <v>0.00175700384154481</v>
      </c>
      <c r="BG17" s="16">
        <v>0.000843143916261758</v>
      </c>
      <c r="BH17" s="16">
        <v>0.00232818872705303</v>
      </c>
      <c r="BI17" s="16">
        <v>0.00209937331409721</v>
      </c>
      <c r="BJ17" s="16">
        <v>0.000775662487177006</v>
      </c>
      <c r="BK17" s="16">
        <v>0.000662715073795661</v>
      </c>
      <c r="BL17" s="16">
        <v>0.00040612902279346</v>
      </c>
      <c r="BM17" s="16">
        <v>0.00070135046647425</v>
      </c>
      <c r="BN17" s="16">
        <v>0.000904155618041155</v>
      </c>
      <c r="BO17" s="16">
        <v>0.00257037282135248</v>
      </c>
      <c r="BP17" s="16">
        <v>0.000558596660482817</v>
      </c>
      <c r="BQ17" s="16">
        <v>0.00168645139210203</v>
      </c>
      <c r="BR17" s="16">
        <v>0.00120641439160365</v>
      </c>
      <c r="BS17" s="16">
        <v>0.000926487219766951</v>
      </c>
      <c r="BT17" s="16">
        <v>0.00338703212069355</v>
      </c>
      <c r="BU17" s="16">
        <v>0.0018074155804648</v>
      </c>
      <c r="BV17" s="16">
        <v>0.00189779278310054</v>
      </c>
      <c r="BW17" s="16">
        <v>0.00309786089785028</v>
      </c>
      <c r="BX17" s="16">
        <v>0.00178402138950739</v>
      </c>
      <c r="BY17" s="16">
        <v>0.00270272473530448</v>
      </c>
      <c r="BZ17" s="16">
        <v>0.000827200308017416</v>
      </c>
      <c r="CA17" s="16">
        <v>0.000455793325055165</v>
      </c>
      <c r="CB17" s="16">
        <v>0.00125828401008334</v>
      </c>
      <c r="CC17" s="16">
        <v>0.00169294848076112</v>
      </c>
      <c r="CD17" s="16">
        <v>0.000983345837593404</v>
      </c>
      <c r="CE17" s="16">
        <v>0.00258434146749842</v>
      </c>
      <c r="CF17" s="16">
        <v>0.00154339601983159</v>
      </c>
      <c r="CG17" s="16">
        <v>0.00147303627239548</v>
      </c>
      <c r="CH17" s="16">
        <v>0.00189300942467247</v>
      </c>
      <c r="CI17" s="16">
        <v>0.0018910489597436</v>
      </c>
      <c r="CJ17" s="16">
        <v>0.00288996676619381</v>
      </c>
      <c r="CK17" s="16">
        <v>0.000621344204705175</v>
      </c>
      <c r="CL17" s="16">
        <v>0.00143054733315388</v>
      </c>
      <c r="CM17" s="16">
        <v>0.00157692922177441</v>
      </c>
      <c r="CN17" s="16">
        <v>0.00234592118694821</v>
      </c>
      <c r="CO17" s="16">
        <v>0.00129897982709632</v>
      </c>
      <c r="CP17" s="16">
        <v>0.00130471262789272</v>
      </c>
      <c r="CQ17" s="16">
        <v>0.00114922956251444</v>
      </c>
      <c r="CR17" s="16">
        <v>0.00147923285155961</v>
      </c>
      <c r="CS17" s="16">
        <v>0.00132499149638243</v>
      </c>
      <c r="CT17" s="16">
        <v>0.00295498089901934</v>
      </c>
      <c r="CU17" s="16">
        <v>0.00190274258633137</v>
      </c>
      <c r="CV17" s="16">
        <v>0.00195676469171563</v>
      </c>
      <c r="CW17" s="16">
        <v>0.00207047727090483</v>
      </c>
      <c r="CX17" s="16">
        <v>-0.00102027508976717</v>
      </c>
      <c r="CY17" s="18">
        <v>0.00187885979378842</v>
      </c>
    </row>
    <row r="18" ht="15.15" spans="1:103">
      <c r="A18">
        <v>0.0168086380272728</v>
      </c>
      <c r="B18">
        <v>0</v>
      </c>
      <c r="C18" t="s">
        <v>68</v>
      </c>
      <c r="D18" s="16">
        <v>0.00139191658633832</v>
      </c>
      <c r="E18" s="16">
        <v>0.00241913947966608</v>
      </c>
      <c r="F18" s="16">
        <v>0.00100778197515098</v>
      </c>
      <c r="G18" s="16">
        <v>0.00189256377223332</v>
      </c>
      <c r="H18" s="16">
        <v>0.00111853333441568</v>
      </c>
      <c r="I18" s="16">
        <v>0.0010857886352524</v>
      </c>
      <c r="J18" s="16">
        <v>0.00103309873764182</v>
      </c>
      <c r="K18" s="16">
        <v>0.00434431794633683</v>
      </c>
      <c r="L18" s="16">
        <v>0.000965052032946168</v>
      </c>
      <c r="M18" s="16">
        <v>0.00106117428247024</v>
      </c>
      <c r="N18" s="16">
        <v>0.00281504940644295</v>
      </c>
      <c r="O18" s="16">
        <v>0.00299286999446715</v>
      </c>
      <c r="P18" s="16">
        <v>0.000954739899857471</v>
      </c>
      <c r="Q18" s="16">
        <v>0.00205882045982407</v>
      </c>
      <c r="R18" s="16">
        <f>VARP(RI!$B$16:$DQ$16)</f>
        <v>0.00720977326695596</v>
      </c>
      <c r="S18" s="16">
        <v>0.0025509830602669</v>
      </c>
      <c r="T18" s="16">
        <v>0.000382728135282561</v>
      </c>
      <c r="U18" s="16">
        <v>0.00631703621071588</v>
      </c>
      <c r="V18" s="16">
        <v>0.00250161991165983</v>
      </c>
      <c r="W18" s="16">
        <v>0.00234941506963344</v>
      </c>
      <c r="X18" s="16">
        <v>0.00218511567064872</v>
      </c>
      <c r="Y18" s="16">
        <v>0.00297543505132712</v>
      </c>
      <c r="Z18" s="16">
        <v>0.00236566367917017</v>
      </c>
      <c r="AA18" s="16">
        <v>0.00054293898861687</v>
      </c>
      <c r="AB18" s="16">
        <v>0.000383675203320626</v>
      </c>
      <c r="AC18" s="16">
        <v>0.00189103834538972</v>
      </c>
      <c r="AD18" s="16">
        <v>0.00375704050538364</v>
      </c>
      <c r="AE18" s="16">
        <v>0.00256566741908744</v>
      </c>
      <c r="AF18" s="16">
        <v>0.00221415876136738</v>
      </c>
      <c r="AG18" s="16">
        <v>0.00423830046098742</v>
      </c>
      <c r="AH18" s="16">
        <v>0.00439767125403269</v>
      </c>
      <c r="AI18" s="16">
        <v>0.00157437104483826</v>
      </c>
      <c r="AJ18" s="16">
        <v>0.00391671141041689</v>
      </c>
      <c r="AK18" s="16">
        <v>0.00343697677355173</v>
      </c>
      <c r="AL18" s="16">
        <v>0.00213652080455534</v>
      </c>
      <c r="AM18" s="16">
        <v>0.00487674758964933</v>
      </c>
      <c r="AN18" s="16">
        <v>0.00332257000712879</v>
      </c>
      <c r="AO18" s="16">
        <v>0.00132550567304307</v>
      </c>
      <c r="AP18" s="16">
        <v>0.00520984551845593</v>
      </c>
      <c r="AQ18" s="16">
        <v>0.00285032015071769</v>
      </c>
      <c r="AR18" s="16">
        <v>0.00295111317140467</v>
      </c>
      <c r="AS18" s="16">
        <v>0.00244336486825564</v>
      </c>
      <c r="AT18" s="16">
        <v>0.00361723133409401</v>
      </c>
      <c r="AU18" s="16">
        <v>0.00129726826574125</v>
      </c>
      <c r="AV18" s="16">
        <v>0.00171654203027548</v>
      </c>
      <c r="AW18" s="16">
        <v>0.00137334450736057</v>
      </c>
      <c r="AX18" s="16">
        <v>0.00256686384726431</v>
      </c>
      <c r="AY18" s="16">
        <v>0.00581759176144913</v>
      </c>
      <c r="AZ18" s="16">
        <v>0.00279140559952749</v>
      </c>
      <c r="BA18" s="16">
        <v>0.00285567619659286</v>
      </c>
      <c r="BB18" s="16">
        <v>0.00465685800944899</v>
      </c>
      <c r="BC18" s="16">
        <v>0.00278823136996351</v>
      </c>
      <c r="BD18" s="16">
        <v>0.00213815833842903</v>
      </c>
      <c r="BE18" s="16">
        <v>0.00235481518197262</v>
      </c>
      <c r="BF18" s="16">
        <v>0.00191694365290104</v>
      </c>
      <c r="BG18" s="16">
        <v>0.00206121250746891</v>
      </c>
      <c r="BH18" s="16">
        <v>0.00204997541629005</v>
      </c>
      <c r="BI18" s="16">
        <v>0.00236224220994178</v>
      </c>
      <c r="BJ18" s="16">
        <v>0.000638029497308052</v>
      </c>
      <c r="BK18" s="16">
        <v>0.00179730049205201</v>
      </c>
      <c r="BL18" s="16">
        <v>0.00106791588370941</v>
      </c>
      <c r="BM18" s="16">
        <v>0.00152874987658488</v>
      </c>
      <c r="BN18" s="16">
        <v>0.00299504608160991</v>
      </c>
      <c r="BO18" s="16">
        <v>0.0035830150167983</v>
      </c>
      <c r="BP18" s="16">
        <v>0.000761755353324342</v>
      </c>
      <c r="BQ18" s="16">
        <v>0.00226552202207024</v>
      </c>
      <c r="BR18" s="16">
        <v>0.00182100105317664</v>
      </c>
      <c r="BS18" s="16">
        <v>0.00472389862404062</v>
      </c>
      <c r="BT18" s="16">
        <v>0.00367436139654905</v>
      </c>
      <c r="BU18" s="16">
        <v>0.00409561006709592</v>
      </c>
      <c r="BV18" s="16">
        <v>0.00180124906497679</v>
      </c>
      <c r="BW18" s="16">
        <v>0.00582155240888628</v>
      </c>
      <c r="BX18" s="16">
        <v>0.00234783451447334</v>
      </c>
      <c r="BY18" s="16">
        <v>0.00651658052527441</v>
      </c>
      <c r="BZ18" s="16">
        <v>0.00112633124608057</v>
      </c>
      <c r="CA18" s="16">
        <v>0.00109104399666592</v>
      </c>
      <c r="CB18" s="16">
        <v>0.000823434455504639</v>
      </c>
      <c r="CC18" s="16">
        <v>-0.000538406468997719</v>
      </c>
      <c r="CD18" s="16">
        <v>0.000967247240843661</v>
      </c>
      <c r="CE18" s="16">
        <v>0.00290628913701929</v>
      </c>
      <c r="CF18" s="16">
        <v>0.00344797449935085</v>
      </c>
      <c r="CG18" s="16">
        <v>0.00288314869444199</v>
      </c>
      <c r="CH18" s="16">
        <v>0.00331644229764379</v>
      </c>
      <c r="CI18" s="16">
        <v>0.00196316723882502</v>
      </c>
      <c r="CJ18" s="16">
        <v>0.00359646280232211</v>
      </c>
      <c r="CK18" s="16">
        <v>0.00109031416874393</v>
      </c>
      <c r="CL18" s="16">
        <v>0.00230840380298312</v>
      </c>
      <c r="CM18" s="16">
        <v>0.00597369978543607</v>
      </c>
      <c r="CN18" s="16">
        <v>0.00405466804384381</v>
      </c>
      <c r="CO18" s="16">
        <v>0.000934716183599222</v>
      </c>
      <c r="CP18" s="16">
        <v>0.000264932451508633</v>
      </c>
      <c r="CQ18" s="16">
        <v>0.00135090586266673</v>
      </c>
      <c r="CR18" s="16">
        <v>0.00183380868082123</v>
      </c>
      <c r="CS18" s="16">
        <v>0.00157044134833829</v>
      </c>
      <c r="CT18" s="16">
        <v>0.00746288258890685</v>
      </c>
      <c r="CU18" s="16">
        <v>0.0025135336371034</v>
      </c>
      <c r="CV18" s="16">
        <v>0.00411583538951723</v>
      </c>
      <c r="CW18" s="16">
        <v>0.000815701685884075</v>
      </c>
      <c r="CX18" s="16">
        <v>-0.000239337565622043</v>
      </c>
      <c r="CY18" s="18">
        <v>0.004569483494494</v>
      </c>
    </row>
    <row r="19" ht="15.15" spans="1:103">
      <c r="A19">
        <v>0.00587639373561354</v>
      </c>
      <c r="B19">
        <v>0</v>
      </c>
      <c r="C19" t="s">
        <v>70</v>
      </c>
      <c r="D19" s="16">
        <v>0.00127401472965701</v>
      </c>
      <c r="E19" s="16">
        <v>0.00161597224881607</v>
      </c>
      <c r="F19" s="16">
        <v>0.000664601563064818</v>
      </c>
      <c r="G19" s="16">
        <v>0.0019449053906252</v>
      </c>
      <c r="H19" s="16">
        <v>0.000971321170800592</v>
      </c>
      <c r="I19" s="16">
        <v>0.000977524767004291</v>
      </c>
      <c r="J19" s="16">
        <v>0.00101380509795216</v>
      </c>
      <c r="K19" s="16">
        <v>0.00423852908947897</v>
      </c>
      <c r="L19" s="16">
        <v>0.00148487291658479</v>
      </c>
      <c r="M19" s="16">
        <v>0.00138282614813328</v>
      </c>
      <c r="N19" s="16">
        <v>0.00134666623424184</v>
      </c>
      <c r="O19" s="16">
        <v>0.0024982268404217</v>
      </c>
      <c r="P19" s="16">
        <v>0.000347644393368625</v>
      </c>
      <c r="Q19" s="16">
        <v>0.00160489741150526</v>
      </c>
      <c r="R19" s="16">
        <v>0.0025509830602669</v>
      </c>
      <c r="S19" s="16">
        <f>VARP(RI!$B$17:$DQ$17)</f>
        <v>0.0059617786249274</v>
      </c>
      <c r="T19" s="16">
        <v>0.000982540475142336</v>
      </c>
      <c r="U19" s="16">
        <v>0.00453027952756675</v>
      </c>
      <c r="V19" s="16">
        <v>0.00264233230703418</v>
      </c>
      <c r="W19" s="16">
        <v>0.00298211874710432</v>
      </c>
      <c r="X19" s="16">
        <v>0.00201258389678877</v>
      </c>
      <c r="Y19" s="16">
        <v>0.00242611735363077</v>
      </c>
      <c r="Z19" s="16">
        <v>0.00152826119105134</v>
      </c>
      <c r="AA19" s="16">
        <v>0.00100428203003509</v>
      </c>
      <c r="AB19" s="16">
        <v>0.00087361314812354</v>
      </c>
      <c r="AC19" s="16">
        <v>0.00193003141067147</v>
      </c>
      <c r="AD19" s="16">
        <v>0.00156843209509145</v>
      </c>
      <c r="AE19" s="16">
        <v>0.00186038782826052</v>
      </c>
      <c r="AF19" s="16">
        <v>0.00160035817079056</v>
      </c>
      <c r="AG19" s="16">
        <v>0.00368826348800371</v>
      </c>
      <c r="AH19" s="16">
        <v>0.00312382486613114</v>
      </c>
      <c r="AI19" s="16">
        <v>0.00183508163604037</v>
      </c>
      <c r="AJ19" s="16">
        <v>0.00431042053419715</v>
      </c>
      <c r="AK19" s="16">
        <v>0.00284434924856462</v>
      </c>
      <c r="AL19" s="16">
        <v>0.00215863736884854</v>
      </c>
      <c r="AM19" s="16">
        <v>0.00269766844511102</v>
      </c>
      <c r="AN19" s="16">
        <v>0.00344685040431139</v>
      </c>
      <c r="AO19" s="16">
        <v>0.0020521948777063</v>
      </c>
      <c r="AP19" s="16">
        <v>0.0036202992699069</v>
      </c>
      <c r="AQ19" s="16">
        <v>0.0027280211787808</v>
      </c>
      <c r="AR19" s="16">
        <v>0.00151150444508701</v>
      </c>
      <c r="AS19" s="16">
        <v>0.00148417951689386</v>
      </c>
      <c r="AT19" s="16">
        <v>0.00378426101476365</v>
      </c>
      <c r="AU19" s="16">
        <v>0.0014622101326072</v>
      </c>
      <c r="AV19" s="16">
        <v>0.00287975460997098</v>
      </c>
      <c r="AW19" s="16">
        <v>0.00042947835302533</v>
      </c>
      <c r="AX19" s="16">
        <v>0.00214917964357691</v>
      </c>
      <c r="AY19" s="16">
        <v>0.00394112667460634</v>
      </c>
      <c r="AZ19" s="16">
        <v>0.00192436994316333</v>
      </c>
      <c r="BA19" s="16">
        <v>0.00287492248508516</v>
      </c>
      <c r="BB19" s="16">
        <v>0.00406666915374619</v>
      </c>
      <c r="BC19" s="16">
        <v>0.00117887974425297</v>
      </c>
      <c r="BD19" s="16">
        <v>0.0021535708061976</v>
      </c>
      <c r="BE19" s="16">
        <v>0.00292405002505587</v>
      </c>
      <c r="BF19" s="16">
        <v>0.00207410650707807</v>
      </c>
      <c r="BG19" s="16">
        <v>0.00192399924192389</v>
      </c>
      <c r="BH19" s="16">
        <v>0.00219651913566358</v>
      </c>
      <c r="BI19" s="16">
        <v>0.00161767648112412</v>
      </c>
      <c r="BJ19" s="16">
        <v>0.00112146347554346</v>
      </c>
      <c r="BK19" s="16">
        <v>0.000916085825542948</v>
      </c>
      <c r="BL19" s="16">
        <v>0.00114536479312775</v>
      </c>
      <c r="BM19" s="16">
        <v>0.000924062488439059</v>
      </c>
      <c r="BN19" s="16">
        <v>0.00259762492614017</v>
      </c>
      <c r="BO19" s="16">
        <v>0.00307963714109426</v>
      </c>
      <c r="BP19" s="16">
        <v>0.00232577804342614</v>
      </c>
      <c r="BQ19" s="16">
        <v>0.0034746481737319</v>
      </c>
      <c r="BR19" s="16">
        <v>0.00182463441772598</v>
      </c>
      <c r="BS19" s="16">
        <v>0.0073989081772332</v>
      </c>
      <c r="BT19" s="16">
        <v>0.00328030346971821</v>
      </c>
      <c r="BU19" s="16">
        <v>0.00265373996946742</v>
      </c>
      <c r="BV19" s="16">
        <v>0.00176823896590585</v>
      </c>
      <c r="BW19" s="16">
        <v>0.00491291986039824</v>
      </c>
      <c r="BX19" s="16">
        <v>0.00194182041817159</v>
      </c>
      <c r="BY19" s="16">
        <v>0.00421688225146784</v>
      </c>
      <c r="BZ19" s="16">
        <v>0.00088929046736183</v>
      </c>
      <c r="CA19" s="16">
        <v>0.000679776698066505</v>
      </c>
      <c r="CB19" s="16">
        <v>0.00118639824418978</v>
      </c>
      <c r="CC19" s="16">
        <v>0.00165802512059984</v>
      </c>
      <c r="CD19" s="16">
        <v>0.00152976954667685</v>
      </c>
      <c r="CE19" s="16">
        <v>0.00276664783899589</v>
      </c>
      <c r="CF19" s="16">
        <v>0.000854950611647957</v>
      </c>
      <c r="CG19" s="16">
        <v>0.00183816421542331</v>
      </c>
      <c r="CH19" s="16">
        <v>0.00359811715656411</v>
      </c>
      <c r="CI19" s="16">
        <v>0.00258401452515221</v>
      </c>
      <c r="CJ19" s="16">
        <v>0.00356237746803001</v>
      </c>
      <c r="CK19" s="16">
        <v>0.00136861172717684</v>
      </c>
      <c r="CL19" s="16">
        <v>0.0012519501616145</v>
      </c>
      <c r="CM19" s="16">
        <v>0.00278498585433706</v>
      </c>
      <c r="CN19" s="16">
        <v>0.00173867830890972</v>
      </c>
      <c r="CO19" s="16">
        <v>0.00187204844033467</v>
      </c>
      <c r="CP19" s="16">
        <v>0.000920721388993216</v>
      </c>
      <c r="CQ19" s="16">
        <v>0.000928564547720333</v>
      </c>
      <c r="CR19" s="16">
        <v>0.00177431677768524</v>
      </c>
      <c r="CS19" s="16">
        <v>0.00162620821095175</v>
      </c>
      <c r="CT19" s="16">
        <v>0.0045595052728898</v>
      </c>
      <c r="CU19" s="16">
        <v>0.00247835436302605</v>
      </c>
      <c r="CV19" s="16">
        <v>0.00243206725105711</v>
      </c>
      <c r="CW19" s="16">
        <v>0.00252175080652916</v>
      </c>
      <c r="CX19" s="16">
        <v>-0.00139279024095812</v>
      </c>
      <c r="CY19" s="18">
        <v>0.00291760714673088</v>
      </c>
    </row>
    <row r="20" ht="15.15" spans="1:103">
      <c r="A20">
        <v>0.00874177580890313</v>
      </c>
      <c r="B20">
        <v>0</v>
      </c>
      <c r="C20" t="s">
        <v>73</v>
      </c>
      <c r="D20" s="16">
        <v>0.00106715987814958</v>
      </c>
      <c r="E20" s="16">
        <v>0.00142167298782321</v>
      </c>
      <c r="F20" s="16">
        <v>0.00334593848543732</v>
      </c>
      <c r="G20" s="16">
        <v>0.00127506035944494</v>
      </c>
      <c r="H20" s="16">
        <v>0.000745791925159086</v>
      </c>
      <c r="I20" s="16">
        <v>0.000929331778469328</v>
      </c>
      <c r="J20" s="16">
        <v>0.000285183172911091</v>
      </c>
      <c r="K20" s="16">
        <v>0.00268356746165912</v>
      </c>
      <c r="L20" s="16">
        <v>0.00263351846567104</v>
      </c>
      <c r="M20" s="16">
        <v>0.00253214425819375</v>
      </c>
      <c r="N20" s="16">
        <v>0.000420892353422571</v>
      </c>
      <c r="O20" s="16">
        <v>0.00135318048603888</v>
      </c>
      <c r="P20" s="16">
        <v>0.000791875891111322</v>
      </c>
      <c r="Q20" s="16">
        <v>0.00143883883920667</v>
      </c>
      <c r="R20" s="16">
        <v>0.000382728135282561</v>
      </c>
      <c r="S20" s="16">
        <v>0.000982540475142336</v>
      </c>
      <c r="T20" s="16">
        <f>VARP(RI!$B$18:$DQ$18)</f>
        <v>0.00819705300738608</v>
      </c>
      <c r="U20" s="16">
        <v>0.00209704356818464</v>
      </c>
      <c r="V20" s="16">
        <v>0.0018735324975509</v>
      </c>
      <c r="W20" s="16">
        <v>0.00281188987041721</v>
      </c>
      <c r="X20" s="16">
        <v>-0.000257491365120239</v>
      </c>
      <c r="Y20" s="16">
        <v>0.00118867819644969</v>
      </c>
      <c r="Z20" s="16">
        <v>0.00105542924040669</v>
      </c>
      <c r="AA20" s="16">
        <v>0.00264095863564746</v>
      </c>
      <c r="AB20" s="16">
        <v>0.00557717980316376</v>
      </c>
      <c r="AC20" s="16">
        <v>0.000622138461610462</v>
      </c>
      <c r="AD20" s="16">
        <v>0.00135696197626878</v>
      </c>
      <c r="AE20" s="16">
        <v>0.00186129206594821</v>
      </c>
      <c r="AF20" s="16">
        <v>0.000854835761750059</v>
      </c>
      <c r="AG20" s="16">
        <v>0.000542775331349008</v>
      </c>
      <c r="AH20" s="16">
        <v>0.000386965729326752</v>
      </c>
      <c r="AI20" s="16">
        <v>0.00160031229062229</v>
      </c>
      <c r="AJ20" s="16">
        <v>0.001660667859423</v>
      </c>
      <c r="AK20" s="16">
        <v>0.00143830809922497</v>
      </c>
      <c r="AL20" s="16">
        <v>0.0010344068001372</v>
      </c>
      <c r="AM20" s="16">
        <v>0.00091493555539514</v>
      </c>
      <c r="AN20" s="16">
        <v>0.00198382856041454</v>
      </c>
      <c r="AO20" s="16">
        <v>0.00211844542583903</v>
      </c>
      <c r="AP20" s="16">
        <v>0.00253774075328003</v>
      </c>
      <c r="AQ20" s="16">
        <v>0.00231841738110757</v>
      </c>
      <c r="AR20" s="16">
        <v>0.00137480929739197</v>
      </c>
      <c r="AS20" s="16">
        <v>0.00224268437706051</v>
      </c>
      <c r="AT20" s="16">
        <v>0.00186482745638458</v>
      </c>
      <c r="AU20" s="16">
        <v>0.00185700126925898</v>
      </c>
      <c r="AV20" s="16">
        <v>0.00364582771627903</v>
      </c>
      <c r="AW20" s="16">
        <v>-4.19101776151274e-5</v>
      </c>
      <c r="AX20" s="16">
        <v>0.00147747065027413</v>
      </c>
      <c r="AY20" s="16">
        <v>-0.000129873837832839</v>
      </c>
      <c r="AZ20" s="16">
        <v>0.00152134243186985</v>
      </c>
      <c r="BA20" s="16">
        <v>0.00107113573361908</v>
      </c>
      <c r="BB20" s="16">
        <v>0.00160648815369774</v>
      </c>
      <c r="BC20" s="16">
        <v>0.000452132637678653</v>
      </c>
      <c r="BD20" s="16">
        <v>0.000924411176636657</v>
      </c>
      <c r="BE20" s="16">
        <v>0.000634367256998223</v>
      </c>
      <c r="BF20" s="16">
        <v>0.00245857367439827</v>
      </c>
      <c r="BG20" s="16">
        <v>0.00179383268906958</v>
      </c>
      <c r="BH20" s="16">
        <v>0.00341237163162419</v>
      </c>
      <c r="BI20" s="16">
        <v>0.00465448056879885</v>
      </c>
      <c r="BJ20" s="16">
        <v>0.00116349150677417</v>
      </c>
      <c r="BK20" s="16">
        <v>0.000650630558419527</v>
      </c>
      <c r="BL20" s="16">
        <v>0.000110092739168088</v>
      </c>
      <c r="BM20" s="16">
        <v>0.000874448151664402</v>
      </c>
      <c r="BN20" s="16">
        <v>0.00395745594015714</v>
      </c>
      <c r="BO20" s="16">
        <v>0.0017634157136091</v>
      </c>
      <c r="BP20" s="16">
        <v>0.00218228178106049</v>
      </c>
      <c r="BQ20" s="16">
        <v>0.00512558757523545</v>
      </c>
      <c r="BR20" s="16">
        <v>0.00167797030697465</v>
      </c>
      <c r="BS20" s="16">
        <v>0.00419648894376635</v>
      </c>
      <c r="BT20" s="16">
        <v>0.00139880575632852</v>
      </c>
      <c r="BU20" s="16">
        <v>0.00370577548334718</v>
      </c>
      <c r="BV20" s="16">
        <v>0.000366079475285983</v>
      </c>
      <c r="BW20" s="16">
        <v>0.00164951067815934</v>
      </c>
      <c r="BX20" s="16">
        <v>0.00167279204712476</v>
      </c>
      <c r="BY20" s="16">
        <v>0.00211292964983916</v>
      </c>
      <c r="BZ20" s="16">
        <v>0.00212093908804784</v>
      </c>
      <c r="CA20" s="16">
        <v>0.000287902293874455</v>
      </c>
      <c r="CB20" s="16">
        <v>0.00145020987626171</v>
      </c>
      <c r="CC20" s="16">
        <v>0.0044523217465552</v>
      </c>
      <c r="CD20" s="16">
        <v>0.0031680063460873</v>
      </c>
      <c r="CE20" s="16">
        <v>0.00379365701303419</v>
      </c>
      <c r="CF20" s="16">
        <v>0.000559017217723924</v>
      </c>
      <c r="CG20" s="16">
        <v>4.2918990227027e-6</v>
      </c>
      <c r="CH20" s="16">
        <v>0.00228401197544962</v>
      </c>
      <c r="CI20" s="16">
        <v>0.000836782284824958</v>
      </c>
      <c r="CJ20" s="16">
        <v>0.00194089478288635</v>
      </c>
      <c r="CK20" s="16">
        <v>0.00065475614701091</v>
      </c>
      <c r="CL20" s="16">
        <v>0.000894455285840105</v>
      </c>
      <c r="CM20" s="16">
        <v>-0.00013479026382761</v>
      </c>
      <c r="CN20" s="16">
        <v>0.00111891451647246</v>
      </c>
      <c r="CO20" s="16">
        <v>0.000937765536835353</v>
      </c>
      <c r="CP20" s="16">
        <v>-0.000561388968097627</v>
      </c>
      <c r="CQ20" s="16">
        <v>0.000592550033649491</v>
      </c>
      <c r="CR20" s="16">
        <v>0.000572384241260844</v>
      </c>
      <c r="CS20" s="16">
        <v>0.00184159147665416</v>
      </c>
      <c r="CT20" s="16">
        <v>0.00207650231530323</v>
      </c>
      <c r="CU20" s="16">
        <v>0.00304220291737358</v>
      </c>
      <c r="CV20" s="16">
        <v>0.000298141342522126</v>
      </c>
      <c r="CW20" s="16">
        <v>0.00232288284790737</v>
      </c>
      <c r="CX20" s="16">
        <v>-7.96809736880734e-6</v>
      </c>
      <c r="CY20" s="18">
        <v>0.00256137721055954</v>
      </c>
    </row>
    <row r="21" ht="15.15" spans="1:103">
      <c r="A21">
        <v>0.0140053389576615</v>
      </c>
      <c r="B21">
        <v>0</v>
      </c>
      <c r="C21" t="s">
        <v>76</v>
      </c>
      <c r="D21" s="16">
        <v>0.00377333552193974</v>
      </c>
      <c r="E21" s="16">
        <v>0.00430137030722536</v>
      </c>
      <c r="F21" s="16">
        <v>0.00313951739678591</v>
      </c>
      <c r="G21" s="16">
        <v>0.003820863818197</v>
      </c>
      <c r="H21" s="16">
        <v>0.00187871953458434</v>
      </c>
      <c r="I21" s="16">
        <v>0.00203790396863965</v>
      </c>
      <c r="J21" s="16">
        <v>0.00152064975364625</v>
      </c>
      <c r="K21" s="16">
        <v>0.0110954413492437</v>
      </c>
      <c r="L21" s="16">
        <v>0.00461151956257383</v>
      </c>
      <c r="M21" s="16">
        <v>0.00366590818967696</v>
      </c>
      <c r="N21" s="16">
        <v>0.00270016661796382</v>
      </c>
      <c r="O21" s="16">
        <v>0.00632871437037377</v>
      </c>
      <c r="P21" s="16">
        <v>5.71541658447224e-6</v>
      </c>
      <c r="Q21" s="16">
        <v>0.00290476139165758</v>
      </c>
      <c r="R21" s="16">
        <v>0.00631703621071588</v>
      </c>
      <c r="S21" s="16">
        <v>0.00453027952756675</v>
      </c>
      <c r="T21" s="16">
        <v>0.00209704356818464</v>
      </c>
      <c r="U21" s="16">
        <f>VARP(RI!$B$19:$DQ$19)</f>
        <v>0.0230898531058902</v>
      </c>
      <c r="V21" s="16">
        <v>0.00563786246906276</v>
      </c>
      <c r="W21" s="16">
        <v>0.00432395237983194</v>
      </c>
      <c r="X21" s="16">
        <v>0.00524653700980955</v>
      </c>
      <c r="Y21" s="16">
        <v>0.0062352091201535</v>
      </c>
      <c r="Z21" s="16">
        <v>0.0021069866830485</v>
      </c>
      <c r="AA21" s="16">
        <v>0.00224253917352185</v>
      </c>
      <c r="AB21" s="16">
        <v>0.00366703734454751</v>
      </c>
      <c r="AC21" s="16">
        <v>0.00321745524053178</v>
      </c>
      <c r="AD21" s="16">
        <v>0.00757704770010566</v>
      </c>
      <c r="AE21" s="16">
        <v>0.00421282290140903</v>
      </c>
      <c r="AF21" s="16">
        <v>0.00369165920012814</v>
      </c>
      <c r="AG21" s="16">
        <v>0.0069489332089514</v>
      </c>
      <c r="AH21" s="16">
        <v>0.00779901264411065</v>
      </c>
      <c r="AI21" s="16">
        <v>0.0018854180225717</v>
      </c>
      <c r="AJ21" s="16">
        <v>0.00596644819005812</v>
      </c>
      <c r="AK21" s="16">
        <v>0.00737993936607426</v>
      </c>
      <c r="AL21" s="16">
        <v>0.00238493315207895</v>
      </c>
      <c r="AM21" s="16">
        <v>0.0108933288790043</v>
      </c>
      <c r="AN21" s="16">
        <v>0.00628957053132144</v>
      </c>
      <c r="AO21" s="16">
        <v>0.00258573435948426</v>
      </c>
      <c r="AP21" s="16">
        <v>0.00614528393965014</v>
      </c>
      <c r="AQ21" s="16">
        <v>0.00472672337147576</v>
      </c>
      <c r="AR21" s="16">
        <v>0.005596705918484</v>
      </c>
      <c r="AS21" s="16">
        <v>0.00332175431451777</v>
      </c>
      <c r="AT21" s="16">
        <v>0.0053170184195096</v>
      </c>
      <c r="AU21" s="16">
        <v>0.00300801361648042</v>
      </c>
      <c r="AV21" s="16">
        <v>0.00455321508217049</v>
      </c>
      <c r="AW21" s="16">
        <v>0.00191067117735466</v>
      </c>
      <c r="AX21" s="16">
        <v>0.00634656063977806</v>
      </c>
      <c r="AY21" s="16">
        <v>0.0125514481204046</v>
      </c>
      <c r="AZ21" s="16">
        <v>0.00567713955649771</v>
      </c>
      <c r="BA21" s="16">
        <v>0.00533617862392951</v>
      </c>
      <c r="BB21" s="16">
        <v>0.00914482475873249</v>
      </c>
      <c r="BC21" s="16">
        <v>0.00215642639631131</v>
      </c>
      <c r="BD21" s="16">
        <v>0.00449460811072061</v>
      </c>
      <c r="BE21" s="16">
        <v>0.00479102976974914</v>
      </c>
      <c r="BF21" s="16">
        <v>0.00469650882493353</v>
      </c>
      <c r="BG21" s="16">
        <v>0.00364874853245081</v>
      </c>
      <c r="BH21" s="16">
        <v>0.00539983843340548</v>
      </c>
      <c r="BI21" s="16">
        <v>0.00560225554804001</v>
      </c>
      <c r="BJ21" s="16">
        <v>0.00123562093913064</v>
      </c>
      <c r="BK21" s="16">
        <v>0.000421057434071757</v>
      </c>
      <c r="BL21" s="16">
        <v>0.00212998700899</v>
      </c>
      <c r="BM21" s="16">
        <v>0.00343997801318876</v>
      </c>
      <c r="BN21" s="16">
        <v>0.0016378688175491</v>
      </c>
      <c r="BO21" s="16">
        <v>0.0061301903367336</v>
      </c>
      <c r="BP21" s="16">
        <v>0.00160688775980431</v>
      </c>
      <c r="BQ21" s="16">
        <v>0.00838910397401102</v>
      </c>
      <c r="BR21" s="16">
        <v>0.00265290994275552</v>
      </c>
      <c r="BS21" s="16">
        <v>0.00860836375485441</v>
      </c>
      <c r="BT21" s="16">
        <v>0.00794516816374885</v>
      </c>
      <c r="BU21" s="16">
        <v>0.0089468866143859</v>
      </c>
      <c r="BV21" s="16">
        <v>0.00418560379161533</v>
      </c>
      <c r="BW21" s="16">
        <v>0.0121575340615993</v>
      </c>
      <c r="BX21" s="16">
        <v>0.0026718511252042</v>
      </c>
      <c r="BY21" s="16">
        <v>0.0114923919960361</v>
      </c>
      <c r="BZ21" s="16">
        <v>0.00345187394977063</v>
      </c>
      <c r="CA21" s="16">
        <v>0.00290427835226925</v>
      </c>
      <c r="CB21" s="16">
        <v>0.00073579299334305</v>
      </c>
      <c r="CC21" s="16">
        <v>0.00121756405840748</v>
      </c>
      <c r="CD21" s="16">
        <v>0.00221984569898267</v>
      </c>
      <c r="CE21" s="16">
        <v>0.00607894668282483</v>
      </c>
      <c r="CF21" s="16">
        <v>0.00811491226135544</v>
      </c>
      <c r="CG21" s="16">
        <v>0.00257479544645595</v>
      </c>
      <c r="CH21" s="16">
        <v>0.00478108192226647</v>
      </c>
      <c r="CI21" s="16">
        <v>0.00412935977467796</v>
      </c>
      <c r="CJ21" s="16">
        <v>0.00713886399844661</v>
      </c>
      <c r="CK21" s="16">
        <v>0.0016436114337919</v>
      </c>
      <c r="CL21" s="16">
        <v>0.00279433358884669</v>
      </c>
      <c r="CM21" s="16">
        <v>0.0109934289996928</v>
      </c>
      <c r="CN21" s="16">
        <v>0.00591332948401585</v>
      </c>
      <c r="CO21" s="16">
        <v>0.00144157117101541</v>
      </c>
      <c r="CP21" s="16">
        <v>0.000393154694974551</v>
      </c>
      <c r="CQ21" s="16">
        <v>0.000605812413229319</v>
      </c>
      <c r="CR21" s="16">
        <v>0.0027347791539382</v>
      </c>
      <c r="CS21" s="16">
        <v>0.00588563890203036</v>
      </c>
      <c r="CT21" s="16">
        <v>0.0166187505928082</v>
      </c>
      <c r="CU21" s="16">
        <v>0.00622961712207444</v>
      </c>
      <c r="CV21" s="16">
        <v>0.00603160673179664</v>
      </c>
      <c r="CW21" s="16">
        <v>7.69758343359401e-5</v>
      </c>
      <c r="CX21" s="16">
        <v>-0.00210087569046192</v>
      </c>
      <c r="CY21" s="18">
        <v>0.00721917231223822</v>
      </c>
    </row>
    <row r="22" ht="15.15" spans="1:103">
      <c r="A22">
        <v>0.00197340191948682</v>
      </c>
      <c r="B22">
        <v>0</v>
      </c>
      <c r="C22" t="s">
        <v>78</v>
      </c>
      <c r="D22" s="16">
        <v>0.00286157396796666</v>
      </c>
      <c r="E22" s="16">
        <v>0.00337681457952596</v>
      </c>
      <c r="F22" s="16">
        <v>0.00223835284390588</v>
      </c>
      <c r="G22" s="16">
        <v>0.00329899237361811</v>
      </c>
      <c r="H22" s="16">
        <v>0.00153459149771797</v>
      </c>
      <c r="I22" s="16">
        <v>0.00198601893621131</v>
      </c>
      <c r="J22" s="16">
        <v>0.00156739369794774</v>
      </c>
      <c r="K22" s="16">
        <v>0.0039796197725428</v>
      </c>
      <c r="L22" s="16">
        <v>0.00270202509500056</v>
      </c>
      <c r="M22" s="16">
        <v>0.00224686326559761</v>
      </c>
      <c r="N22" s="16">
        <v>0.00164355392492797</v>
      </c>
      <c r="O22" s="16">
        <v>0.00290218813135925</v>
      </c>
      <c r="P22" s="16">
        <v>0.000754596857644831</v>
      </c>
      <c r="Q22" s="16">
        <v>0.00229096439336138</v>
      </c>
      <c r="R22" s="16">
        <v>0.00250161991165983</v>
      </c>
      <c r="S22" s="16">
        <v>0.00264233230703418</v>
      </c>
      <c r="T22" s="16">
        <v>0.0018735324975509</v>
      </c>
      <c r="U22" s="16">
        <v>0.00563786246906276</v>
      </c>
      <c r="V22" s="16">
        <f>VARP(RI!$B$20:$DQ$20)</f>
        <v>0.00545152818813397</v>
      </c>
      <c r="W22" s="16">
        <v>0.00358629107352374</v>
      </c>
      <c r="X22" s="16">
        <v>0.00365169504102545</v>
      </c>
      <c r="Y22" s="16">
        <v>0.00307060274748367</v>
      </c>
      <c r="Z22" s="16">
        <v>0.00202249841937387</v>
      </c>
      <c r="AA22" s="16">
        <v>0.00249008201723267</v>
      </c>
      <c r="AB22" s="16">
        <v>0.00289220921131508</v>
      </c>
      <c r="AC22" s="16">
        <v>0.00353122032325881</v>
      </c>
      <c r="AD22" s="16">
        <v>0.00255349678527479</v>
      </c>
      <c r="AE22" s="16">
        <v>0.00260642611569027</v>
      </c>
      <c r="AF22" s="16">
        <v>0.0025691876635304</v>
      </c>
      <c r="AG22" s="16">
        <v>0.00396208680984304</v>
      </c>
      <c r="AH22" s="16">
        <v>0.00328193604565844</v>
      </c>
      <c r="AI22" s="16">
        <v>0.00140400004652287</v>
      </c>
      <c r="AJ22" s="16">
        <v>0.00408173343144219</v>
      </c>
      <c r="AK22" s="16">
        <v>0.00382152047277057</v>
      </c>
      <c r="AL22" s="16">
        <v>0.00296598369212906</v>
      </c>
      <c r="AM22" s="16">
        <v>0.00415961045820887</v>
      </c>
      <c r="AN22" s="16">
        <v>0.00426082508513664</v>
      </c>
      <c r="AO22" s="16">
        <v>0.00263670382680304</v>
      </c>
      <c r="AP22" s="16">
        <v>0.00501515019869043</v>
      </c>
      <c r="AQ22" s="16">
        <v>0.00355028524675208</v>
      </c>
      <c r="AR22" s="16">
        <v>0.00279700017007993</v>
      </c>
      <c r="AS22" s="16">
        <v>0.00237699103736154</v>
      </c>
      <c r="AT22" s="16">
        <v>0.00455658596109491</v>
      </c>
      <c r="AU22" s="16">
        <v>0.00236703609443979</v>
      </c>
      <c r="AV22" s="16">
        <v>0.00276052960623624</v>
      </c>
      <c r="AW22" s="16">
        <v>0.00140711593984716</v>
      </c>
      <c r="AX22" s="16">
        <v>0.00309744245640428</v>
      </c>
      <c r="AY22" s="16">
        <v>0.00438532240946597</v>
      </c>
      <c r="AZ22" s="16">
        <v>0.00360597925742524</v>
      </c>
      <c r="BA22" s="16">
        <v>0.00319703420786907</v>
      </c>
      <c r="BB22" s="16">
        <v>0.00463285823265388</v>
      </c>
      <c r="BC22" s="16">
        <v>0.000833287518962944</v>
      </c>
      <c r="BD22" s="16">
        <v>0.00294505918036725</v>
      </c>
      <c r="BE22" s="16">
        <v>0.00425880252292882</v>
      </c>
      <c r="BF22" s="16">
        <v>0.00310479719195168</v>
      </c>
      <c r="BG22" s="16">
        <v>0.00276054607427438</v>
      </c>
      <c r="BH22" s="16">
        <v>0.00354233905072148</v>
      </c>
      <c r="BI22" s="16">
        <v>0.00350882933102748</v>
      </c>
      <c r="BJ22" s="16">
        <v>0.0023596483005733</v>
      </c>
      <c r="BK22" s="16">
        <v>0.00224537252668811</v>
      </c>
      <c r="BL22" s="16">
        <v>0.00188770797334091</v>
      </c>
      <c r="BM22" s="16">
        <v>0.00170242327798855</v>
      </c>
      <c r="BN22" s="16">
        <v>0.00226471291301766</v>
      </c>
      <c r="BO22" s="16">
        <v>0.00426228380381173</v>
      </c>
      <c r="BP22" s="16">
        <v>0.00302275023985417</v>
      </c>
      <c r="BQ22" s="16">
        <v>0.00388058979703108</v>
      </c>
      <c r="BR22" s="16">
        <v>0.00198776584272676</v>
      </c>
      <c r="BS22" s="16">
        <v>0.00474893616207838</v>
      </c>
      <c r="BT22" s="16">
        <v>0.00407885988519027</v>
      </c>
      <c r="BU22" s="16">
        <v>0.00318738001892042</v>
      </c>
      <c r="BV22" s="16">
        <v>0.00312192312666166</v>
      </c>
      <c r="BW22" s="16">
        <v>0.00515281199965483</v>
      </c>
      <c r="BX22" s="16">
        <v>0.00278825995331636</v>
      </c>
      <c r="BY22" s="16">
        <v>0.00347253057979897</v>
      </c>
      <c r="BZ22" s="16">
        <v>0.0021805464239703</v>
      </c>
      <c r="CA22" s="16">
        <v>0.00188499902969953</v>
      </c>
      <c r="CB22" s="16">
        <v>0.00152652962378512</v>
      </c>
      <c r="CC22" s="16">
        <v>0.00231295751117572</v>
      </c>
      <c r="CD22" s="16">
        <v>0.00250581516871806</v>
      </c>
      <c r="CE22" s="16">
        <v>0.00485266257019394</v>
      </c>
      <c r="CF22" s="16">
        <v>0.0026274181907462</v>
      </c>
      <c r="CG22" s="16">
        <v>0.00208584321980408</v>
      </c>
      <c r="CH22" s="16">
        <v>0.00337327085906714</v>
      </c>
      <c r="CI22" s="16">
        <v>0.00272855114350151</v>
      </c>
      <c r="CJ22" s="16">
        <v>0.00471685390956445</v>
      </c>
      <c r="CK22" s="16">
        <v>0.0014471887012543</v>
      </c>
      <c r="CL22" s="16">
        <v>0.00208467478123642</v>
      </c>
      <c r="CM22" s="16">
        <v>0.00178328863611957</v>
      </c>
      <c r="CN22" s="16">
        <v>0.00442733587476163</v>
      </c>
      <c r="CO22" s="16">
        <v>0.00114744291767505</v>
      </c>
      <c r="CP22" s="16">
        <v>0.00189626552157047</v>
      </c>
      <c r="CQ22" s="16">
        <v>0.00100168453301473</v>
      </c>
      <c r="CR22" s="16">
        <v>0.00271344328670385</v>
      </c>
      <c r="CS22" s="16">
        <v>0.002098785286543</v>
      </c>
      <c r="CT22" s="16">
        <v>0.00445721368668697</v>
      </c>
      <c r="CU22" s="16">
        <v>0.00419341946358044</v>
      </c>
      <c r="CV22" s="16">
        <v>0.00320936395218472</v>
      </c>
      <c r="CW22" s="16">
        <v>0.0025995883147147</v>
      </c>
      <c r="CX22" s="16">
        <v>0.000777470789253145</v>
      </c>
      <c r="CY22" s="18">
        <v>0.00441862921020838</v>
      </c>
    </row>
    <row r="23" ht="15.15" spans="1:103">
      <c r="A23">
        <v>-0.00113515986423669</v>
      </c>
      <c r="B23">
        <v>0</v>
      </c>
      <c r="C23" t="s">
        <v>81</v>
      </c>
      <c r="D23" s="16">
        <v>0.00222591212478825</v>
      </c>
      <c r="E23" s="16">
        <v>0.002447761851342</v>
      </c>
      <c r="F23" s="16">
        <v>0.00161061778802299</v>
      </c>
      <c r="G23" s="16">
        <v>0.00301924721440448</v>
      </c>
      <c r="H23" s="16">
        <v>0.00110244193921163</v>
      </c>
      <c r="I23" s="16">
        <v>0.000349657934857968</v>
      </c>
      <c r="J23" s="16">
        <v>0.00114069739268078</v>
      </c>
      <c r="K23" s="16">
        <v>0.00482582128077019</v>
      </c>
      <c r="L23" s="16">
        <v>0.00158586633686707</v>
      </c>
      <c r="M23" s="16">
        <v>0.0011192656519858</v>
      </c>
      <c r="N23" s="16">
        <v>0.00171113262105357</v>
      </c>
      <c r="O23" s="16">
        <v>0.00245519807456907</v>
      </c>
      <c r="P23" s="16">
        <v>-0.000810170561911419</v>
      </c>
      <c r="Q23" s="16">
        <v>0.00235999765867736</v>
      </c>
      <c r="R23" s="16">
        <v>0.00234941506963344</v>
      </c>
      <c r="S23" s="16">
        <v>0.00298211874710432</v>
      </c>
      <c r="T23" s="16">
        <v>0.00281188987041721</v>
      </c>
      <c r="U23" s="16">
        <v>0.00432395237983194</v>
      </c>
      <c r="V23" s="16">
        <v>0.00358629107352374</v>
      </c>
      <c r="W23" s="16">
        <f>VARP(RI!$B$21:$DQ$21)</f>
        <v>0.0081486488101774</v>
      </c>
      <c r="X23" s="16">
        <v>0.00190100520730205</v>
      </c>
      <c r="Y23" s="16">
        <v>0.00233099041806377</v>
      </c>
      <c r="Z23" s="16">
        <v>0.00195000776143145</v>
      </c>
      <c r="AA23" s="16">
        <v>0.00165872810006274</v>
      </c>
      <c r="AB23" s="16">
        <v>0.00230079549927349</v>
      </c>
      <c r="AC23" s="16">
        <v>0.00193418653022792</v>
      </c>
      <c r="AD23" s="16">
        <v>0.00168385915791797</v>
      </c>
      <c r="AE23" s="16">
        <v>0.00232066555399351</v>
      </c>
      <c r="AF23" s="16">
        <v>0.00186481628831013</v>
      </c>
      <c r="AG23" s="16">
        <v>0.00321002843785193</v>
      </c>
      <c r="AH23" s="16">
        <v>0.00278856711171113</v>
      </c>
      <c r="AI23" s="16">
        <v>0.0020868664840039</v>
      </c>
      <c r="AJ23" s="16">
        <v>0.00465062577000685</v>
      </c>
      <c r="AK23" s="16">
        <v>0.00314144738107652</v>
      </c>
      <c r="AL23" s="16">
        <v>0.00174428356450661</v>
      </c>
      <c r="AM23" s="16">
        <v>0.00291045868461857</v>
      </c>
      <c r="AN23" s="16">
        <v>0.00291769154685255</v>
      </c>
      <c r="AO23" s="16">
        <v>0.00298781301669352</v>
      </c>
      <c r="AP23" s="16">
        <v>0.00389348954399169</v>
      </c>
      <c r="AQ23" s="16">
        <v>0.00266318488832652</v>
      </c>
      <c r="AR23" s="16">
        <v>0.00176362657959227</v>
      </c>
      <c r="AS23" s="16">
        <v>0.00165646293920601</v>
      </c>
      <c r="AT23" s="16">
        <v>0.00341171886436947</v>
      </c>
      <c r="AU23" s="16">
        <v>0.00205542555062526</v>
      </c>
      <c r="AV23" s="16">
        <v>0.00170127905040607</v>
      </c>
      <c r="AW23" s="16">
        <v>0.00107288200287101</v>
      </c>
      <c r="AX23" s="16">
        <v>0.00339304575131274</v>
      </c>
      <c r="AY23" s="16">
        <v>0.00313173273207239</v>
      </c>
      <c r="AZ23" s="16">
        <v>0.00304350047755232</v>
      </c>
      <c r="BA23" s="16">
        <v>0.00273440077166906</v>
      </c>
      <c r="BB23" s="16">
        <v>0.00321969798170417</v>
      </c>
      <c r="BC23" s="16">
        <v>0.00134917135972871</v>
      </c>
      <c r="BD23" s="16">
        <v>0.00287752979660575</v>
      </c>
      <c r="BE23" s="16">
        <v>0.00390919322508535</v>
      </c>
      <c r="BF23" s="16">
        <v>0.0021557856449004</v>
      </c>
      <c r="BG23" s="16">
        <v>0.00191716323619202</v>
      </c>
      <c r="BH23" s="16">
        <v>0.002001116348184</v>
      </c>
      <c r="BI23" s="16">
        <v>0.00213659884733507</v>
      </c>
      <c r="BJ23" s="16">
        <v>0.0012116873186325</v>
      </c>
      <c r="BK23" s="16">
        <v>-0.000443040424273752</v>
      </c>
      <c r="BL23" s="16">
        <v>0.000818938601930241</v>
      </c>
      <c r="BM23" s="16">
        <v>0.00159834386351072</v>
      </c>
      <c r="BN23" s="16">
        <v>0.00184345673427996</v>
      </c>
      <c r="BO23" s="16">
        <v>0.00353197920519312</v>
      </c>
      <c r="BP23" s="16">
        <v>0.00305108833142731</v>
      </c>
      <c r="BQ23" s="16">
        <v>0.00290996378892281</v>
      </c>
      <c r="BR23" s="16">
        <v>0.00154054999619228</v>
      </c>
      <c r="BS23" s="16">
        <v>0.00395792520666889</v>
      </c>
      <c r="BT23" s="16">
        <v>0.00430124826613201</v>
      </c>
      <c r="BU23" s="16">
        <v>0.00270177540367885</v>
      </c>
      <c r="BV23" s="16">
        <v>0.00187848781794788</v>
      </c>
      <c r="BW23" s="16">
        <v>0.0047632553530385</v>
      </c>
      <c r="BX23" s="16">
        <v>0.0027558971329078</v>
      </c>
      <c r="BY23" s="16">
        <v>0.00382069361842423</v>
      </c>
      <c r="BZ23" s="16">
        <v>0.000892347456019446</v>
      </c>
      <c r="CA23" s="16">
        <v>0.000730853569941705</v>
      </c>
      <c r="CB23" s="16">
        <v>0.00122425875347605</v>
      </c>
      <c r="CC23" s="16">
        <v>0.00178403635778827</v>
      </c>
      <c r="CD23" s="16">
        <v>0.00105407905254366</v>
      </c>
      <c r="CE23" s="16">
        <v>0.00202767816221506</v>
      </c>
      <c r="CF23" s="16">
        <v>0.00131255562081837</v>
      </c>
      <c r="CG23" s="16">
        <v>0.00166307661424858</v>
      </c>
      <c r="CH23" s="16">
        <v>0.0023982020366162</v>
      </c>
      <c r="CI23" s="16">
        <v>0.00177890496666846</v>
      </c>
      <c r="CJ23" s="16">
        <v>0.0036037772522397</v>
      </c>
      <c r="CK23" s="16">
        <v>0.00115304586247398</v>
      </c>
      <c r="CL23" s="16">
        <v>0.00141586619013988</v>
      </c>
      <c r="CM23" s="16">
        <v>0.0010535404679629</v>
      </c>
      <c r="CN23" s="16">
        <v>0.00348126031903714</v>
      </c>
      <c r="CO23" s="16">
        <v>0.000921566091124406</v>
      </c>
      <c r="CP23" s="16">
        <v>0.00192657964339958</v>
      </c>
      <c r="CQ23" s="16">
        <v>0.000369074954433201</v>
      </c>
      <c r="CR23" s="16">
        <v>0.00137961208574548</v>
      </c>
      <c r="CS23" s="16">
        <v>0.00198405372256561</v>
      </c>
      <c r="CT23" s="16">
        <v>0.00439777966070088</v>
      </c>
      <c r="CU23" s="16">
        <v>0.00176982180253994</v>
      </c>
      <c r="CV23" s="16">
        <v>0.00171393146855117</v>
      </c>
      <c r="CW23" s="16">
        <v>0.00325104028132059</v>
      </c>
      <c r="CX23" s="16">
        <v>-0.00107317402771451</v>
      </c>
      <c r="CY23" s="18">
        <v>0.00312218995636859</v>
      </c>
    </row>
    <row r="24" ht="15.15" spans="1:103">
      <c r="A24">
        <v>0.0141043977467798</v>
      </c>
      <c r="B24">
        <v>0</v>
      </c>
      <c r="C24" t="s">
        <v>84</v>
      </c>
      <c r="D24" s="16">
        <v>0.00180330242718814</v>
      </c>
      <c r="E24" s="16">
        <v>0.00200416814564709</v>
      </c>
      <c r="F24" s="16">
        <v>0.000361335120495379</v>
      </c>
      <c r="G24" s="16">
        <v>0.00228557373057638</v>
      </c>
      <c r="H24" s="16">
        <v>0.00137685640198546</v>
      </c>
      <c r="I24" s="16">
        <v>0.00129733665960938</v>
      </c>
      <c r="J24" s="16">
        <v>0.00120921456014006</v>
      </c>
      <c r="K24" s="16">
        <v>0.00343451921060297</v>
      </c>
      <c r="L24" s="16">
        <v>0.00070196588395359</v>
      </c>
      <c r="M24" s="16">
        <v>0.00250251073766171</v>
      </c>
      <c r="N24" s="16">
        <v>0.00072743474469624</v>
      </c>
      <c r="O24" s="16">
        <v>0.00187404565469783</v>
      </c>
      <c r="P24" s="16">
        <v>0.00146294491797964</v>
      </c>
      <c r="Q24" s="16">
        <v>0.00142038075521519</v>
      </c>
      <c r="R24" s="16">
        <v>0.00218511567064872</v>
      </c>
      <c r="S24" s="16">
        <v>0.00201258389678877</v>
      </c>
      <c r="T24" s="16">
        <v>-0.000257491365120239</v>
      </c>
      <c r="U24" s="16">
        <v>0.00524653700980955</v>
      </c>
      <c r="V24" s="16">
        <v>0.00365169504102545</v>
      </c>
      <c r="W24" s="16">
        <v>0.00190100520730205</v>
      </c>
      <c r="X24" s="16">
        <f>VARP(RI!$B$22:$DQ$22)</f>
        <v>0.0100960827061864</v>
      </c>
      <c r="Y24" s="16">
        <v>0.00298259721530197</v>
      </c>
      <c r="Z24" s="16">
        <v>0.0015722994052251</v>
      </c>
      <c r="AA24" s="16">
        <v>0.00215216532796941</v>
      </c>
      <c r="AB24" s="16">
        <v>0.00219652708168357</v>
      </c>
      <c r="AC24" s="16">
        <v>0.00315495926688082</v>
      </c>
      <c r="AD24" s="16">
        <v>0.00300501360612314</v>
      </c>
      <c r="AE24" s="16">
        <v>0.00131163428448631</v>
      </c>
      <c r="AF24" s="16">
        <v>0.00227584749281354</v>
      </c>
      <c r="AG24" s="16">
        <v>0.00455131812532377</v>
      </c>
      <c r="AH24" s="16">
        <v>0.00404512778327637</v>
      </c>
      <c r="AI24" s="16">
        <v>0.000996723490461895</v>
      </c>
      <c r="AJ24" s="16">
        <v>0.00246404381989088</v>
      </c>
      <c r="AK24" s="16">
        <v>0.00325125440830231</v>
      </c>
      <c r="AL24" s="16">
        <v>0.003447716825223</v>
      </c>
      <c r="AM24" s="16">
        <v>0.00479884319982839</v>
      </c>
      <c r="AN24" s="16">
        <v>0.00415333837743395</v>
      </c>
      <c r="AO24" s="16">
        <v>0.00255008807136626</v>
      </c>
      <c r="AP24" s="16">
        <v>0.00379216610750549</v>
      </c>
      <c r="AQ24" s="16">
        <v>0.0031142043002626</v>
      </c>
      <c r="AR24" s="16">
        <v>0.00333480481561759</v>
      </c>
      <c r="AS24" s="16">
        <v>0.00102570738894834</v>
      </c>
      <c r="AT24" s="16">
        <v>0.00479972620070589</v>
      </c>
      <c r="AU24" s="16">
        <v>0.00128970988819549</v>
      </c>
      <c r="AV24" s="16">
        <v>0.00337985287296648</v>
      </c>
      <c r="AW24" s="16">
        <v>0.0011565576227059</v>
      </c>
      <c r="AX24" s="16">
        <v>0.00170648220324888</v>
      </c>
      <c r="AY24" s="16">
        <v>0.00472532827337303</v>
      </c>
      <c r="AZ24" s="16">
        <v>0.00162893195955147</v>
      </c>
      <c r="BA24" s="16">
        <v>0.00167265521512311</v>
      </c>
      <c r="BB24" s="16">
        <v>0.00364511714426774</v>
      </c>
      <c r="BC24" s="16">
        <v>0.000944032627996392</v>
      </c>
      <c r="BD24" s="16">
        <v>0.00297545337023911</v>
      </c>
      <c r="BE24" s="16">
        <v>0.00500778694907319</v>
      </c>
      <c r="BF24" s="16">
        <v>0.00217001806666004</v>
      </c>
      <c r="BG24" s="16">
        <v>0.00271656134599167</v>
      </c>
      <c r="BH24" s="16">
        <v>0.00277416805968627</v>
      </c>
      <c r="BI24" s="16">
        <v>0.00300646172837695</v>
      </c>
      <c r="BJ24" s="16">
        <v>0.000968658371895147</v>
      </c>
      <c r="BK24" s="16">
        <v>0.00520399902387922</v>
      </c>
      <c r="BL24" s="16">
        <v>0.00218488194792548</v>
      </c>
      <c r="BM24" s="16">
        <v>0.00172452910923692</v>
      </c>
      <c r="BN24" s="16">
        <v>0.00201948032462197</v>
      </c>
      <c r="BO24" s="16">
        <v>0.00283800142354423</v>
      </c>
      <c r="BP24" s="16">
        <v>0.00255893255321227</v>
      </c>
      <c r="BQ24" s="16">
        <v>0.00346339630563534</v>
      </c>
      <c r="BR24" s="16">
        <v>0.00161297000779774</v>
      </c>
      <c r="BS24" s="16">
        <v>0.00105069272363501</v>
      </c>
      <c r="BT24" s="16">
        <v>0.00310989991891267</v>
      </c>
      <c r="BU24" s="16">
        <v>0.00257223170071488</v>
      </c>
      <c r="BV24" s="16">
        <v>0.00247149805892361</v>
      </c>
      <c r="BW24" s="16">
        <v>0.00490404872504765</v>
      </c>
      <c r="BX24" s="16">
        <v>0.00356078471751285</v>
      </c>
      <c r="BY24" s="16">
        <v>0.00123288289039145</v>
      </c>
      <c r="BZ24" s="16">
        <v>0.00297782990620312</v>
      </c>
      <c r="CA24" s="16">
        <v>0.00225649378552603</v>
      </c>
      <c r="CB24" s="16">
        <v>0.00119241486954553</v>
      </c>
      <c r="CC24" s="16">
        <v>0.000379046488458919</v>
      </c>
      <c r="CD24" s="16">
        <v>0.00276285448311948</v>
      </c>
      <c r="CE24" s="16">
        <v>0.00495696661897502</v>
      </c>
      <c r="CF24" s="16">
        <v>0.00334965304394625</v>
      </c>
      <c r="CG24" s="16">
        <v>0.00182865253005697</v>
      </c>
      <c r="CH24" s="16">
        <v>0.00307425474881027</v>
      </c>
      <c r="CI24" s="16">
        <v>0.00194015571189824</v>
      </c>
      <c r="CJ24" s="16">
        <v>0.00422435480985431</v>
      </c>
      <c r="CK24" s="16">
        <v>0.0018185791123618</v>
      </c>
      <c r="CL24" s="16">
        <v>0.00118413908626252</v>
      </c>
      <c r="CM24" s="16">
        <v>-6.56353936290041e-5</v>
      </c>
      <c r="CN24" s="16">
        <v>0.00291165977913693</v>
      </c>
      <c r="CO24" s="16">
        <v>0.000755766082385011</v>
      </c>
      <c r="CP24" s="16">
        <v>-0.000589189502567168</v>
      </c>
      <c r="CQ24" s="16">
        <v>0.0014580946267354</v>
      </c>
      <c r="CR24" s="16">
        <v>0.00226865942592457</v>
      </c>
      <c r="CS24" s="16">
        <v>0.00190194507459546</v>
      </c>
      <c r="CT24" s="16">
        <v>0.00382788823009682</v>
      </c>
      <c r="CU24" s="16">
        <v>0.00355967306185093</v>
      </c>
      <c r="CV24" s="16">
        <v>0.00431303306549642</v>
      </c>
      <c r="CW24" s="16">
        <v>0.000470350483367056</v>
      </c>
      <c r="CX24" s="16">
        <v>0.00319372398982998</v>
      </c>
      <c r="CY24" s="18">
        <v>0.0045157660881329</v>
      </c>
    </row>
    <row r="25" ht="15.15" spans="1:103">
      <c r="A25">
        <v>0.00389862563277868</v>
      </c>
      <c r="B25">
        <v>0</v>
      </c>
      <c r="C25" t="s">
        <v>87</v>
      </c>
      <c r="D25" s="16">
        <v>0.00212161637620402</v>
      </c>
      <c r="E25" s="16">
        <v>0.00236868620842984</v>
      </c>
      <c r="F25" s="16">
        <v>0.00137518660888454</v>
      </c>
      <c r="G25" s="16">
        <v>0.00234941055149112</v>
      </c>
      <c r="H25" s="16">
        <v>0.00119689633987446</v>
      </c>
      <c r="I25" s="16">
        <v>0.00130007848164293</v>
      </c>
      <c r="J25" s="16">
        <v>0.00112823545863936</v>
      </c>
      <c r="K25" s="16">
        <v>0.00378204325561334</v>
      </c>
      <c r="L25" s="16">
        <v>0.00126874084360395</v>
      </c>
      <c r="M25" s="16">
        <v>0.00169396436115309</v>
      </c>
      <c r="N25" s="16">
        <v>0.00165508350767075</v>
      </c>
      <c r="O25" s="16">
        <v>0.00259584589825634</v>
      </c>
      <c r="P25" s="16">
        <v>0.00137046020893232</v>
      </c>
      <c r="Q25" s="16">
        <v>0.00162233569386497</v>
      </c>
      <c r="R25" s="16">
        <v>0.00297543505132712</v>
      </c>
      <c r="S25" s="16">
        <v>0.00242611735363077</v>
      </c>
      <c r="T25" s="16">
        <v>0.00118867819644969</v>
      </c>
      <c r="U25" s="16">
        <v>0.0062352091201535</v>
      </c>
      <c r="V25" s="16">
        <v>0.00307060274748367</v>
      </c>
      <c r="W25" s="16">
        <v>0.00233099041806377</v>
      </c>
      <c r="X25" s="16">
        <v>0.00298259721530197</v>
      </c>
      <c r="Y25" s="16">
        <f>VARP(RI!$B$23:$DQ$23)</f>
        <v>0.00450597070039468</v>
      </c>
      <c r="Z25" s="16">
        <v>0.00145832094890847</v>
      </c>
      <c r="AA25" s="16">
        <v>0.00157839104608356</v>
      </c>
      <c r="AB25" s="16">
        <v>0.00217642018855349</v>
      </c>
      <c r="AC25" s="16">
        <v>0.00323770175334758</v>
      </c>
      <c r="AD25" s="16">
        <v>0.00380212877256341</v>
      </c>
      <c r="AE25" s="16">
        <v>0.00224013042943304</v>
      </c>
      <c r="AF25" s="16">
        <v>0.00237724693919543</v>
      </c>
      <c r="AG25" s="16">
        <v>0.00286648627936607</v>
      </c>
      <c r="AH25" s="16">
        <v>0.00464177799488846</v>
      </c>
      <c r="AI25" s="16">
        <v>0.00112216935977499</v>
      </c>
      <c r="AJ25" s="16">
        <v>0.00303185511332747</v>
      </c>
      <c r="AK25" s="16">
        <v>0.00314514496587095</v>
      </c>
      <c r="AL25" s="16">
        <v>0.00215985515555699</v>
      </c>
      <c r="AM25" s="16">
        <v>0.00532830605289338</v>
      </c>
      <c r="AN25" s="16">
        <v>0.00326556914379199</v>
      </c>
      <c r="AO25" s="16">
        <v>0.00114675882296131</v>
      </c>
      <c r="AP25" s="16">
        <v>0.00332796587482303</v>
      </c>
      <c r="AQ25" s="16">
        <v>0.00284636910472888</v>
      </c>
      <c r="AR25" s="16">
        <v>0.00129542079937918</v>
      </c>
      <c r="AS25" s="16">
        <v>0.00144721908144782</v>
      </c>
      <c r="AT25" s="16">
        <v>0.00321777155920689</v>
      </c>
      <c r="AU25" s="16">
        <v>0.00164005296756167</v>
      </c>
      <c r="AV25" s="16">
        <v>0.000998680968872125</v>
      </c>
      <c r="AW25" s="16">
        <v>0.000949780378269843</v>
      </c>
      <c r="AX25" s="16">
        <v>0.00260515859727096</v>
      </c>
      <c r="AY25" s="16">
        <v>0.00445476978343678</v>
      </c>
      <c r="AZ25" s="16">
        <v>0.00224327148032862</v>
      </c>
      <c r="BA25" s="16">
        <v>0.00315913459772595</v>
      </c>
      <c r="BB25" s="16">
        <v>0.00423314849623919</v>
      </c>
      <c r="BC25" s="16">
        <v>0.00162480878183654</v>
      </c>
      <c r="BD25" s="16">
        <v>0.00170697754647489</v>
      </c>
      <c r="BE25" s="16">
        <v>0.00301456294991832</v>
      </c>
      <c r="BF25" s="16">
        <v>0.00238775580672122</v>
      </c>
      <c r="BG25" s="16">
        <v>0.00224249334296319</v>
      </c>
      <c r="BH25" s="16">
        <v>0.00205164957425576</v>
      </c>
      <c r="BI25" s="16">
        <v>0.00282282162576395</v>
      </c>
      <c r="BJ25" s="16">
        <v>0.00113257400042667</v>
      </c>
      <c r="BK25" s="16">
        <v>0.00218678660328783</v>
      </c>
      <c r="BL25" s="16">
        <v>0.00163549009627029</v>
      </c>
      <c r="BM25" s="16">
        <v>0.0014530332309744</v>
      </c>
      <c r="BN25" s="16">
        <v>0.000599916156006571</v>
      </c>
      <c r="BO25" s="16">
        <v>0.00293494695549071</v>
      </c>
      <c r="BP25" s="16">
        <v>0.00110627033657289</v>
      </c>
      <c r="BQ25" s="16">
        <v>0.00297431729387261</v>
      </c>
      <c r="BR25" s="16">
        <v>0.00135148897438538</v>
      </c>
      <c r="BS25" s="16">
        <v>0.00420861512872746</v>
      </c>
      <c r="BT25" s="16">
        <v>0.0031923653681996</v>
      </c>
      <c r="BU25" s="16">
        <v>0.00345960417182793</v>
      </c>
      <c r="BV25" s="16">
        <v>0.00242224711406869</v>
      </c>
      <c r="BW25" s="16">
        <v>0.00575972174331515</v>
      </c>
      <c r="BX25" s="16">
        <v>0.00151614453589329</v>
      </c>
      <c r="BY25" s="16">
        <v>0.00495626860060679</v>
      </c>
      <c r="BZ25" s="16">
        <v>0.000508576920233853</v>
      </c>
      <c r="CA25" s="16">
        <v>0.00149404001274839</v>
      </c>
      <c r="CB25" s="16">
        <v>0.000701422607351426</v>
      </c>
      <c r="CC25" s="16">
        <v>0.000337384222092558</v>
      </c>
      <c r="CD25" s="16">
        <v>0.000878513689034411</v>
      </c>
      <c r="CE25" s="16">
        <v>0.00300764390439327</v>
      </c>
      <c r="CF25" s="16">
        <v>0.00300825654913476</v>
      </c>
      <c r="CG25" s="16">
        <v>0.00164862040973859</v>
      </c>
      <c r="CH25" s="16">
        <v>0.00245776116591984</v>
      </c>
      <c r="CI25" s="16">
        <v>0.00177017670620782</v>
      </c>
      <c r="CJ25" s="16">
        <v>0.00334635349616064</v>
      </c>
      <c r="CK25" s="16">
        <v>0.000807534913234934</v>
      </c>
      <c r="CL25" s="16">
        <v>0.00133247181067905</v>
      </c>
      <c r="CM25" s="16">
        <v>0.00292650562852531</v>
      </c>
      <c r="CN25" s="16">
        <v>0.0024581821581814</v>
      </c>
      <c r="CO25" s="16">
        <v>0.00151235340673118</v>
      </c>
      <c r="CP25" s="16">
        <v>0.000418444382823934</v>
      </c>
      <c r="CQ25" s="16">
        <v>0.000679134783365347</v>
      </c>
      <c r="CR25" s="16">
        <v>0.00130390014232401</v>
      </c>
      <c r="CS25" s="16">
        <v>0.00255153069139403</v>
      </c>
      <c r="CT25" s="16">
        <v>0.00630827825611116</v>
      </c>
      <c r="CU25" s="16">
        <v>0.00270146528809989</v>
      </c>
      <c r="CV25" s="16">
        <v>0.00323661585085737</v>
      </c>
      <c r="CW25" s="16">
        <v>0.000768564873499788</v>
      </c>
      <c r="CX25" s="16">
        <v>0.00156406504794504</v>
      </c>
      <c r="CY25" s="18">
        <v>0.0037238574820984</v>
      </c>
    </row>
    <row r="26" ht="15.15" spans="1:103">
      <c r="A26">
        <v>0.00582874748264043</v>
      </c>
      <c r="B26">
        <v>0</v>
      </c>
      <c r="C26" t="s">
        <v>89</v>
      </c>
      <c r="D26" s="16">
        <v>0.00166031712082432</v>
      </c>
      <c r="E26" s="16">
        <v>0.00204985248651796</v>
      </c>
      <c r="F26" s="16">
        <v>0.00132728901808455</v>
      </c>
      <c r="G26" s="16">
        <v>0.00181290499118019</v>
      </c>
      <c r="H26" s="16">
        <v>0.000725285487246779</v>
      </c>
      <c r="I26" s="16">
        <v>0.00143530925256371</v>
      </c>
      <c r="J26" s="16">
        <v>0.000859064793567142</v>
      </c>
      <c r="K26" s="16">
        <v>0.00314391964857763</v>
      </c>
      <c r="L26" s="16">
        <v>0.00137671466527091</v>
      </c>
      <c r="M26" s="16">
        <v>0.0010350398045862</v>
      </c>
      <c r="N26" s="16">
        <v>0.00123458670593196</v>
      </c>
      <c r="O26" s="16">
        <v>0.00207800446259522</v>
      </c>
      <c r="P26" s="16">
        <v>0.0007555192652968</v>
      </c>
      <c r="Q26" s="16">
        <v>0.00163667252573402</v>
      </c>
      <c r="R26" s="16">
        <v>0.00236566367917017</v>
      </c>
      <c r="S26" s="16">
        <v>0.00152826119105134</v>
      </c>
      <c r="T26" s="16">
        <v>0.00105542924040669</v>
      </c>
      <c r="U26" s="16">
        <v>0.0021069866830485</v>
      </c>
      <c r="V26" s="16">
        <v>0.00202249841937387</v>
      </c>
      <c r="W26" s="16">
        <v>0.00195000776143145</v>
      </c>
      <c r="X26" s="16">
        <v>0.0015722994052251</v>
      </c>
      <c r="Y26" s="16">
        <v>0.00145832094890847</v>
      </c>
      <c r="Z26" s="16">
        <f>VARP(RI!$B$24:$DQ$24)</f>
        <v>0.00370244696223315</v>
      </c>
      <c r="AA26" s="16">
        <v>0.0011071874056882</v>
      </c>
      <c r="AB26" s="16">
        <v>0.00135494477214588</v>
      </c>
      <c r="AC26" s="16">
        <v>0.00198244890145407</v>
      </c>
      <c r="AD26" s="16">
        <v>0.00158721122402638</v>
      </c>
      <c r="AE26" s="16">
        <v>0.00182833532790574</v>
      </c>
      <c r="AF26" s="16">
        <v>0.00124213537842568</v>
      </c>
      <c r="AG26" s="16">
        <v>0.00255730033266285</v>
      </c>
      <c r="AH26" s="16">
        <v>0.00154099511970974</v>
      </c>
      <c r="AI26" s="16">
        <v>0.000630947405671627</v>
      </c>
      <c r="AJ26" s="16">
        <v>0.00218019749310102</v>
      </c>
      <c r="AK26" s="16">
        <v>0.00217005481795289</v>
      </c>
      <c r="AL26" s="16">
        <v>0.00187567181864751</v>
      </c>
      <c r="AM26" s="16">
        <v>0.00220183581816618</v>
      </c>
      <c r="AN26" s="16">
        <v>0.00253761748417219</v>
      </c>
      <c r="AO26" s="16">
        <v>0.00219273396946409</v>
      </c>
      <c r="AP26" s="16">
        <v>0.00421445546642311</v>
      </c>
      <c r="AQ26" s="16">
        <v>0.0025704776041721</v>
      </c>
      <c r="AR26" s="16">
        <v>0.00115863140245669</v>
      </c>
      <c r="AS26" s="16">
        <v>0.000685228167599553</v>
      </c>
      <c r="AT26" s="16">
        <v>0.0028474305812993</v>
      </c>
      <c r="AU26" s="16">
        <v>0.00137803545526875</v>
      </c>
      <c r="AV26" s="16">
        <v>0.00220381012155654</v>
      </c>
      <c r="AW26" s="16">
        <v>0.000730028335297677</v>
      </c>
      <c r="AX26" s="16">
        <v>0.0020751213457623</v>
      </c>
      <c r="AY26" s="16">
        <v>0.00176739138938148</v>
      </c>
      <c r="AZ26" s="16">
        <v>0.00271813493049446</v>
      </c>
      <c r="BA26" s="16">
        <v>0.00275839614852827</v>
      </c>
      <c r="BB26" s="16">
        <v>0.00257293049180893</v>
      </c>
      <c r="BC26" s="16">
        <v>0.00061264901831212</v>
      </c>
      <c r="BD26" s="16">
        <v>0.00189153522076913</v>
      </c>
      <c r="BE26" s="16">
        <v>0.00316942202046336</v>
      </c>
      <c r="BF26" s="16">
        <v>0.00200842125029292</v>
      </c>
      <c r="BG26" s="16">
        <v>0.00158661264757007</v>
      </c>
      <c r="BH26" s="16">
        <v>0.0019240775176112</v>
      </c>
      <c r="BI26" s="16">
        <v>0.00233871535939728</v>
      </c>
      <c r="BJ26" s="16">
        <v>0.001255113011753</v>
      </c>
      <c r="BK26" s="16">
        <v>0.00156749292092037</v>
      </c>
      <c r="BL26" s="16">
        <v>0.00129517086075852</v>
      </c>
      <c r="BM26" s="16">
        <v>0.00119243237055729</v>
      </c>
      <c r="BN26" s="16">
        <v>0.00197653056712039</v>
      </c>
      <c r="BO26" s="16">
        <v>0.00312203861648582</v>
      </c>
      <c r="BP26" s="16">
        <v>0.000596776053724782</v>
      </c>
      <c r="BQ26" s="16">
        <v>0.00270250416462912</v>
      </c>
      <c r="BR26" s="16">
        <v>0.00130628648358045</v>
      </c>
      <c r="BS26" s="16">
        <v>0.00378458188930819</v>
      </c>
      <c r="BT26" s="16">
        <v>0.00294946469682549</v>
      </c>
      <c r="BU26" s="16">
        <v>0.00293504109684812</v>
      </c>
      <c r="BV26" s="16">
        <v>0.00143452669302396</v>
      </c>
      <c r="BW26" s="16">
        <v>0.00364706071226575</v>
      </c>
      <c r="BX26" s="16">
        <v>0.00176916099597872</v>
      </c>
      <c r="BY26" s="16">
        <v>0.00329898590594992</v>
      </c>
      <c r="BZ26" s="16">
        <v>0.000734690536539029</v>
      </c>
      <c r="CA26" s="16">
        <v>0.00153790197022786</v>
      </c>
      <c r="CB26" s="16">
        <v>0.0010022159977963</v>
      </c>
      <c r="CC26" s="16">
        <v>0.00125710397623318</v>
      </c>
      <c r="CD26" s="16">
        <v>0.00131990863976987</v>
      </c>
      <c r="CE26" s="16">
        <v>0.00244505006028747</v>
      </c>
      <c r="CF26" s="16">
        <v>0.00166639792764723</v>
      </c>
      <c r="CG26" s="16">
        <v>0.00138965449001998</v>
      </c>
      <c r="CH26" s="16">
        <v>0.00175725364188388</v>
      </c>
      <c r="CI26" s="16">
        <v>0.00181877756573699</v>
      </c>
      <c r="CJ26" s="16">
        <v>0.00295712955043329</v>
      </c>
      <c r="CK26" s="16">
        <v>0.000785996142583372</v>
      </c>
      <c r="CL26" s="16">
        <v>0.00106300900121884</v>
      </c>
      <c r="CM26" s="16">
        <v>0.00359115313846183</v>
      </c>
      <c r="CN26" s="16">
        <v>0.00247006352145966</v>
      </c>
      <c r="CO26" s="16">
        <v>0.0012658068466461</v>
      </c>
      <c r="CP26" s="16">
        <v>0.00088043907149735</v>
      </c>
      <c r="CQ26" s="16">
        <v>0.000779914216332681</v>
      </c>
      <c r="CR26" s="16">
        <v>0.00159528767608518</v>
      </c>
      <c r="CS26" s="16">
        <v>0.00176246866493917</v>
      </c>
      <c r="CT26" s="16">
        <v>0.00312982563191369</v>
      </c>
      <c r="CU26" s="16">
        <v>0.00267194450735873</v>
      </c>
      <c r="CV26" s="16">
        <v>0.00231544484334961</v>
      </c>
      <c r="CW26" s="16">
        <v>0.00256308245052968</v>
      </c>
      <c r="CX26" s="16">
        <v>0.000457799871865623</v>
      </c>
      <c r="CY26" s="18">
        <v>0.00258483557926068</v>
      </c>
    </row>
    <row r="27" ht="15.15" spans="1:103">
      <c r="A27">
        <v>0.00710968534422871</v>
      </c>
      <c r="B27">
        <v>0</v>
      </c>
      <c r="C27" t="s">
        <v>91</v>
      </c>
      <c r="D27" s="16">
        <v>0.00148639593171344</v>
      </c>
      <c r="E27" s="16">
        <v>0.00163347245132585</v>
      </c>
      <c r="F27" s="16">
        <v>0.00260055375121542</v>
      </c>
      <c r="G27" s="16">
        <v>0.00188748299433888</v>
      </c>
      <c r="H27" s="16">
        <v>0.000374600179790461</v>
      </c>
      <c r="I27" s="16">
        <v>0.00147199666623435</v>
      </c>
      <c r="J27" s="16">
        <v>0.000592645552016783</v>
      </c>
      <c r="K27" s="16">
        <v>0.00138558719494277</v>
      </c>
      <c r="L27" s="16">
        <v>0.00259723989076137</v>
      </c>
      <c r="M27" s="16">
        <v>0.00347222623307924</v>
      </c>
      <c r="N27" s="16">
        <v>-0.000410761111856628</v>
      </c>
      <c r="O27" s="16">
        <v>0.00151556512005945</v>
      </c>
      <c r="P27" s="16">
        <v>0.00242985929179843</v>
      </c>
      <c r="Q27" s="16">
        <v>0.000985070378221203</v>
      </c>
      <c r="R27" s="16">
        <v>0.00054293898861687</v>
      </c>
      <c r="S27" s="16">
        <v>0.00100428203003509</v>
      </c>
      <c r="T27" s="16">
        <v>0.00264095863564746</v>
      </c>
      <c r="U27" s="16">
        <v>0.00224253917352185</v>
      </c>
      <c r="V27" s="16">
        <v>0.00249008201723267</v>
      </c>
      <c r="W27" s="16">
        <v>0.00165872810006274</v>
      </c>
      <c r="X27" s="16">
        <v>0.00215216532796941</v>
      </c>
      <c r="Y27" s="16">
        <v>0.00157839104608356</v>
      </c>
      <c r="Z27" s="16">
        <v>0.0011071874056882</v>
      </c>
      <c r="AA27" s="16">
        <f>VARP(RI!$B$25:$DQ$25)</f>
        <v>0.00570573016977712</v>
      </c>
      <c r="AB27" s="16">
        <v>0.0049898484492982</v>
      </c>
      <c r="AC27" s="16">
        <v>0.00309917853312767</v>
      </c>
      <c r="AD27" s="16">
        <v>0.0017879623506002</v>
      </c>
      <c r="AE27" s="16">
        <v>0.0010542122070116</v>
      </c>
      <c r="AF27" s="16">
        <v>0.00123956348926854</v>
      </c>
      <c r="AG27" s="16">
        <v>0.00140867675341745</v>
      </c>
      <c r="AH27" s="16">
        <v>0.0017058649456301</v>
      </c>
      <c r="AI27" s="16">
        <v>0.000661976357326832</v>
      </c>
      <c r="AJ27" s="16">
        <v>0.00133574610354388</v>
      </c>
      <c r="AK27" s="16">
        <v>0.00186289486369716</v>
      </c>
      <c r="AL27" s="16">
        <v>0.00304698861021614</v>
      </c>
      <c r="AM27" s="16">
        <v>0.00220316992645609</v>
      </c>
      <c r="AN27" s="16">
        <v>0.00259924604382512</v>
      </c>
      <c r="AO27" s="16">
        <v>0.00184904875015956</v>
      </c>
      <c r="AP27" s="16">
        <v>0.00284261573428078</v>
      </c>
      <c r="AQ27" s="16">
        <v>0.00181416453284163</v>
      </c>
      <c r="AR27" s="16">
        <v>0.00291230103857588</v>
      </c>
      <c r="AS27" s="16">
        <v>0.00239048609103859</v>
      </c>
      <c r="AT27" s="16">
        <v>0.00349665029932879</v>
      </c>
      <c r="AU27" s="16">
        <v>0.00251859270089655</v>
      </c>
      <c r="AV27" s="16">
        <v>0.00293835351858732</v>
      </c>
      <c r="AW27" s="16">
        <v>-0.000197064802645669</v>
      </c>
      <c r="AX27" s="16">
        <v>0.00128940910851965</v>
      </c>
      <c r="AY27" s="16">
        <v>0.00175583171552407</v>
      </c>
      <c r="AZ27" s="16">
        <v>0.00174234986359949</v>
      </c>
      <c r="BA27" s="16">
        <v>0.0013733626516133</v>
      </c>
      <c r="BB27" s="16">
        <v>0.00278317887531741</v>
      </c>
      <c r="BC27" s="16">
        <v>0.000101310565631846</v>
      </c>
      <c r="BD27" s="16">
        <v>0.00107742535498936</v>
      </c>
      <c r="BE27" s="16">
        <v>0.00393201036180457</v>
      </c>
      <c r="BF27" s="16">
        <v>0.00210407726894757</v>
      </c>
      <c r="BG27" s="16">
        <v>0.00222634965379761</v>
      </c>
      <c r="BH27" s="16">
        <v>0.00281327786154186</v>
      </c>
      <c r="BI27" s="16">
        <v>0.00507771871382602</v>
      </c>
      <c r="BJ27" s="16">
        <v>0.00132651446578589</v>
      </c>
      <c r="BK27" s="16">
        <v>0.00562188090616477</v>
      </c>
      <c r="BL27" s="16">
        <v>0.00119919055766279</v>
      </c>
      <c r="BM27" s="16">
        <v>0.00171701064462248</v>
      </c>
      <c r="BN27" s="16">
        <v>0.00533800083145781</v>
      </c>
      <c r="BO27" s="16">
        <v>0.00229788074796868</v>
      </c>
      <c r="BP27" s="16">
        <v>0.00347099331899143</v>
      </c>
      <c r="BQ27" s="16">
        <v>0.00547471961084835</v>
      </c>
      <c r="BR27" s="16">
        <v>0.000426777730882014</v>
      </c>
      <c r="BS27" s="16">
        <v>0.00497730797753051</v>
      </c>
      <c r="BT27" s="16">
        <v>0.00142829244780567</v>
      </c>
      <c r="BU27" s="16">
        <v>0.00369371248423464</v>
      </c>
      <c r="BV27" s="16">
        <v>0.000815560417231769</v>
      </c>
      <c r="BW27" s="16">
        <v>0.00338150726041888</v>
      </c>
      <c r="BX27" s="16">
        <v>0.00147331486032807</v>
      </c>
      <c r="BY27" s="16">
        <v>0.00151698928291951</v>
      </c>
      <c r="BZ27" s="16">
        <v>0.00256895547948218</v>
      </c>
      <c r="CA27" s="16">
        <v>0.00132580353121752</v>
      </c>
      <c r="CB27" s="16">
        <v>0.000839344753168449</v>
      </c>
      <c r="CC27" s="16">
        <v>0.00402781942012042</v>
      </c>
      <c r="CD27" s="16">
        <v>0.00353337975695606</v>
      </c>
      <c r="CE27" s="16">
        <v>0.00434202179001979</v>
      </c>
      <c r="CF27" s="16">
        <v>0.00216980542174602</v>
      </c>
      <c r="CG27" s="16">
        <v>0.000763779328889446</v>
      </c>
      <c r="CH27" s="16">
        <v>0.00167434293817876</v>
      </c>
      <c r="CI27" s="16">
        <v>0.00113060212700903</v>
      </c>
      <c r="CJ27" s="16">
        <v>0.00210082062052681</v>
      </c>
      <c r="CK27" s="16">
        <v>0.00129035090768981</v>
      </c>
      <c r="CL27" s="16">
        <v>0.000732061854294742</v>
      </c>
      <c r="CM27" s="16">
        <v>0.00291467313517978</v>
      </c>
      <c r="CN27" s="16">
        <v>0.00208158401503572</v>
      </c>
      <c r="CO27" s="16">
        <v>0.00103091230728614</v>
      </c>
      <c r="CP27" s="16">
        <v>0.00199664842654561</v>
      </c>
      <c r="CQ27" s="16">
        <v>0.00140871607089207</v>
      </c>
      <c r="CR27" s="16">
        <v>0.00182901208510918</v>
      </c>
      <c r="CS27" s="16">
        <v>0.00150124792760906</v>
      </c>
      <c r="CT27" s="16">
        <v>0.00246727415336124</v>
      </c>
      <c r="CU27" s="16">
        <v>0.00321234040055852</v>
      </c>
      <c r="CV27" s="16">
        <v>0.00267922023415916</v>
      </c>
      <c r="CW27" s="16">
        <v>0.00195145326157956</v>
      </c>
      <c r="CX27" s="16">
        <v>0.00390001701307753</v>
      </c>
      <c r="CY27" s="18">
        <v>0.00231999549266427</v>
      </c>
    </row>
    <row r="28" ht="15.15" spans="1:103">
      <c r="A28">
        <v>0.00147511924926091</v>
      </c>
      <c r="B28">
        <v>0</v>
      </c>
      <c r="C28" t="s">
        <v>93</v>
      </c>
      <c r="D28" s="16">
        <v>0.00166107214379216</v>
      </c>
      <c r="E28" s="16">
        <v>0.00218400432176803</v>
      </c>
      <c r="F28" s="16">
        <v>0.0044945628478668</v>
      </c>
      <c r="G28" s="16">
        <v>0.0021092425386728</v>
      </c>
      <c r="H28" s="16">
        <v>0.000545261022945482</v>
      </c>
      <c r="I28" s="16">
        <v>0.00169633575617721</v>
      </c>
      <c r="J28" s="16">
        <v>0.000574605061773477</v>
      </c>
      <c r="K28" s="16">
        <v>0.00252977443878629</v>
      </c>
      <c r="L28" s="16">
        <v>0.0037460618698804</v>
      </c>
      <c r="M28" s="16">
        <v>0.00414630402732591</v>
      </c>
      <c r="N28" s="16">
        <v>0.000223128544610376</v>
      </c>
      <c r="O28" s="16">
        <v>0.00208117189056428</v>
      </c>
      <c r="P28" s="16">
        <v>0.00226574101276627</v>
      </c>
      <c r="Q28" s="16">
        <v>0.00207318985126033</v>
      </c>
      <c r="R28" s="16">
        <v>0.000383675203320626</v>
      </c>
      <c r="S28" s="16">
        <v>0.00087361314812354</v>
      </c>
      <c r="T28" s="16">
        <v>0.00557717980316376</v>
      </c>
      <c r="U28" s="16">
        <v>0.00366703734454751</v>
      </c>
      <c r="V28" s="16">
        <v>0.00289220921131508</v>
      </c>
      <c r="W28" s="16">
        <v>0.00230079549927349</v>
      </c>
      <c r="X28" s="16">
        <v>0.00219652708168357</v>
      </c>
      <c r="Y28" s="16">
        <v>0.00217642018855349</v>
      </c>
      <c r="Z28" s="16">
        <v>0.00135494477214588</v>
      </c>
      <c r="AA28" s="16">
        <v>0.0049898484492982</v>
      </c>
      <c r="AB28" s="16">
        <f>VARP(RI!$B$26:$DQ$26)</f>
        <v>0.0118118074479499</v>
      </c>
      <c r="AC28" s="16">
        <v>0.00286937846006557</v>
      </c>
      <c r="AD28" s="16">
        <v>0.00259455228355464</v>
      </c>
      <c r="AE28" s="16">
        <v>0.0017586816527337</v>
      </c>
      <c r="AF28" s="16">
        <v>0.00082063228886326</v>
      </c>
      <c r="AG28" s="16">
        <v>0.000294942213932273</v>
      </c>
      <c r="AH28" s="16">
        <v>0.00187686003750049</v>
      </c>
      <c r="AI28" s="16">
        <v>0.000983809777968157</v>
      </c>
      <c r="AJ28" s="16">
        <v>0.00210578967676719</v>
      </c>
      <c r="AK28" s="16">
        <v>0.00197635807478736</v>
      </c>
      <c r="AL28" s="16">
        <v>0.00227469581088841</v>
      </c>
      <c r="AM28" s="16">
        <v>0.00276952152925585</v>
      </c>
      <c r="AN28" s="16">
        <v>0.00265613426721675</v>
      </c>
      <c r="AO28" s="16">
        <v>0.0024371639932348</v>
      </c>
      <c r="AP28" s="16">
        <v>0.00312868231041541</v>
      </c>
      <c r="AQ28" s="16">
        <v>0.00353710782216963</v>
      </c>
      <c r="AR28" s="16">
        <v>0.00365670616065328</v>
      </c>
      <c r="AS28" s="16">
        <v>0.00196965741590521</v>
      </c>
      <c r="AT28" s="16">
        <v>0.00372680328466945</v>
      </c>
      <c r="AU28" s="16">
        <v>0.00299310246299183</v>
      </c>
      <c r="AV28" s="16">
        <v>0.00407996071986707</v>
      </c>
      <c r="AW28" s="16">
        <v>-0.000126608381357478</v>
      </c>
      <c r="AX28" s="16">
        <v>0.00221574205621241</v>
      </c>
      <c r="AY28" s="16">
        <v>0.00320921226652592</v>
      </c>
      <c r="AZ28" s="16">
        <v>0.00217924370997409</v>
      </c>
      <c r="BA28" s="16">
        <v>0.0022221228531534</v>
      </c>
      <c r="BB28" s="16">
        <v>0.00313045018039023</v>
      </c>
      <c r="BC28" s="16">
        <v>0.000167070809919253</v>
      </c>
      <c r="BD28" s="16">
        <v>0.00222859261274322</v>
      </c>
      <c r="BE28" s="16">
        <v>0.0031481475383079</v>
      </c>
      <c r="BF28" s="16">
        <v>0.00377126539628262</v>
      </c>
      <c r="BG28" s="16">
        <v>0.00179258006007871</v>
      </c>
      <c r="BH28" s="16">
        <v>0.00396976675341958</v>
      </c>
      <c r="BI28" s="16">
        <v>0.00775968789467451</v>
      </c>
      <c r="BJ28" s="16">
        <v>0.00156853568067464</v>
      </c>
      <c r="BK28" s="16">
        <v>0.0048637307663769</v>
      </c>
      <c r="BL28" s="16">
        <v>0.000477991907843294</v>
      </c>
      <c r="BM28" s="16">
        <v>0.00166609193628773</v>
      </c>
      <c r="BN28" s="16">
        <v>0.00599703904077941</v>
      </c>
      <c r="BO28" s="16">
        <v>0.00279577224078438</v>
      </c>
      <c r="BP28" s="16">
        <v>0.00463931353913586</v>
      </c>
      <c r="BQ28" s="16">
        <v>0.00756670686321209</v>
      </c>
      <c r="BR28" s="16">
        <v>0.00124638647420059</v>
      </c>
      <c r="BS28" s="16">
        <v>0.00192416948666533</v>
      </c>
      <c r="BT28" s="16">
        <v>0.00237521871277882</v>
      </c>
      <c r="BU28" s="16">
        <v>0.00601522783797402</v>
      </c>
      <c r="BV28" s="16">
        <v>0.00150658576634506</v>
      </c>
      <c r="BW28" s="16">
        <v>0.00326487447438758</v>
      </c>
      <c r="BX28" s="16">
        <v>0.00167394837698582</v>
      </c>
      <c r="BY28" s="16">
        <v>0.0021090214307728</v>
      </c>
      <c r="BZ28" s="16">
        <v>0.00423316165412996</v>
      </c>
      <c r="CA28" s="16">
        <v>0.00159812608658513</v>
      </c>
      <c r="CB28" s="16">
        <v>0.000883937027401045</v>
      </c>
      <c r="CC28" s="16">
        <v>0.00846813410377045</v>
      </c>
      <c r="CD28" s="16">
        <v>0.00489673732780527</v>
      </c>
      <c r="CE28" s="16">
        <v>0.00560389111673696</v>
      </c>
      <c r="CF28" s="16">
        <v>0.00289443090059976</v>
      </c>
      <c r="CG28" s="16">
        <v>0.00026303939839241</v>
      </c>
      <c r="CH28" s="16">
        <v>0.00220618307842637</v>
      </c>
      <c r="CI28" s="16">
        <v>0.0019353992844144</v>
      </c>
      <c r="CJ28" s="16">
        <v>0.00291250663095426</v>
      </c>
      <c r="CK28" s="16">
        <v>0.000241157085627507</v>
      </c>
      <c r="CL28" s="16">
        <v>0.000714019868280352</v>
      </c>
      <c r="CM28" s="16">
        <v>0.00258575868912832</v>
      </c>
      <c r="CN28" s="16">
        <v>0.00193992974663029</v>
      </c>
      <c r="CO28" s="16">
        <v>0.000881200361050462</v>
      </c>
      <c r="CP28" s="16">
        <v>0.000195678287020978</v>
      </c>
      <c r="CQ28" s="16">
        <v>0.00121133041100287</v>
      </c>
      <c r="CR28" s="16">
        <v>0.00154203660617953</v>
      </c>
      <c r="CS28" s="16">
        <v>0.00237952828805151</v>
      </c>
      <c r="CT28" s="16">
        <v>0.00377249204617172</v>
      </c>
      <c r="CU28" s="16">
        <v>0.00546424717907561</v>
      </c>
      <c r="CV28" s="16">
        <v>0.00355001715215961</v>
      </c>
      <c r="CW28" s="16">
        <v>0.000607074407670437</v>
      </c>
      <c r="CX28" s="16">
        <v>0.00486872182700732</v>
      </c>
      <c r="CY28" s="18">
        <v>0.0024866834301915</v>
      </c>
    </row>
    <row r="29" ht="15.15" spans="1:103">
      <c r="A29">
        <v>0.0263024013183834</v>
      </c>
      <c r="B29">
        <v>0</v>
      </c>
      <c r="C29" t="s">
        <v>95</v>
      </c>
      <c r="D29" s="16">
        <v>0.0031685042858744</v>
      </c>
      <c r="E29" s="16">
        <v>0.00374141617327151</v>
      </c>
      <c r="F29" s="16">
        <v>0.0013164194115275</v>
      </c>
      <c r="G29" s="16">
        <v>0.00288440673053032</v>
      </c>
      <c r="H29" s="16">
        <v>0.00171941056873417</v>
      </c>
      <c r="I29" s="16">
        <v>0.00168602041278301</v>
      </c>
      <c r="J29" s="16">
        <v>0.00190353144939926</v>
      </c>
      <c r="K29" s="16">
        <v>0.00211734330706229</v>
      </c>
      <c r="L29" s="16">
        <v>0.00182406118116123</v>
      </c>
      <c r="M29" s="16">
        <v>0.00286063225198029</v>
      </c>
      <c r="N29" s="16">
        <v>0.000301072495863831</v>
      </c>
      <c r="O29" s="16">
        <v>0.00239269477804523</v>
      </c>
      <c r="P29" s="16">
        <v>0.001425390508874</v>
      </c>
      <c r="Q29" s="16">
        <v>0.00205109526915905</v>
      </c>
      <c r="R29" s="16">
        <v>0.00189103834538972</v>
      </c>
      <c r="S29" s="16">
        <v>0.00193003141067147</v>
      </c>
      <c r="T29" s="16">
        <v>0.000622138461610462</v>
      </c>
      <c r="U29" s="16">
        <v>0.00321745524053178</v>
      </c>
      <c r="V29" s="16">
        <v>0.00353122032325881</v>
      </c>
      <c r="W29" s="16">
        <v>0.00193418653022792</v>
      </c>
      <c r="X29" s="16">
        <v>0.00315495926688082</v>
      </c>
      <c r="Y29" s="16">
        <v>0.00323770175334758</v>
      </c>
      <c r="Z29" s="16">
        <v>0.00198244890145407</v>
      </c>
      <c r="AA29" s="16">
        <v>0.00309917853312767</v>
      </c>
      <c r="AB29" s="16">
        <v>0.00286937846006557</v>
      </c>
      <c r="AC29" s="16">
        <f>VARP(RI!$B$27:$DQ$27)</f>
        <v>0.00982785198003098</v>
      </c>
      <c r="AD29" s="16">
        <v>0.00175813874528029</v>
      </c>
      <c r="AE29" s="16">
        <v>0.00259320195871524</v>
      </c>
      <c r="AF29" s="16">
        <v>0.00266445374263755</v>
      </c>
      <c r="AG29" s="16">
        <v>0.00211204646191955</v>
      </c>
      <c r="AH29" s="16">
        <v>0.00376216778600179</v>
      </c>
      <c r="AI29" s="16">
        <v>0.00159988181738495</v>
      </c>
      <c r="AJ29" s="16">
        <v>0.0021265469376303</v>
      </c>
      <c r="AK29" s="16">
        <v>0.00272150880145156</v>
      </c>
      <c r="AL29" s="16">
        <v>0.00401374044385731</v>
      </c>
      <c r="AM29" s="16">
        <v>0.00312857290602006</v>
      </c>
      <c r="AN29" s="16">
        <v>0.00353528190231235</v>
      </c>
      <c r="AO29" s="16">
        <v>0.0014511200982588</v>
      </c>
      <c r="AP29" s="16">
        <v>0.00393289224153471</v>
      </c>
      <c r="AQ29" s="16">
        <v>0.00385078600580075</v>
      </c>
      <c r="AR29" s="16">
        <v>0.00334341654704638</v>
      </c>
      <c r="AS29" s="16">
        <v>0.00214598184722931</v>
      </c>
      <c r="AT29" s="16">
        <v>0.00597051642779518</v>
      </c>
      <c r="AU29" s="16">
        <v>0.00190052601136835</v>
      </c>
      <c r="AV29" s="16">
        <v>0.00132139159308588</v>
      </c>
      <c r="AW29" s="16">
        <v>0.00125008507471563</v>
      </c>
      <c r="AX29" s="16">
        <v>0.0020833427056147</v>
      </c>
      <c r="AY29" s="16">
        <v>0.00317229139098821</v>
      </c>
      <c r="AZ29" s="16">
        <v>0.00282971727829394</v>
      </c>
      <c r="BA29" s="16">
        <v>0.0040750979577695</v>
      </c>
      <c r="BB29" s="16">
        <v>0.00560824476551503</v>
      </c>
      <c r="BC29" s="16">
        <v>0.000696498997690594</v>
      </c>
      <c r="BD29" s="16">
        <v>0.00249164752224407</v>
      </c>
      <c r="BE29" s="16">
        <v>0.00541915108056485</v>
      </c>
      <c r="BF29" s="16">
        <v>0.00223730835228206</v>
      </c>
      <c r="BG29" s="16">
        <v>0.0025111560162363</v>
      </c>
      <c r="BH29" s="16">
        <v>0.00297646499340955</v>
      </c>
      <c r="BI29" s="16">
        <v>0.00417740550092153</v>
      </c>
      <c r="BJ29" s="16">
        <v>0.00262347335490993</v>
      </c>
      <c r="BK29" s="16">
        <v>0.00472910486524658</v>
      </c>
      <c r="BL29" s="16">
        <v>0.00140535574228262</v>
      </c>
      <c r="BM29" s="16">
        <v>0.00177184895575898</v>
      </c>
      <c r="BN29" s="16">
        <v>0.00150069319956293</v>
      </c>
      <c r="BO29" s="16">
        <v>0.00199531499126113</v>
      </c>
      <c r="BP29" s="16">
        <v>0.000836154573581172</v>
      </c>
      <c r="BQ29" s="16">
        <v>0.00454624279920779</v>
      </c>
      <c r="BR29" s="16">
        <v>0.00128022499536511</v>
      </c>
      <c r="BS29" s="16">
        <v>0.00641408466778395</v>
      </c>
      <c r="BT29" s="16">
        <v>0.00288185136906585</v>
      </c>
      <c r="BU29" s="16">
        <v>0.00276119626148138</v>
      </c>
      <c r="BV29" s="16">
        <v>0.00295561463211626</v>
      </c>
      <c r="BW29" s="16">
        <v>0.00572734872744248</v>
      </c>
      <c r="BX29" s="16">
        <v>-6.04217194628082e-5</v>
      </c>
      <c r="BY29" s="16">
        <v>0.00245005807700333</v>
      </c>
      <c r="BZ29" s="16">
        <v>0.00136894467749386</v>
      </c>
      <c r="CA29" s="16">
        <v>0.00268675160049352</v>
      </c>
      <c r="CB29" s="16">
        <v>0.00113495525033692</v>
      </c>
      <c r="CC29" s="16">
        <v>0.00198587618846534</v>
      </c>
      <c r="CD29" s="16">
        <v>0.00151938118814026</v>
      </c>
      <c r="CE29" s="16">
        <v>0.00385522817564983</v>
      </c>
      <c r="CF29" s="16">
        <v>0.00310725092240606</v>
      </c>
      <c r="CG29" s="16">
        <v>0.00183315446380837</v>
      </c>
      <c r="CH29" s="16">
        <v>0.0026889276146114</v>
      </c>
      <c r="CI29" s="16">
        <v>0.00212880782026252</v>
      </c>
      <c r="CJ29" s="16">
        <v>0.00299446597670787</v>
      </c>
      <c r="CK29" s="16">
        <v>0.00144873249434067</v>
      </c>
      <c r="CL29" s="16">
        <v>0.00098509470013037</v>
      </c>
      <c r="CM29" s="16">
        <v>0.00301901610316195</v>
      </c>
      <c r="CN29" s="16">
        <v>0.00393153199289963</v>
      </c>
      <c r="CO29" s="16">
        <v>0.00180589530825812</v>
      </c>
      <c r="CP29" s="16">
        <v>0.00295507856182582</v>
      </c>
      <c r="CQ29" s="16">
        <v>0.00292529289916771</v>
      </c>
      <c r="CR29" s="16">
        <v>0.00262547304832557</v>
      </c>
      <c r="CS29" s="16">
        <v>0.00119405282115379</v>
      </c>
      <c r="CT29" s="16">
        <v>0.00473670783455295</v>
      </c>
      <c r="CU29" s="16">
        <v>0.00295354710192058</v>
      </c>
      <c r="CV29" s="16">
        <v>0.00465700846074209</v>
      </c>
      <c r="CW29" s="16">
        <v>0.00231865400412418</v>
      </c>
      <c r="CX29" s="16">
        <v>0.00201093064657156</v>
      </c>
      <c r="CY29" s="18">
        <v>0.00359332738786278</v>
      </c>
    </row>
    <row r="30" ht="15.15" spans="1:103">
      <c r="A30">
        <v>0.00843355869116213</v>
      </c>
      <c r="B30">
        <v>0</v>
      </c>
      <c r="C30" t="s">
        <v>98</v>
      </c>
      <c r="D30" s="16">
        <v>0.00175134961095562</v>
      </c>
      <c r="E30" s="16">
        <v>0.00204303917961335</v>
      </c>
      <c r="F30" s="16">
        <v>0.00161147402810454</v>
      </c>
      <c r="G30" s="16">
        <v>0.00176036181723689</v>
      </c>
      <c r="H30" s="16">
        <v>0.000590177779597346</v>
      </c>
      <c r="I30" s="16">
        <v>0.00130395061231166</v>
      </c>
      <c r="J30" s="16">
        <v>0.000789041256395657</v>
      </c>
      <c r="K30" s="16">
        <v>0.00430128518119344</v>
      </c>
      <c r="L30" s="16">
        <v>0.00134899288625916</v>
      </c>
      <c r="M30" s="16">
        <v>0.00187212647445545</v>
      </c>
      <c r="N30" s="16">
        <v>0.00178843047659348</v>
      </c>
      <c r="O30" s="16">
        <v>0.00257573955546448</v>
      </c>
      <c r="P30" s="16">
        <v>0.001928171445614</v>
      </c>
      <c r="Q30" s="16">
        <v>0.0018468798098076</v>
      </c>
      <c r="R30" s="16">
        <v>0.00375704050538364</v>
      </c>
      <c r="S30" s="16">
        <v>0.00156843209509145</v>
      </c>
      <c r="T30" s="16">
        <v>0.00135696197626878</v>
      </c>
      <c r="U30" s="16">
        <v>0.00757704770010566</v>
      </c>
      <c r="V30" s="16">
        <v>0.00255349678527479</v>
      </c>
      <c r="W30" s="16">
        <v>0.00168385915791797</v>
      </c>
      <c r="X30" s="16">
        <v>0.00300501360612314</v>
      </c>
      <c r="Y30" s="16">
        <v>0.00380212877256341</v>
      </c>
      <c r="Z30" s="16">
        <v>0.00158721122402638</v>
      </c>
      <c r="AA30" s="16">
        <v>0.0017879623506002</v>
      </c>
      <c r="AB30" s="16">
        <v>0.00259455228355464</v>
      </c>
      <c r="AC30" s="16">
        <v>0.00175813874528029</v>
      </c>
      <c r="AD30" s="16">
        <f>VARP(RI!$B$28:$DQ$28)</f>
        <v>0.00606820583833066</v>
      </c>
      <c r="AE30" s="16">
        <v>0.00208482283150532</v>
      </c>
      <c r="AF30" s="16">
        <v>0.00214129148712846</v>
      </c>
      <c r="AG30" s="16">
        <v>0.00290477761749818</v>
      </c>
      <c r="AH30" s="16">
        <v>0.00457273710974782</v>
      </c>
      <c r="AI30" s="16">
        <v>0.000619407130640087</v>
      </c>
      <c r="AJ30" s="16">
        <v>0.00256060857528189</v>
      </c>
      <c r="AK30" s="16">
        <v>0.00357353086974136</v>
      </c>
      <c r="AL30" s="16">
        <v>0.00167745609690713</v>
      </c>
      <c r="AM30" s="16">
        <v>0.00642353431336093</v>
      </c>
      <c r="AN30" s="16">
        <v>0.00282571555570183</v>
      </c>
      <c r="AO30" s="16">
        <v>0.0012545890842152</v>
      </c>
      <c r="AP30" s="16">
        <v>0.00346395878057081</v>
      </c>
      <c r="AQ30" s="16">
        <v>0.00237348921104392</v>
      </c>
      <c r="AR30" s="16">
        <v>0.00275769051720944</v>
      </c>
      <c r="AS30" s="16">
        <v>0.00186204864666432</v>
      </c>
      <c r="AT30" s="16">
        <v>0.0033903312327608</v>
      </c>
      <c r="AU30" s="16">
        <v>0.00154040306879149</v>
      </c>
      <c r="AV30" s="16">
        <v>0.00170932253829535</v>
      </c>
      <c r="AW30" s="16">
        <v>0.000877578559711804</v>
      </c>
      <c r="AX30" s="16">
        <v>0.00208622718457561</v>
      </c>
      <c r="AY30" s="16">
        <v>0.00605927730102115</v>
      </c>
      <c r="AZ30" s="16">
        <v>0.00176660505676696</v>
      </c>
      <c r="BA30" s="16">
        <v>0.00226109967794485</v>
      </c>
      <c r="BB30" s="16">
        <v>0.00432274738666101</v>
      </c>
      <c r="BC30" s="16">
        <v>0.00195824799565282</v>
      </c>
      <c r="BD30" s="16">
        <v>0.00154909002063098</v>
      </c>
      <c r="BE30" s="16">
        <v>0.00267938971194351</v>
      </c>
      <c r="BF30" s="16">
        <v>0.00244574861135742</v>
      </c>
      <c r="BG30" s="16">
        <v>0.00211408246982496</v>
      </c>
      <c r="BH30" s="16">
        <v>0.00212401997541495</v>
      </c>
      <c r="BI30" s="16">
        <v>0.00353959201222856</v>
      </c>
      <c r="BJ30" s="16">
        <v>0.0011114009255511</v>
      </c>
      <c r="BK30" s="16">
        <v>0.00340814908652019</v>
      </c>
      <c r="BL30" s="16">
        <v>0.00149117660036865</v>
      </c>
      <c r="BM30" s="16">
        <v>0.00173566314516248</v>
      </c>
      <c r="BN30" s="16">
        <v>0.00168440871263821</v>
      </c>
      <c r="BO30" s="16">
        <v>0.00339569865353552</v>
      </c>
      <c r="BP30" s="16">
        <v>0.00168386094278237</v>
      </c>
      <c r="BQ30" s="16">
        <v>0.00376460549331446</v>
      </c>
      <c r="BR30" s="16">
        <v>0.000745570498937942</v>
      </c>
      <c r="BS30" s="16">
        <v>0.00293874310110051</v>
      </c>
      <c r="BT30" s="16">
        <v>0.00390231444502099</v>
      </c>
      <c r="BU30" s="16">
        <v>0.00391010945353143</v>
      </c>
      <c r="BV30" s="16">
        <v>0.00177460875557578</v>
      </c>
      <c r="BW30" s="16">
        <v>0.00654960758941273</v>
      </c>
      <c r="BX30" s="16">
        <v>0.00210132362678455</v>
      </c>
      <c r="BY30" s="16">
        <v>0.00650523082565436</v>
      </c>
      <c r="BZ30" s="16">
        <v>0.00167846764082611</v>
      </c>
      <c r="CA30" s="16">
        <v>0.00120927656917288</v>
      </c>
      <c r="CB30" s="16">
        <v>0.000877885495038234</v>
      </c>
      <c r="CC30" s="16">
        <v>9.89141721919503e-5</v>
      </c>
      <c r="CD30" s="16">
        <v>0.00111296109624962</v>
      </c>
      <c r="CE30" s="16">
        <v>0.00273738819727541</v>
      </c>
      <c r="CF30" s="16">
        <v>0.0048334549154928</v>
      </c>
      <c r="CG30" s="16">
        <v>0.00193656010565284</v>
      </c>
      <c r="CH30" s="16">
        <v>0.00197575625051854</v>
      </c>
      <c r="CI30" s="16">
        <v>0.00220813362056694</v>
      </c>
      <c r="CJ30" s="16">
        <v>0.00296268783703045</v>
      </c>
      <c r="CK30" s="16">
        <v>0.000927377195549941</v>
      </c>
      <c r="CL30" s="16">
        <v>0.00186384500763482</v>
      </c>
      <c r="CM30" s="16">
        <v>0.00556576439360298</v>
      </c>
      <c r="CN30" s="16">
        <v>0.00341421559488955</v>
      </c>
      <c r="CO30" s="16">
        <v>0.00120953096369853</v>
      </c>
      <c r="CP30" s="16">
        <v>0.000293533520105276</v>
      </c>
      <c r="CQ30" s="16">
        <v>0.000670492005433361</v>
      </c>
      <c r="CR30" s="16">
        <v>0.00148023292738855</v>
      </c>
      <c r="CS30" s="16">
        <v>0.00350292171678793</v>
      </c>
      <c r="CT30" s="16">
        <v>0.0082838121758418</v>
      </c>
      <c r="CU30" s="16">
        <v>0.00307290397720994</v>
      </c>
      <c r="CV30" s="16">
        <v>0.00357169661708191</v>
      </c>
      <c r="CW30" s="16">
        <v>-0.000686847841052744</v>
      </c>
      <c r="CX30" s="16">
        <v>0.00112425528615951</v>
      </c>
      <c r="CY30" s="18">
        <v>0.00375039640746395</v>
      </c>
    </row>
    <row r="31" ht="15.15" spans="1:103">
      <c r="A31">
        <v>0.0158174597119273</v>
      </c>
      <c r="B31">
        <v>0</v>
      </c>
      <c r="C31" t="s">
        <v>100</v>
      </c>
      <c r="D31" s="16">
        <v>0.00144468653446671</v>
      </c>
      <c r="E31" s="16">
        <v>0.00205387624678897</v>
      </c>
      <c r="F31" s="16">
        <v>0.00164725837063195</v>
      </c>
      <c r="G31" s="16">
        <v>0.00146744579505135</v>
      </c>
      <c r="H31" s="16">
        <v>0.00148699191715647</v>
      </c>
      <c r="I31" s="16">
        <v>0.00110678779803597</v>
      </c>
      <c r="J31" s="16">
        <v>0.000987983222404739</v>
      </c>
      <c r="K31" s="16">
        <v>0.00265878123471186</v>
      </c>
      <c r="L31" s="16">
        <v>0.00217001400774062</v>
      </c>
      <c r="M31" s="16">
        <v>0.00130954493093655</v>
      </c>
      <c r="N31" s="16">
        <v>0.00168209458423022</v>
      </c>
      <c r="O31" s="16">
        <v>0.00179967741871119</v>
      </c>
      <c r="P31" s="16">
        <v>0.000744991515289536</v>
      </c>
      <c r="Q31" s="16">
        <v>0.0016254736111445</v>
      </c>
      <c r="R31" s="16">
        <v>0.00256566741908744</v>
      </c>
      <c r="S31" s="16">
        <v>0.00186038782826052</v>
      </c>
      <c r="T31" s="16">
        <v>0.00186129206594821</v>
      </c>
      <c r="U31" s="16">
        <v>0.00421282290140903</v>
      </c>
      <c r="V31" s="16">
        <v>0.00260642611569027</v>
      </c>
      <c r="W31" s="16">
        <v>0.00232066555399351</v>
      </c>
      <c r="X31" s="16">
        <v>0.00131163428448631</v>
      </c>
      <c r="Y31" s="16">
        <v>0.00224013042943304</v>
      </c>
      <c r="Z31" s="16">
        <v>0.00182833532790574</v>
      </c>
      <c r="AA31" s="16">
        <v>0.0010542122070116</v>
      </c>
      <c r="AB31" s="16">
        <v>0.0017586816527337</v>
      </c>
      <c r="AC31" s="16">
        <v>0.00259320195871524</v>
      </c>
      <c r="AD31" s="16">
        <v>0.00208482283150532</v>
      </c>
      <c r="AE31" s="16">
        <f>VARP(RI!$B$29:$DQ$29)</f>
        <v>0.00374762198589781</v>
      </c>
      <c r="AF31" s="16">
        <v>0.00187706148691624</v>
      </c>
      <c r="AG31" s="16">
        <v>0.0025622218806393</v>
      </c>
      <c r="AH31" s="16">
        <v>0.0021752767041905</v>
      </c>
      <c r="AI31" s="16">
        <v>0.000838289754281355</v>
      </c>
      <c r="AJ31" s="16">
        <v>0.0025066223945341</v>
      </c>
      <c r="AK31" s="16">
        <v>0.00185568577220607</v>
      </c>
      <c r="AL31" s="16">
        <v>0.00180968689843189</v>
      </c>
      <c r="AM31" s="16">
        <v>0.00232740584086408</v>
      </c>
      <c r="AN31" s="16">
        <v>0.00236522670842422</v>
      </c>
      <c r="AO31" s="16">
        <v>0.00138624848737165</v>
      </c>
      <c r="AP31" s="16">
        <v>0.00317311554574784</v>
      </c>
      <c r="AQ31" s="16">
        <v>0.00281551070369841</v>
      </c>
      <c r="AR31" s="16">
        <v>0.000833503066143196</v>
      </c>
      <c r="AS31" s="16">
        <v>0.00148382046820493</v>
      </c>
      <c r="AT31" s="16">
        <v>0.00247793360948597</v>
      </c>
      <c r="AU31" s="16">
        <v>0.000924683860981474</v>
      </c>
      <c r="AV31" s="16">
        <v>0.00207104600818967</v>
      </c>
      <c r="AW31" s="16">
        <v>0.000995983842105883</v>
      </c>
      <c r="AX31" s="16">
        <v>0.00189832952880336</v>
      </c>
      <c r="AY31" s="16">
        <v>0.00183692438666763</v>
      </c>
      <c r="AZ31" s="16">
        <v>0.00199419481005688</v>
      </c>
      <c r="BA31" s="16">
        <v>0.00259405149576196</v>
      </c>
      <c r="BB31" s="16">
        <v>0.00300426431537028</v>
      </c>
      <c r="BC31" s="16">
        <v>0.00127035707407991</v>
      </c>
      <c r="BD31" s="16">
        <v>0.00135965248949535</v>
      </c>
      <c r="BE31" s="16">
        <v>0.00160788511752216</v>
      </c>
      <c r="BF31" s="16">
        <v>0.00212001484062408</v>
      </c>
      <c r="BG31" s="16">
        <v>0.00150648674967553</v>
      </c>
      <c r="BH31" s="16">
        <v>0.00150555934972868</v>
      </c>
      <c r="BI31" s="16">
        <v>0.00210554067310872</v>
      </c>
      <c r="BJ31" s="16">
        <v>0.00149597951716883</v>
      </c>
      <c r="BK31" s="16">
        <v>0.000703118353012299</v>
      </c>
      <c r="BL31" s="16">
        <v>0.00119125062417882</v>
      </c>
      <c r="BM31" s="16">
        <v>0.00108282318341093</v>
      </c>
      <c r="BN31" s="16">
        <v>0.00135629877447159</v>
      </c>
      <c r="BO31" s="16">
        <v>0.00248459692112425</v>
      </c>
      <c r="BP31" s="16">
        <v>0.0014307503711987</v>
      </c>
      <c r="BQ31" s="16">
        <v>0.00236773963662706</v>
      </c>
      <c r="BR31" s="16">
        <v>0.00139225145197018</v>
      </c>
      <c r="BS31" s="16">
        <v>0.00471847677449201</v>
      </c>
      <c r="BT31" s="16">
        <v>0.0021644150194049</v>
      </c>
      <c r="BU31" s="16">
        <v>0.0030146916765635</v>
      </c>
      <c r="BV31" s="16">
        <v>0.0020952875501496</v>
      </c>
      <c r="BW31" s="16">
        <v>0.00333361932577359</v>
      </c>
      <c r="BX31" s="16">
        <v>0.00184030689052521</v>
      </c>
      <c r="BY31" s="16">
        <v>0.00280997703729091</v>
      </c>
      <c r="BZ31" s="16">
        <v>0.000848182375175843</v>
      </c>
      <c r="CA31" s="16">
        <v>0.00128998110341003</v>
      </c>
      <c r="CB31" s="16">
        <v>0.000582244509428134</v>
      </c>
      <c r="CC31" s="16">
        <v>0.00110145382554683</v>
      </c>
      <c r="CD31" s="16">
        <v>0.00145517674874595</v>
      </c>
      <c r="CE31" s="16">
        <v>0.00340051887211921</v>
      </c>
      <c r="CF31" s="16">
        <v>0.00218846687103806</v>
      </c>
      <c r="CG31" s="16">
        <v>0.00145459064611622</v>
      </c>
      <c r="CH31" s="16">
        <v>0.00199027097549802</v>
      </c>
      <c r="CI31" s="16">
        <v>0.001314272445909</v>
      </c>
      <c r="CJ31" s="16">
        <v>0.00258644743656193</v>
      </c>
      <c r="CK31" s="16">
        <v>0.000912939706278412</v>
      </c>
      <c r="CL31" s="16">
        <v>0.00156651526880465</v>
      </c>
      <c r="CM31" s="16">
        <v>0.00271244330999731</v>
      </c>
      <c r="CN31" s="16">
        <v>0.00226605235208141</v>
      </c>
      <c r="CO31" s="16">
        <v>0.00109483803344695</v>
      </c>
      <c r="CP31" s="16">
        <v>0.00115826955664558</v>
      </c>
      <c r="CQ31" s="16">
        <v>0.000146239536447379</v>
      </c>
      <c r="CR31" s="16">
        <v>0.00101951946777242</v>
      </c>
      <c r="CS31" s="16">
        <v>0.00131290897035803</v>
      </c>
      <c r="CT31" s="16">
        <v>0.00333533824859256</v>
      </c>
      <c r="CU31" s="16">
        <v>0.00215951270042546</v>
      </c>
      <c r="CV31" s="16">
        <v>0.00210968309764136</v>
      </c>
      <c r="CW31" s="16">
        <v>0.00246966212882672</v>
      </c>
      <c r="CX31" s="16">
        <v>0.000646815199026093</v>
      </c>
      <c r="CY31" s="18">
        <v>0.00335129058373952</v>
      </c>
    </row>
    <row r="32" ht="15.15" spans="1:103">
      <c r="A32">
        <v>0.0136025891511042</v>
      </c>
      <c r="B32">
        <v>0</v>
      </c>
      <c r="C32" t="s">
        <v>103</v>
      </c>
      <c r="D32" s="16">
        <v>0.00190337286685317</v>
      </c>
      <c r="E32" s="16">
        <v>0.00200278209884183</v>
      </c>
      <c r="F32" s="16">
        <v>0.000624045251054517</v>
      </c>
      <c r="G32" s="16">
        <v>0.00222826001401882</v>
      </c>
      <c r="H32" s="16">
        <v>0.00122611029358404</v>
      </c>
      <c r="I32" s="16">
        <v>0.000305390355178891</v>
      </c>
      <c r="J32" s="16">
        <v>0.000940206690140041</v>
      </c>
      <c r="K32" s="16">
        <v>0.00247527383119668</v>
      </c>
      <c r="L32" s="16">
        <v>0.00117563756348675</v>
      </c>
      <c r="M32" s="16">
        <v>0.00115128692236076</v>
      </c>
      <c r="N32" s="16">
        <v>0.0012433275609055</v>
      </c>
      <c r="O32" s="16">
        <v>0.00169307755302645</v>
      </c>
      <c r="P32" s="16">
        <v>0.00018535026446681</v>
      </c>
      <c r="Q32" s="16">
        <v>0.00174658601301946</v>
      </c>
      <c r="R32" s="16">
        <v>0.00221415876136738</v>
      </c>
      <c r="S32" s="16">
        <v>0.00160035817079056</v>
      </c>
      <c r="T32" s="16">
        <v>0.000854835761750059</v>
      </c>
      <c r="U32" s="16">
        <v>0.00369165920012814</v>
      </c>
      <c r="V32" s="16">
        <v>0.0025691876635304</v>
      </c>
      <c r="W32" s="16">
        <v>0.00186481628831013</v>
      </c>
      <c r="X32" s="16">
        <v>0.00227584749281354</v>
      </c>
      <c r="Y32" s="16">
        <v>0.00237724693919543</v>
      </c>
      <c r="Z32" s="16">
        <v>0.00124213537842568</v>
      </c>
      <c r="AA32" s="16">
        <v>0.00123956348926854</v>
      </c>
      <c r="AB32" s="16">
        <v>0.00082063228886326</v>
      </c>
      <c r="AC32" s="16">
        <v>0.00266445374263755</v>
      </c>
      <c r="AD32" s="16">
        <v>0.00214129148712846</v>
      </c>
      <c r="AE32" s="16">
        <v>0.00187706148691624</v>
      </c>
      <c r="AF32" s="16">
        <f>VARP(RI!$B$30:$DQ$30)</f>
        <v>0.00654861519272371</v>
      </c>
      <c r="AG32" s="16">
        <v>0.00271228325491183</v>
      </c>
      <c r="AH32" s="16">
        <v>0.00267726867690674</v>
      </c>
      <c r="AI32" s="16">
        <v>0.00118005015977266</v>
      </c>
      <c r="AJ32" s="16">
        <v>0.00269097926678557</v>
      </c>
      <c r="AK32" s="16">
        <v>0.00225982178262215</v>
      </c>
      <c r="AL32" s="16">
        <v>0.0023726686430916</v>
      </c>
      <c r="AM32" s="16">
        <v>0.00279149962053037</v>
      </c>
      <c r="AN32" s="16">
        <v>0.00261170893140434</v>
      </c>
      <c r="AO32" s="16">
        <v>0.00112851385543566</v>
      </c>
      <c r="AP32" s="16">
        <v>0.00295852963100536</v>
      </c>
      <c r="AQ32" s="16">
        <v>0.00171546958224529</v>
      </c>
      <c r="AR32" s="16">
        <v>0.00143808326781711</v>
      </c>
      <c r="AS32" s="16">
        <v>0.00126676186693636</v>
      </c>
      <c r="AT32" s="16">
        <v>0.00231889926414449</v>
      </c>
      <c r="AU32" s="16">
        <v>0.00115418542010301</v>
      </c>
      <c r="AV32" s="16">
        <v>0.00121059511317998</v>
      </c>
      <c r="AW32" s="16">
        <v>0.00109176175493902</v>
      </c>
      <c r="AX32" s="16">
        <v>0.00241471941422015</v>
      </c>
      <c r="AY32" s="16">
        <v>0.00330957221224797</v>
      </c>
      <c r="AZ32" s="16">
        <v>0.00182957071859173</v>
      </c>
      <c r="BA32" s="16">
        <v>0.00113003658561925</v>
      </c>
      <c r="BB32" s="16">
        <v>0.00189300765844867</v>
      </c>
      <c r="BC32" s="16">
        <v>0.00149350940822513</v>
      </c>
      <c r="BD32" s="16">
        <v>0.00196914389577373</v>
      </c>
      <c r="BE32" s="16">
        <v>0.00362233041239488</v>
      </c>
      <c r="BF32" s="16">
        <v>0.00209248029742574</v>
      </c>
      <c r="BG32" s="16">
        <v>0.00137432357802801</v>
      </c>
      <c r="BH32" s="16">
        <v>0.00172012693630847</v>
      </c>
      <c r="BI32" s="16">
        <v>0.00201660556917574</v>
      </c>
      <c r="BJ32" s="16">
        <v>0.00117367433894709</v>
      </c>
      <c r="BK32" s="16">
        <v>0.00189115130229651</v>
      </c>
      <c r="BL32" s="16">
        <v>0.000816929634807123</v>
      </c>
      <c r="BM32" s="16">
        <v>0.000318610181551925</v>
      </c>
      <c r="BN32" s="16">
        <v>0.0022586526297398</v>
      </c>
      <c r="BO32" s="16">
        <v>0.00290641920504995</v>
      </c>
      <c r="BP32" s="16">
        <v>0.00148327010990505</v>
      </c>
      <c r="BQ32" s="16">
        <v>0.00278275223554615</v>
      </c>
      <c r="BR32" s="16">
        <v>0.00195387522536787</v>
      </c>
      <c r="BS32" s="16">
        <v>0.0029840193847628</v>
      </c>
      <c r="BT32" s="16">
        <v>0.00162103562424911</v>
      </c>
      <c r="BU32" s="16">
        <v>0.0025984869178888</v>
      </c>
      <c r="BV32" s="16">
        <v>0.00262164266787742</v>
      </c>
      <c r="BW32" s="16">
        <v>0.00367291344654168</v>
      </c>
      <c r="BX32" s="16">
        <v>0.000627299183989323</v>
      </c>
      <c r="BY32" s="16">
        <v>0.00174371473205334</v>
      </c>
      <c r="BZ32" s="16">
        <v>0.00035058215339464</v>
      </c>
      <c r="CA32" s="16">
        <v>5.74122685475875e-5</v>
      </c>
      <c r="CB32" s="16">
        <v>0.00126652248461029</v>
      </c>
      <c r="CC32" s="16">
        <v>0.000681074235480962</v>
      </c>
      <c r="CD32" s="16">
        <v>0.00148240808954608</v>
      </c>
      <c r="CE32" s="16">
        <v>0.00230780204411751</v>
      </c>
      <c r="CF32" s="16">
        <v>0.00206557407753959</v>
      </c>
      <c r="CG32" s="16">
        <v>0.00175683765198764</v>
      </c>
      <c r="CH32" s="16">
        <v>0.00162605874722132</v>
      </c>
      <c r="CI32" s="16">
        <v>0.000659410703837416</v>
      </c>
      <c r="CJ32" s="16">
        <v>0.00272212770912135</v>
      </c>
      <c r="CK32" s="16">
        <v>0.00164266552278211</v>
      </c>
      <c r="CL32" s="16">
        <v>0.00126631488994022</v>
      </c>
      <c r="CM32" s="16">
        <v>0.00186561377057995</v>
      </c>
      <c r="CN32" s="16">
        <v>0.00260800904295534</v>
      </c>
      <c r="CO32" s="16">
        <v>0.00150445178981634</v>
      </c>
      <c r="CP32" s="16">
        <v>0.00179099304478018</v>
      </c>
      <c r="CQ32" s="16">
        <v>0.0013042377793924</v>
      </c>
      <c r="CR32" s="16">
        <v>0.00163078663227523</v>
      </c>
      <c r="CS32" s="16">
        <v>0.00108937450529</v>
      </c>
      <c r="CT32" s="16">
        <v>0.00285996747175597</v>
      </c>
      <c r="CU32" s="16">
        <v>0.00210648549985014</v>
      </c>
      <c r="CV32" s="16">
        <v>0.00218215528528814</v>
      </c>
      <c r="CW32" s="16">
        <v>0.00191299890973731</v>
      </c>
      <c r="CX32" s="16">
        <v>-0.00025993213340482</v>
      </c>
      <c r="CY32" s="18">
        <v>0.00200598789403685</v>
      </c>
    </row>
    <row r="33" ht="15.15" spans="1:103">
      <c r="A33">
        <v>0.00777328130876956</v>
      </c>
      <c r="B33">
        <v>0</v>
      </c>
      <c r="C33" t="s">
        <v>106</v>
      </c>
      <c r="D33" s="16">
        <v>0.00198478313077701</v>
      </c>
      <c r="E33" s="16">
        <v>0.00245728797056326</v>
      </c>
      <c r="F33" s="16">
        <v>0.00085081059826715</v>
      </c>
      <c r="G33" s="16">
        <v>0.00310233861250495</v>
      </c>
      <c r="H33" s="16">
        <v>0.00107564532805498</v>
      </c>
      <c r="I33" s="16">
        <v>0.0014580524015345</v>
      </c>
      <c r="J33" s="16">
        <v>0.000971858848731452</v>
      </c>
      <c r="K33" s="16">
        <v>0.00575676330534486</v>
      </c>
      <c r="L33" s="16">
        <v>0.00204977874610197</v>
      </c>
      <c r="M33" s="16">
        <v>0.00185720659935252</v>
      </c>
      <c r="N33" s="16">
        <v>0.00194091548952446</v>
      </c>
      <c r="O33" s="16">
        <v>0.00325543999123291</v>
      </c>
      <c r="P33" s="16">
        <v>0.000919029147599304</v>
      </c>
      <c r="Q33" s="16">
        <v>0.00207816135775263</v>
      </c>
      <c r="R33" s="16">
        <v>0.00423830046098742</v>
      </c>
      <c r="S33" s="16">
        <v>0.00368826348800371</v>
      </c>
      <c r="T33" s="16">
        <v>0.000542775331349008</v>
      </c>
      <c r="U33" s="16">
        <v>0.0069489332089514</v>
      </c>
      <c r="V33" s="16">
        <v>0.00396208680984304</v>
      </c>
      <c r="W33" s="16">
        <v>0.00321002843785193</v>
      </c>
      <c r="X33" s="16">
        <v>0.00455131812532377</v>
      </c>
      <c r="Y33" s="16">
        <v>0.00286648627936607</v>
      </c>
      <c r="Z33" s="16">
        <v>0.00255730033266285</v>
      </c>
      <c r="AA33" s="16">
        <v>0.00140867675341745</v>
      </c>
      <c r="AB33" s="16">
        <v>0.000294942213932273</v>
      </c>
      <c r="AC33" s="16">
        <v>0.00211204646191955</v>
      </c>
      <c r="AD33" s="16">
        <v>0.00290477761749818</v>
      </c>
      <c r="AE33" s="16">
        <v>0.0025622218806393</v>
      </c>
      <c r="AF33" s="16">
        <v>0.00271228325491183</v>
      </c>
      <c r="AG33" s="16">
        <f>VARP(RI!$B$31:$DQ$31)</f>
        <v>0.011073247698773</v>
      </c>
      <c r="AH33" s="16">
        <v>0.00376620514583212</v>
      </c>
      <c r="AI33" s="16">
        <v>0.00112337086217895</v>
      </c>
      <c r="AJ33" s="16">
        <v>0.0041883502284375</v>
      </c>
      <c r="AK33" s="16">
        <v>0.00470330754011442</v>
      </c>
      <c r="AL33" s="16">
        <v>0.00336891887332039</v>
      </c>
      <c r="AM33" s="16">
        <v>0.00478969885890204</v>
      </c>
      <c r="AN33" s="16">
        <v>0.00513993341680653</v>
      </c>
      <c r="AO33" s="16">
        <v>0.0024940540183756</v>
      </c>
      <c r="AP33" s="16">
        <v>0.0053225449638507</v>
      </c>
      <c r="AQ33" s="16">
        <v>0.00327853154410173</v>
      </c>
      <c r="AR33" s="16">
        <v>0.00423691535148895</v>
      </c>
      <c r="AS33" s="16">
        <v>0.00278896315363961</v>
      </c>
      <c r="AT33" s="16">
        <v>0.00547853507927013</v>
      </c>
      <c r="AU33" s="16">
        <v>0.00274659778014478</v>
      </c>
      <c r="AV33" s="16">
        <v>0.00382531170946481</v>
      </c>
      <c r="AW33" s="16">
        <v>0.00115182807636046</v>
      </c>
      <c r="AX33" s="16">
        <v>0.00303454024870836</v>
      </c>
      <c r="AY33" s="16">
        <v>0.00578898361833472</v>
      </c>
      <c r="AZ33" s="16">
        <v>0.00380640139016982</v>
      </c>
      <c r="BA33" s="16">
        <v>0.0036599488759837</v>
      </c>
      <c r="BB33" s="16">
        <v>0.00574647978253933</v>
      </c>
      <c r="BC33" s="16">
        <v>0.00132894261089692</v>
      </c>
      <c r="BD33" s="16">
        <v>0.00252437237142734</v>
      </c>
      <c r="BE33" s="16">
        <v>0.00412741257549956</v>
      </c>
      <c r="BF33" s="16">
        <v>0.00236667456789978</v>
      </c>
      <c r="BG33" s="16">
        <v>0.00269987224126635</v>
      </c>
      <c r="BH33" s="16">
        <v>0.00441719947231489</v>
      </c>
      <c r="BI33" s="16">
        <v>0.00161362804146155</v>
      </c>
      <c r="BJ33" s="16">
        <v>0.000910889005668105</v>
      </c>
      <c r="BK33" s="16">
        <v>0.0012688652014313</v>
      </c>
      <c r="BL33" s="16">
        <v>0.00199233618292109</v>
      </c>
      <c r="BM33" s="16">
        <v>0.00227265218070309</v>
      </c>
      <c r="BN33" s="16">
        <v>0.0030131422387533</v>
      </c>
      <c r="BO33" s="16">
        <v>0.00489065570359835</v>
      </c>
      <c r="BP33" s="16">
        <v>0.001826646869835</v>
      </c>
      <c r="BQ33" s="16">
        <v>0.00364342344307288</v>
      </c>
      <c r="BR33" s="16">
        <v>0.00174660050724554</v>
      </c>
      <c r="BS33" s="16">
        <v>0.0056640279536428</v>
      </c>
      <c r="BT33" s="16">
        <v>0.00498306901549213</v>
      </c>
      <c r="BU33" s="16">
        <v>0.00467092191937791</v>
      </c>
      <c r="BV33" s="16">
        <v>0.00160745705045187</v>
      </c>
      <c r="BW33" s="16">
        <v>0.00681007107912444</v>
      </c>
      <c r="BX33" s="16">
        <v>0.00266818227929641</v>
      </c>
      <c r="BY33" s="16">
        <v>0.00541671468080335</v>
      </c>
      <c r="BZ33" s="16">
        <v>0.003726710871114</v>
      </c>
      <c r="CA33" s="16">
        <v>0.00204052561227033</v>
      </c>
      <c r="CB33" s="16">
        <v>0.00068585346012013</v>
      </c>
      <c r="CC33" s="16">
        <v>0.000467435141942399</v>
      </c>
      <c r="CD33" s="16">
        <v>0.0032491474823813</v>
      </c>
      <c r="CE33" s="16">
        <v>0.00460412635030538</v>
      </c>
      <c r="CF33" s="16">
        <v>0.00283106762265178</v>
      </c>
      <c r="CG33" s="16">
        <v>0.00246531277303407</v>
      </c>
      <c r="CH33" s="16">
        <v>0.00387017078452993</v>
      </c>
      <c r="CI33" s="16">
        <v>0.00379264295132529</v>
      </c>
      <c r="CJ33" s="16">
        <v>0.0047114895504204</v>
      </c>
      <c r="CK33" s="16">
        <v>0.00198960223659142</v>
      </c>
      <c r="CL33" s="16">
        <v>0.00194510487438709</v>
      </c>
      <c r="CM33" s="16">
        <v>0.00342785493301892</v>
      </c>
      <c r="CN33" s="16">
        <v>0.00462194411762721</v>
      </c>
      <c r="CO33" s="16">
        <v>0.00118396511336135</v>
      </c>
      <c r="CP33" s="16">
        <v>0.00154241429582004</v>
      </c>
      <c r="CQ33" s="16">
        <v>0.000853562323314806</v>
      </c>
      <c r="CR33" s="16">
        <v>0.00272330258191108</v>
      </c>
      <c r="CS33" s="16">
        <v>0.00298542094670769</v>
      </c>
      <c r="CT33" s="16">
        <v>0.00568227042336637</v>
      </c>
      <c r="CU33" s="16">
        <v>0.00344666651864647</v>
      </c>
      <c r="CV33" s="16">
        <v>0.00361133042667101</v>
      </c>
      <c r="CW33" s="16">
        <v>0.00340050581511687</v>
      </c>
      <c r="CX33" s="16">
        <v>0.000761259113828526</v>
      </c>
      <c r="CY33" s="18">
        <v>0.00649900964051862</v>
      </c>
    </row>
    <row r="34" ht="15.15" spans="1:103">
      <c r="A34">
        <v>0.00255462037867058</v>
      </c>
      <c r="B34">
        <v>0</v>
      </c>
      <c r="C34" t="s">
        <v>109</v>
      </c>
      <c r="D34" s="16">
        <v>0.0017362491065689</v>
      </c>
      <c r="E34" s="16">
        <v>0.00196244784305452</v>
      </c>
      <c r="F34" s="16">
        <v>0.00152982629095148</v>
      </c>
      <c r="G34" s="16">
        <v>0.00273059508174101</v>
      </c>
      <c r="H34" s="16">
        <v>0.00104834521272644</v>
      </c>
      <c r="I34" s="16">
        <v>0.000946761834132522</v>
      </c>
      <c r="J34" s="16">
        <v>0.000909563109886193</v>
      </c>
      <c r="K34" s="16">
        <v>0.00469332152275808</v>
      </c>
      <c r="L34" s="16">
        <v>0.0011142138102844</v>
      </c>
      <c r="M34" s="16">
        <v>0.00222437545442465</v>
      </c>
      <c r="N34" s="16">
        <v>0.00165533455531942</v>
      </c>
      <c r="O34" s="16">
        <v>0.0036237430373892</v>
      </c>
      <c r="P34" s="16">
        <v>0.00122958044401919</v>
      </c>
      <c r="Q34" s="16">
        <v>0.00185074572244888</v>
      </c>
      <c r="R34" s="16">
        <v>0.00439767125403269</v>
      </c>
      <c r="S34" s="16">
        <v>0.00312382486613114</v>
      </c>
      <c r="T34" s="16">
        <v>0.000386965729326752</v>
      </c>
      <c r="U34" s="16">
        <v>0.00779901264411065</v>
      </c>
      <c r="V34" s="16">
        <v>0.00328193604565844</v>
      </c>
      <c r="W34" s="16">
        <v>0.00278856711171113</v>
      </c>
      <c r="X34" s="16">
        <v>0.00404512778327637</v>
      </c>
      <c r="Y34" s="16">
        <v>0.00464177799488846</v>
      </c>
      <c r="Z34" s="16">
        <v>0.00154099511970974</v>
      </c>
      <c r="AA34" s="16">
        <v>0.0017058649456301</v>
      </c>
      <c r="AB34" s="16">
        <v>0.00187686003750049</v>
      </c>
      <c r="AC34" s="16">
        <v>0.00376216778600179</v>
      </c>
      <c r="AD34" s="16">
        <v>0.00457273710974782</v>
      </c>
      <c r="AE34" s="16">
        <v>0.0021752767041905</v>
      </c>
      <c r="AF34" s="16">
        <v>0.00267726867690674</v>
      </c>
      <c r="AG34" s="16">
        <v>0.00376620514583212</v>
      </c>
      <c r="AH34" s="16">
        <f>VARP(RI!$B$32:$DQ$32)</f>
        <v>0.00787040727178988</v>
      </c>
      <c r="AI34" s="16">
        <v>0.0021140275264555</v>
      </c>
      <c r="AJ34" s="16">
        <v>0.00373970577671067</v>
      </c>
      <c r="AK34" s="16">
        <v>0.00367064827662992</v>
      </c>
      <c r="AL34" s="16">
        <v>0.00257749883861176</v>
      </c>
      <c r="AM34" s="16">
        <v>0.00708298837667538</v>
      </c>
      <c r="AN34" s="16">
        <v>0.00364287790473805</v>
      </c>
      <c r="AO34" s="16">
        <v>0.00131283065206719</v>
      </c>
      <c r="AP34" s="16">
        <v>0.00403467238350982</v>
      </c>
      <c r="AQ34" s="16">
        <v>0.00341635340428332</v>
      </c>
      <c r="AR34" s="16">
        <v>0.00332874503466794</v>
      </c>
      <c r="AS34" s="16">
        <v>0.00272685563516583</v>
      </c>
      <c r="AT34" s="16">
        <v>0.00430760628061927</v>
      </c>
      <c r="AU34" s="16">
        <v>0.00204796737258429</v>
      </c>
      <c r="AV34" s="16">
        <v>0.00119717676507565</v>
      </c>
      <c r="AW34" s="16">
        <v>0.000927112508464156</v>
      </c>
      <c r="AX34" s="16">
        <v>0.00306586302125357</v>
      </c>
      <c r="AY34" s="16">
        <v>0.00667232882512908</v>
      </c>
      <c r="AZ34" s="16">
        <v>0.00192605883435276</v>
      </c>
      <c r="BA34" s="16">
        <v>0.00304250297028847</v>
      </c>
      <c r="BB34" s="16">
        <v>0.00504562573224041</v>
      </c>
      <c r="BC34" s="16">
        <v>0.00271784686219343</v>
      </c>
      <c r="BD34" s="16">
        <v>0.00186434528686896</v>
      </c>
      <c r="BE34" s="16">
        <v>0.00376428072334485</v>
      </c>
      <c r="BF34" s="16">
        <v>0.00221082358608619</v>
      </c>
      <c r="BG34" s="16">
        <v>0.00274921920212741</v>
      </c>
      <c r="BH34" s="16">
        <v>0.00131325587584017</v>
      </c>
      <c r="BI34" s="16">
        <v>0.00332349743653702</v>
      </c>
      <c r="BJ34" s="16">
        <v>0.00124077835538102</v>
      </c>
      <c r="BK34" s="16">
        <v>0.00217393261847157</v>
      </c>
      <c r="BL34" s="16">
        <v>0.0014411581607296</v>
      </c>
      <c r="BM34" s="16">
        <v>0.00193644215624016</v>
      </c>
      <c r="BN34" s="16">
        <v>0.00199243755700559</v>
      </c>
      <c r="BO34" s="16">
        <v>0.0032541219827594</v>
      </c>
      <c r="BP34" s="16">
        <v>0.000981624393157169</v>
      </c>
      <c r="BQ34" s="16">
        <v>0.0031695957598002</v>
      </c>
      <c r="BR34" s="16">
        <v>0.00123100968397106</v>
      </c>
      <c r="BS34" s="16">
        <v>0.00387307258535168</v>
      </c>
      <c r="BT34" s="16">
        <v>0.00415809335062496</v>
      </c>
      <c r="BU34" s="16">
        <v>0.00435242068106048</v>
      </c>
      <c r="BV34" s="16">
        <v>0.00207530072096971</v>
      </c>
      <c r="BW34" s="16">
        <v>0.00740799844065393</v>
      </c>
      <c r="BX34" s="16">
        <v>0.00186503541408679</v>
      </c>
      <c r="BY34" s="16">
        <v>0.0060725374648381</v>
      </c>
      <c r="BZ34" s="16">
        <v>0.00173015393825932</v>
      </c>
      <c r="CA34" s="16">
        <v>0.000694647478486143</v>
      </c>
      <c r="CB34" s="16">
        <v>0.00107011275640748</v>
      </c>
      <c r="CC34" s="16">
        <v>0.00030946727872019</v>
      </c>
      <c r="CD34" s="16">
        <v>0.00102830679881565</v>
      </c>
      <c r="CE34" s="16">
        <v>0.00363696744752234</v>
      </c>
      <c r="CF34" s="16">
        <v>0.00370239533846535</v>
      </c>
      <c r="CG34" s="16">
        <v>0.00263064364340705</v>
      </c>
      <c r="CH34" s="16">
        <v>0.00395895997464183</v>
      </c>
      <c r="CI34" s="16">
        <v>0.00248226261143286</v>
      </c>
      <c r="CJ34" s="16">
        <v>0.00378229615031413</v>
      </c>
      <c r="CK34" s="16">
        <v>0.00120418548598853</v>
      </c>
      <c r="CL34" s="16">
        <v>0.00161032742999123</v>
      </c>
      <c r="CM34" s="16">
        <v>0.003171251543749</v>
      </c>
      <c r="CN34" s="16">
        <v>0.00344249246012254</v>
      </c>
      <c r="CO34" s="16">
        <v>0.00187445088761993</v>
      </c>
      <c r="CP34" s="16">
        <v>0.000392611671776788</v>
      </c>
      <c r="CQ34" s="16">
        <v>0.00138746062131229</v>
      </c>
      <c r="CR34" s="16">
        <v>0.0016164091406698</v>
      </c>
      <c r="CS34" s="16">
        <v>0.00185325002232514</v>
      </c>
      <c r="CT34" s="16">
        <v>0.00867667116394361</v>
      </c>
      <c r="CU34" s="16">
        <v>0.00247632026058642</v>
      </c>
      <c r="CV34" s="16">
        <v>0.00453594246969795</v>
      </c>
      <c r="CW34" s="16">
        <v>-0.000419706671529869</v>
      </c>
      <c r="CX34" s="16">
        <v>0.000188192639314126</v>
      </c>
      <c r="CY34" s="18">
        <v>0.00458270769834992</v>
      </c>
    </row>
    <row r="35" s="26" customFormat="1" ht="15.15" spans="1:103">
      <c r="A35" s="26">
        <v>0.00796271455480156</v>
      </c>
      <c r="B35" s="26">
        <v>0.0916414497767161</v>
      </c>
      <c r="C35" s="26" t="s">
        <v>112</v>
      </c>
      <c r="D35" s="27">
        <v>0.000643535206310511</v>
      </c>
      <c r="E35" s="27">
        <v>0.000740010422421665</v>
      </c>
      <c r="F35" s="27">
        <v>0.000490716146439214</v>
      </c>
      <c r="G35" s="27">
        <v>0.00111876043832485</v>
      </c>
      <c r="H35" s="27">
        <v>0.000737727295550442</v>
      </c>
      <c r="I35" s="27">
        <v>-0.000237831453797155</v>
      </c>
      <c r="J35" s="27">
        <v>0.00042497118612802</v>
      </c>
      <c r="K35" s="27">
        <v>0.00206426922274902</v>
      </c>
      <c r="L35" s="27">
        <v>0.000218490530048295</v>
      </c>
      <c r="M35" s="27">
        <v>0.000736050672057675</v>
      </c>
      <c r="N35" s="27">
        <v>0.00082310492951568</v>
      </c>
      <c r="O35" s="27">
        <v>0.00165747169066414</v>
      </c>
      <c r="P35" s="27">
        <v>-0.000307044725019723</v>
      </c>
      <c r="Q35" s="27">
        <v>0.000898612016981244</v>
      </c>
      <c r="R35" s="27">
        <v>0.00157437104483826</v>
      </c>
      <c r="S35" s="27">
        <v>0.00183508163604037</v>
      </c>
      <c r="T35" s="27">
        <v>0.00160031229062229</v>
      </c>
      <c r="U35" s="27">
        <v>0.0018854180225717</v>
      </c>
      <c r="V35" s="27">
        <v>0.00140400004652287</v>
      </c>
      <c r="W35" s="27">
        <v>0.0020868664840039</v>
      </c>
      <c r="X35" s="27">
        <v>0.000996723490461895</v>
      </c>
      <c r="Y35" s="27">
        <v>0.00112216935977499</v>
      </c>
      <c r="Z35" s="27">
        <v>0.000630947405671627</v>
      </c>
      <c r="AA35" s="27">
        <v>0.000661976357326832</v>
      </c>
      <c r="AB35" s="27">
        <v>0.000983809777968157</v>
      </c>
      <c r="AC35" s="27">
        <v>0.00159988181738495</v>
      </c>
      <c r="AD35" s="27">
        <v>0.000619407130640087</v>
      </c>
      <c r="AE35" s="27">
        <v>0.000838289754281355</v>
      </c>
      <c r="AF35" s="27">
        <v>0.00118005015977266</v>
      </c>
      <c r="AG35" s="27">
        <v>0.00112337086217895</v>
      </c>
      <c r="AH35" s="27">
        <v>0.0021140275264555</v>
      </c>
      <c r="AI35" s="27">
        <f>VARP(RI!$B$33:$DQ$33)</f>
        <v>0.00365216306248862</v>
      </c>
      <c r="AJ35" s="27">
        <v>0.00163689299870992</v>
      </c>
      <c r="AK35" s="27">
        <v>0.000986122483342746</v>
      </c>
      <c r="AL35" s="27">
        <v>0.000558032071289289</v>
      </c>
      <c r="AM35" s="27">
        <v>0.00147778945402456</v>
      </c>
      <c r="AN35" s="27">
        <v>0.00110822350158917</v>
      </c>
      <c r="AO35" s="27">
        <v>0.000912334524879722</v>
      </c>
      <c r="AP35" s="27">
        <v>0.00221913366909381</v>
      </c>
      <c r="AQ35" s="27">
        <v>0.00157429456112589</v>
      </c>
      <c r="AR35" s="27">
        <v>0.000896778381212762</v>
      </c>
      <c r="AS35" s="27">
        <v>0.00102001515957781</v>
      </c>
      <c r="AT35" s="27">
        <v>0.0017241493590535</v>
      </c>
      <c r="AU35" s="27">
        <v>0.00101613389185942</v>
      </c>
      <c r="AV35" s="27">
        <v>0.00038034537636817</v>
      </c>
      <c r="AW35" s="27">
        <v>0.000316675229411115</v>
      </c>
      <c r="AX35" s="27">
        <v>0.00110434867178204</v>
      </c>
      <c r="AY35" s="27">
        <v>0.00197405718835659</v>
      </c>
      <c r="AZ35" s="27">
        <v>0.000572792638717096</v>
      </c>
      <c r="BA35" s="27">
        <v>0.00114376449292899</v>
      </c>
      <c r="BB35" s="27">
        <v>0.00141866606253736</v>
      </c>
      <c r="BC35" s="27">
        <v>0.00101816047619828</v>
      </c>
      <c r="BD35" s="27">
        <v>0.000778020434628102</v>
      </c>
      <c r="BE35" s="27">
        <v>0.000884658482907367</v>
      </c>
      <c r="BF35" s="27">
        <v>0.000852462131471893</v>
      </c>
      <c r="BG35" s="27">
        <v>0.000676535974516654</v>
      </c>
      <c r="BH35" s="27">
        <v>0.00126993978490655</v>
      </c>
      <c r="BI35" s="27">
        <v>0.00142014641003343</v>
      </c>
      <c r="BJ35" s="27">
        <v>0.000665405475382108</v>
      </c>
      <c r="BK35" s="27">
        <v>0.000234619195337385</v>
      </c>
      <c r="BL35" s="27">
        <v>-0.000274434499211218</v>
      </c>
      <c r="BM35" s="27">
        <v>0.000262158405080676</v>
      </c>
      <c r="BN35" s="27">
        <v>0.00171352816649135</v>
      </c>
      <c r="BO35" s="27">
        <v>0.000708047161798714</v>
      </c>
      <c r="BP35" s="27">
        <v>0.000246940855849018</v>
      </c>
      <c r="BQ35" s="27">
        <v>0.0015423505498867</v>
      </c>
      <c r="BR35" s="27">
        <v>0.00128742631161855</v>
      </c>
      <c r="BS35" s="27">
        <v>0.00238446823967877</v>
      </c>
      <c r="BT35" s="27">
        <v>0.00123582589184868</v>
      </c>
      <c r="BU35" s="27">
        <v>0.0010950135417571</v>
      </c>
      <c r="BV35" s="27">
        <v>0.000943389920465703</v>
      </c>
      <c r="BW35" s="27">
        <v>0.00216306930343992</v>
      </c>
      <c r="BX35" s="27">
        <v>0.000581030626251255</v>
      </c>
      <c r="BY35" s="27">
        <v>0.00116219095415419</v>
      </c>
      <c r="BZ35" s="27">
        <v>0.000745543216681185</v>
      </c>
      <c r="CA35" s="27">
        <v>0.000250745820690538</v>
      </c>
      <c r="CB35" s="27">
        <v>0.00090602796210955</v>
      </c>
      <c r="CC35" s="27">
        <v>0.000232065826126067</v>
      </c>
      <c r="CD35" s="27">
        <v>7.11042870598084e-5</v>
      </c>
      <c r="CE35" s="27">
        <v>0.00146938597786497</v>
      </c>
      <c r="CF35" s="27">
        <v>-5.75163636339986e-5</v>
      </c>
      <c r="CG35" s="27">
        <v>0.00102929604339109</v>
      </c>
      <c r="CH35" s="27">
        <v>0.00155694894376345</v>
      </c>
      <c r="CI35" s="27">
        <v>0.000898420384186018</v>
      </c>
      <c r="CJ35" s="27">
        <v>0.00180336300094012</v>
      </c>
      <c r="CK35" s="27">
        <v>0.000584551718102485</v>
      </c>
      <c r="CL35" s="27">
        <v>0.00041995790948695</v>
      </c>
      <c r="CM35" s="27">
        <v>-0.000107520882790721</v>
      </c>
      <c r="CN35" s="27">
        <v>0.00112921249369092</v>
      </c>
      <c r="CO35" s="27">
        <v>0.000658870047631695</v>
      </c>
      <c r="CP35" s="27">
        <v>-5.85699613513075e-5</v>
      </c>
      <c r="CQ35" s="27">
        <v>0.000845008967345963</v>
      </c>
      <c r="CR35" s="27">
        <v>0.000811752651276544</v>
      </c>
      <c r="CS35" s="27">
        <v>0.000113285846207159</v>
      </c>
      <c r="CT35" s="27">
        <v>0.00158574354421003</v>
      </c>
      <c r="CU35" s="27">
        <v>0.00138849904642367</v>
      </c>
      <c r="CV35" s="27">
        <v>0.00105305751823826</v>
      </c>
      <c r="CW35" s="27">
        <v>0.000479295389690301</v>
      </c>
      <c r="CX35" s="27">
        <v>-0.000554919678118855</v>
      </c>
      <c r="CY35" s="28">
        <v>0.00173410582803668</v>
      </c>
    </row>
    <row r="36" ht="15.15" spans="1:103">
      <c r="A36">
        <v>0.01695833470496</v>
      </c>
      <c r="B36">
        <v>0</v>
      </c>
      <c r="C36" t="s">
        <v>115</v>
      </c>
      <c r="D36" s="16">
        <v>0.00286222647369447</v>
      </c>
      <c r="E36" s="16">
        <v>0.00332120259713395</v>
      </c>
      <c r="F36" s="16">
        <v>0.00154123138542948</v>
      </c>
      <c r="G36" s="16">
        <v>0.00382700575793498</v>
      </c>
      <c r="H36" s="16">
        <v>0.000823773365552683</v>
      </c>
      <c r="I36" s="16">
        <v>0.00142685568143066</v>
      </c>
      <c r="J36" s="16">
        <v>0.000899629834263085</v>
      </c>
      <c r="K36" s="16">
        <v>0.00599518583927352</v>
      </c>
      <c r="L36" s="16">
        <v>0.00204458326576888</v>
      </c>
      <c r="M36" s="16">
        <v>0.00171560049053469</v>
      </c>
      <c r="N36" s="16">
        <v>0.00254001415096897</v>
      </c>
      <c r="O36" s="16">
        <v>0.00337468980349669</v>
      </c>
      <c r="P36" s="16">
        <v>0.000871239628184575</v>
      </c>
      <c r="Q36" s="16">
        <v>0.00206416170224266</v>
      </c>
      <c r="R36" s="16">
        <v>0.00391671141041689</v>
      </c>
      <c r="S36" s="16">
        <v>0.00431042053419715</v>
      </c>
      <c r="T36" s="16">
        <v>0.001660667859423</v>
      </c>
      <c r="U36" s="16">
        <v>0.00596644819005812</v>
      </c>
      <c r="V36" s="16">
        <v>0.00408173343144219</v>
      </c>
      <c r="W36" s="16">
        <v>0.00465062577000685</v>
      </c>
      <c r="X36" s="16">
        <v>0.00246404381989088</v>
      </c>
      <c r="Y36" s="16">
        <v>0.00303185511332747</v>
      </c>
      <c r="Z36" s="16">
        <v>0.00218019749310102</v>
      </c>
      <c r="AA36" s="16">
        <v>0.00133574610354388</v>
      </c>
      <c r="AB36" s="16">
        <v>0.00210578967676719</v>
      </c>
      <c r="AC36" s="16">
        <v>0.0021265469376303</v>
      </c>
      <c r="AD36" s="16">
        <v>0.00256060857528189</v>
      </c>
      <c r="AE36" s="16">
        <v>0.0025066223945341</v>
      </c>
      <c r="AF36" s="16">
        <v>0.00269097926678557</v>
      </c>
      <c r="AG36" s="16">
        <v>0.0041883502284375</v>
      </c>
      <c r="AH36" s="16">
        <v>0.00373970577671067</v>
      </c>
      <c r="AI36" s="16">
        <v>0.00163689299870992</v>
      </c>
      <c r="AJ36" s="16">
        <f>VARP(RI!$B$34:$DQ$34)</f>
        <v>0.00991802436929539</v>
      </c>
      <c r="AK36" s="16">
        <v>0.00473685384583697</v>
      </c>
      <c r="AL36" s="16">
        <v>0.00177615627481963</v>
      </c>
      <c r="AM36" s="16">
        <v>0.00336847253296235</v>
      </c>
      <c r="AN36" s="16">
        <v>0.00520406140640369</v>
      </c>
      <c r="AO36" s="16">
        <v>0.0038572908725966</v>
      </c>
      <c r="AP36" s="16">
        <v>0.00631014279977579</v>
      </c>
      <c r="AQ36" s="16">
        <v>0.00419220702974364</v>
      </c>
      <c r="AR36" s="16">
        <v>0.00227638036076673</v>
      </c>
      <c r="AS36" s="16">
        <v>0.00220646943658672</v>
      </c>
      <c r="AT36" s="16">
        <v>0.00448041298297657</v>
      </c>
      <c r="AU36" s="16">
        <v>0.00228094978165488</v>
      </c>
      <c r="AV36" s="16">
        <v>0.00338281408095432</v>
      </c>
      <c r="AW36" s="16">
        <v>0.00101857968289524</v>
      </c>
      <c r="AX36" s="16">
        <v>0.00384837962950962</v>
      </c>
      <c r="AY36" s="16">
        <v>0.0069283683360684</v>
      </c>
      <c r="AZ36" s="16">
        <v>0.00420815061484903</v>
      </c>
      <c r="BA36" s="16">
        <v>0.00418389058485069</v>
      </c>
      <c r="BB36" s="16">
        <v>0.00505216020652314</v>
      </c>
      <c r="BC36" s="16">
        <v>0.00163772103875507</v>
      </c>
      <c r="BD36" s="16">
        <v>0.00348530601601574</v>
      </c>
      <c r="BE36" s="16">
        <v>0.00416957015497025</v>
      </c>
      <c r="BF36" s="16">
        <v>0.00312797993197891</v>
      </c>
      <c r="BG36" s="16">
        <v>0.00323442662317384</v>
      </c>
      <c r="BH36" s="16">
        <v>0.00424203285621107</v>
      </c>
      <c r="BI36" s="16">
        <v>0.00306102102732275</v>
      </c>
      <c r="BJ36" s="16">
        <v>0.00238715033539565</v>
      </c>
      <c r="BK36" s="16">
        <v>0.00340203585315562</v>
      </c>
      <c r="BL36" s="16">
        <v>0.00135481348875766</v>
      </c>
      <c r="BM36" s="16">
        <v>0.00176371150037141</v>
      </c>
      <c r="BN36" s="16">
        <v>0.00338548205085947</v>
      </c>
      <c r="BO36" s="16">
        <v>0.00458677351928441</v>
      </c>
      <c r="BP36" s="16">
        <v>0.00265938094978344</v>
      </c>
      <c r="BQ36" s="16">
        <v>0.0045342209587688</v>
      </c>
      <c r="BR36" s="16">
        <v>0.00193397907102024</v>
      </c>
      <c r="BS36" s="16">
        <v>0.0071588843713622</v>
      </c>
      <c r="BT36" s="16">
        <v>0.00377637703256293</v>
      </c>
      <c r="BU36" s="16">
        <v>0.00464207361777035</v>
      </c>
      <c r="BV36" s="16">
        <v>0.00270459634715519</v>
      </c>
      <c r="BW36" s="16">
        <v>0.00646326073299817</v>
      </c>
      <c r="BX36" s="16">
        <v>0.00350537990438193</v>
      </c>
      <c r="BY36" s="16">
        <v>0.00629301459723999</v>
      </c>
      <c r="BZ36" s="16">
        <v>0.0017766729413131</v>
      </c>
      <c r="CA36" s="16">
        <v>0.00147504852871996</v>
      </c>
      <c r="CB36" s="16">
        <v>0.000921620373550409</v>
      </c>
      <c r="CC36" s="16">
        <v>0.00360203889788509</v>
      </c>
      <c r="CD36" s="16">
        <v>0.00213542212040381</v>
      </c>
      <c r="CE36" s="16">
        <v>0.00264444450318754</v>
      </c>
      <c r="CF36" s="16">
        <v>0.00185350876717402</v>
      </c>
      <c r="CG36" s="16">
        <v>0.0017715304181933</v>
      </c>
      <c r="CH36" s="16">
        <v>0.00511368305357376</v>
      </c>
      <c r="CI36" s="16">
        <v>0.00317544829165662</v>
      </c>
      <c r="CJ36" s="16">
        <v>0.00471480840639338</v>
      </c>
      <c r="CK36" s="16">
        <v>0.000902377443276082</v>
      </c>
      <c r="CL36" s="16">
        <v>0.00143683654209237</v>
      </c>
      <c r="CM36" s="16">
        <v>0.00407322903121466</v>
      </c>
      <c r="CN36" s="16">
        <v>0.00135426430579946</v>
      </c>
      <c r="CO36" s="16">
        <v>0.000907882888975855</v>
      </c>
      <c r="CP36" s="16">
        <v>0.00234716472204447</v>
      </c>
      <c r="CQ36" s="16">
        <v>0.00130506271869761</v>
      </c>
      <c r="CR36" s="16">
        <v>0.00285296062614845</v>
      </c>
      <c r="CS36" s="16">
        <v>0.00274626494350079</v>
      </c>
      <c r="CT36" s="16">
        <v>0.00591221611790795</v>
      </c>
      <c r="CU36" s="16">
        <v>0.00385803574729404</v>
      </c>
      <c r="CV36" s="16">
        <v>0.00420869225089785</v>
      </c>
      <c r="CW36" s="16">
        <v>0.00293357241304713</v>
      </c>
      <c r="CX36" s="16">
        <v>0.00077549167699832</v>
      </c>
      <c r="CY36" s="18">
        <v>0.00469179788064382</v>
      </c>
    </row>
    <row r="37" ht="15.15" spans="1:103">
      <c r="A37">
        <v>0.00704857234678266</v>
      </c>
      <c r="B37">
        <v>0</v>
      </c>
      <c r="C37" t="s">
        <v>118</v>
      </c>
      <c r="D37" s="16">
        <v>0.00268336387958411</v>
      </c>
      <c r="E37" s="16">
        <v>0.00310022269623487</v>
      </c>
      <c r="F37" s="16">
        <v>0.00180446911926326</v>
      </c>
      <c r="G37" s="16">
        <v>0.0031633733256634</v>
      </c>
      <c r="H37" s="16">
        <v>0.00106824530006874</v>
      </c>
      <c r="I37" s="16">
        <v>0.00185660132898255</v>
      </c>
      <c r="J37" s="16">
        <v>0.00144492103143067</v>
      </c>
      <c r="K37" s="16">
        <v>0.00557838424759938</v>
      </c>
      <c r="L37" s="16">
        <v>0.00189495719820018</v>
      </c>
      <c r="M37" s="16">
        <v>0.00214953782027973</v>
      </c>
      <c r="N37" s="16">
        <v>0.00150582855772445</v>
      </c>
      <c r="O37" s="16">
        <v>0.00306281726490729</v>
      </c>
      <c r="P37" s="16">
        <v>0.000524674914508822</v>
      </c>
      <c r="Q37" s="16">
        <v>0.00218146085027615</v>
      </c>
      <c r="R37" s="16">
        <v>0.00343697677355173</v>
      </c>
      <c r="S37" s="16">
        <v>0.00284434924856462</v>
      </c>
      <c r="T37" s="16">
        <v>0.00143830809922497</v>
      </c>
      <c r="U37" s="16">
        <v>0.00737993936607426</v>
      </c>
      <c r="V37" s="16">
        <v>0.00382152047277057</v>
      </c>
      <c r="W37" s="16">
        <v>0.00314144738107652</v>
      </c>
      <c r="X37" s="16">
        <v>0.00325125440830231</v>
      </c>
      <c r="Y37" s="16">
        <v>0.00314514496587095</v>
      </c>
      <c r="Z37" s="16">
        <v>0.00217005481795289</v>
      </c>
      <c r="AA37" s="16">
        <v>0.00186289486369716</v>
      </c>
      <c r="AB37" s="16">
        <v>0.00197635807478736</v>
      </c>
      <c r="AC37" s="16">
        <v>0.00272150880145156</v>
      </c>
      <c r="AD37" s="16">
        <v>0.00357353086974136</v>
      </c>
      <c r="AE37" s="16">
        <v>0.00185568577220607</v>
      </c>
      <c r="AF37" s="16">
        <v>0.00225982178262215</v>
      </c>
      <c r="AG37" s="16">
        <v>0.00470330754011442</v>
      </c>
      <c r="AH37" s="16">
        <v>0.00367064827662992</v>
      </c>
      <c r="AI37" s="16">
        <v>0.000986122483342746</v>
      </c>
      <c r="AJ37" s="16">
        <v>0.00473685384583697</v>
      </c>
      <c r="AK37" s="16">
        <f>VARP(RI!$B$35:$DQ$35)</f>
        <v>0.00644283932023573</v>
      </c>
      <c r="AL37" s="16">
        <v>0.0026925652496887</v>
      </c>
      <c r="AM37" s="16">
        <v>0.00520586845949116</v>
      </c>
      <c r="AN37" s="16">
        <v>0.00417212044365893</v>
      </c>
      <c r="AO37" s="16">
        <v>0.00250413879984332</v>
      </c>
      <c r="AP37" s="16">
        <v>0.00490221555729874</v>
      </c>
      <c r="AQ37" s="16">
        <v>0.00323296103127565</v>
      </c>
      <c r="AR37" s="16">
        <v>0.00330538097667795</v>
      </c>
      <c r="AS37" s="16">
        <v>0.00210109426054293</v>
      </c>
      <c r="AT37" s="16">
        <v>0.0046432304890133</v>
      </c>
      <c r="AU37" s="16">
        <v>0.00227685407458369</v>
      </c>
      <c r="AV37" s="16">
        <v>0.00296770713067227</v>
      </c>
      <c r="AW37" s="16">
        <v>0.00136538046084811</v>
      </c>
      <c r="AX37" s="16">
        <v>0.00338430853629277</v>
      </c>
      <c r="AY37" s="16">
        <v>0.0055582171001083</v>
      </c>
      <c r="AZ37" s="16">
        <v>0.00376256518454076</v>
      </c>
      <c r="BA37" s="16">
        <v>0.00366145516389219</v>
      </c>
      <c r="BB37" s="16">
        <v>0.00515736128045276</v>
      </c>
      <c r="BC37" s="16">
        <v>0.00147170334516707</v>
      </c>
      <c r="BD37" s="16">
        <v>0.0029974453485418</v>
      </c>
      <c r="BE37" s="16">
        <v>0.00475716848939743</v>
      </c>
      <c r="BF37" s="16">
        <v>0.00327161974018207</v>
      </c>
      <c r="BG37" s="16">
        <v>0.00216408985428623</v>
      </c>
      <c r="BH37" s="16">
        <v>0.00428751263098086</v>
      </c>
      <c r="BI37" s="16">
        <v>0.00297414366767766</v>
      </c>
      <c r="BJ37" s="16">
        <v>0.0017115269187127</v>
      </c>
      <c r="BK37" s="16">
        <v>0.00167768441812784</v>
      </c>
      <c r="BL37" s="16">
        <v>0.00200081210355911</v>
      </c>
      <c r="BM37" s="16">
        <v>0.0014830703691081</v>
      </c>
      <c r="BN37" s="16">
        <v>0.00208570605300503</v>
      </c>
      <c r="BO37" s="16">
        <v>0.00439835308707054</v>
      </c>
      <c r="BP37" s="16">
        <v>0.00221211870721367</v>
      </c>
      <c r="BQ37" s="16">
        <v>0.00471651724739117</v>
      </c>
      <c r="BR37" s="16">
        <v>0.00146586861100587</v>
      </c>
      <c r="BS37" s="16">
        <v>0.00581811757055899</v>
      </c>
      <c r="BT37" s="16">
        <v>0.0048319015074639</v>
      </c>
      <c r="BU37" s="16">
        <v>0.00381339301306224</v>
      </c>
      <c r="BV37" s="16">
        <v>0.00235302243021359</v>
      </c>
      <c r="BW37" s="16">
        <v>0.00636282105881785</v>
      </c>
      <c r="BX37" s="16">
        <v>0.00252421893032134</v>
      </c>
      <c r="BY37" s="16">
        <v>0.00573229422186567</v>
      </c>
      <c r="BZ37" s="16">
        <v>0.00212777756268249</v>
      </c>
      <c r="CA37" s="16">
        <v>0.00166655058031433</v>
      </c>
      <c r="CB37" s="16">
        <v>0.000978268725155603</v>
      </c>
      <c r="CC37" s="16">
        <v>0.00208459265840237</v>
      </c>
      <c r="CD37" s="16">
        <v>0.00174906991320802</v>
      </c>
      <c r="CE37" s="16">
        <v>0.00351419456167441</v>
      </c>
      <c r="CF37" s="16">
        <v>0.00353396464159175</v>
      </c>
      <c r="CG37" s="16">
        <v>0.00199463903166558</v>
      </c>
      <c r="CH37" s="16">
        <v>0.00277573685989743</v>
      </c>
      <c r="CI37" s="16">
        <v>0.00320351211705152</v>
      </c>
      <c r="CJ37" s="16">
        <v>0.00448485982472895</v>
      </c>
      <c r="CK37" s="16">
        <v>0.00085107510376324</v>
      </c>
      <c r="CL37" s="16">
        <v>0.00175228624025648</v>
      </c>
      <c r="CM37" s="16">
        <v>0.00461076172022888</v>
      </c>
      <c r="CN37" s="16">
        <v>0.00320800888419586</v>
      </c>
      <c r="CO37" s="16">
        <v>0.00114236281823153</v>
      </c>
      <c r="CP37" s="16">
        <v>0.00192100389200417</v>
      </c>
      <c r="CQ37" s="16">
        <v>0.00119254002116074</v>
      </c>
      <c r="CR37" s="16">
        <v>0.00273558310895799</v>
      </c>
      <c r="CS37" s="16">
        <v>0.00315083376478018</v>
      </c>
      <c r="CT37" s="16">
        <v>0.00653371532066275</v>
      </c>
      <c r="CU37" s="16">
        <v>0.00406416174329358</v>
      </c>
      <c r="CV37" s="16">
        <v>0.00403090329789552</v>
      </c>
      <c r="CW37" s="16">
        <v>0.00219527561201719</v>
      </c>
      <c r="CX37" s="16">
        <v>-0.00165100902936437</v>
      </c>
      <c r="CY37" s="18">
        <v>0.00406140933793716</v>
      </c>
    </row>
    <row r="38" ht="15.15" spans="1:103">
      <c r="A38">
        <v>0.0114567371596053</v>
      </c>
      <c r="B38">
        <v>0</v>
      </c>
      <c r="C38" t="s">
        <v>120</v>
      </c>
      <c r="D38" s="16">
        <v>0.00216787912432926</v>
      </c>
      <c r="E38" s="16">
        <v>0.00233736623265799</v>
      </c>
      <c r="F38" s="16">
        <v>0.001660862595487</v>
      </c>
      <c r="G38" s="16">
        <v>0.00240041758031514</v>
      </c>
      <c r="H38" s="16">
        <v>0.00142964710857673</v>
      </c>
      <c r="I38" s="16">
        <v>0.00221519217151398</v>
      </c>
      <c r="J38" s="16">
        <v>0.00104170772416301</v>
      </c>
      <c r="K38" s="16">
        <v>0.00224952554684863</v>
      </c>
      <c r="L38" s="16">
        <v>0.00310340591633102</v>
      </c>
      <c r="M38" s="16">
        <v>0.00289947494424433</v>
      </c>
      <c r="N38" s="16">
        <v>0.000625459697444778</v>
      </c>
      <c r="O38" s="16">
        <v>0.00198411552307301</v>
      </c>
      <c r="P38" s="16">
        <v>0.00152564128059533</v>
      </c>
      <c r="Q38" s="16">
        <v>0.0014457871975732</v>
      </c>
      <c r="R38" s="16">
        <v>0.00213652080455534</v>
      </c>
      <c r="S38" s="16">
        <v>0.00215863736884854</v>
      </c>
      <c r="T38" s="16">
        <v>0.0010344068001372</v>
      </c>
      <c r="U38" s="16">
        <v>0.00238493315207895</v>
      </c>
      <c r="V38" s="16">
        <v>0.00296598369212906</v>
      </c>
      <c r="W38" s="16">
        <v>0.00174428356450661</v>
      </c>
      <c r="X38" s="16">
        <v>0.003447716825223</v>
      </c>
      <c r="Y38" s="16">
        <v>0.00215985515555699</v>
      </c>
      <c r="Z38" s="16">
        <v>0.00187567181864751</v>
      </c>
      <c r="AA38" s="16">
        <v>0.00304698861021614</v>
      </c>
      <c r="AB38" s="16">
        <v>0.00227469581088841</v>
      </c>
      <c r="AC38" s="16">
        <v>0.00401374044385731</v>
      </c>
      <c r="AD38" s="16">
        <v>0.00167745609690713</v>
      </c>
      <c r="AE38" s="16">
        <v>0.00180968689843189</v>
      </c>
      <c r="AF38" s="16">
        <v>0.0023726686430916</v>
      </c>
      <c r="AG38" s="16">
        <v>0.00336891887332039</v>
      </c>
      <c r="AH38" s="16">
        <v>0.00257749883861176</v>
      </c>
      <c r="AI38" s="16">
        <v>0.000558032071289289</v>
      </c>
      <c r="AJ38" s="16">
        <v>0.00177615627481963</v>
      </c>
      <c r="AK38" s="16">
        <v>0.0026925652496887</v>
      </c>
      <c r="AL38" s="16">
        <f>VARP(RI!$B$36:$DQ$36)</f>
        <v>0.00816525084131389</v>
      </c>
      <c r="AM38" s="16">
        <v>0.00251999414682457</v>
      </c>
      <c r="AN38" s="16">
        <v>0.00288989250682537</v>
      </c>
      <c r="AO38" s="16">
        <v>0.00196084327100634</v>
      </c>
      <c r="AP38" s="16">
        <v>0.00276557006234754</v>
      </c>
      <c r="AQ38" s="16">
        <v>0.00282940577001881</v>
      </c>
      <c r="AR38" s="16">
        <v>0.0036983165386994</v>
      </c>
      <c r="AS38" s="16">
        <v>0.00245714460929992</v>
      </c>
      <c r="AT38" s="16">
        <v>0.00444336364770656</v>
      </c>
      <c r="AU38" s="16">
        <v>0.00309518031087499</v>
      </c>
      <c r="AV38" s="16">
        <v>0.00313118942459264</v>
      </c>
      <c r="AW38" s="16">
        <v>0.00033507486646851</v>
      </c>
      <c r="AX38" s="16">
        <v>0.00184713991672225</v>
      </c>
      <c r="AY38" s="16">
        <v>0.00203768196539645</v>
      </c>
      <c r="AZ38" s="16">
        <v>0.00222105918567916</v>
      </c>
      <c r="BA38" s="16">
        <v>0.00217954687903363</v>
      </c>
      <c r="BB38" s="16">
        <v>0.0035807883297417</v>
      </c>
      <c r="BC38" s="16">
        <v>0.00107483007904837</v>
      </c>
      <c r="BD38" s="16">
        <v>0.00183585522001517</v>
      </c>
      <c r="BE38" s="16">
        <v>0.00417902528844048</v>
      </c>
      <c r="BF38" s="16">
        <v>0.00287520068441965</v>
      </c>
      <c r="BG38" s="16">
        <v>0.00249962814147068</v>
      </c>
      <c r="BH38" s="16">
        <v>0.00257022878749055</v>
      </c>
      <c r="BI38" s="16">
        <v>0.0037450795795175</v>
      </c>
      <c r="BJ38" s="16">
        <v>0.00236053635392236</v>
      </c>
      <c r="BK38" s="16">
        <v>0.00642366002733394</v>
      </c>
      <c r="BL38" s="16">
        <v>0.00217835989208872</v>
      </c>
      <c r="BM38" s="16">
        <v>0.00126182057883661</v>
      </c>
      <c r="BN38" s="16">
        <v>0.00490003970500726</v>
      </c>
      <c r="BO38" s="16">
        <v>0.00351207190199391</v>
      </c>
      <c r="BP38" s="16">
        <v>0.001669669366056</v>
      </c>
      <c r="BQ38" s="16">
        <v>0.00474894048710243</v>
      </c>
      <c r="BR38" s="16">
        <v>0.000779824683202356</v>
      </c>
      <c r="BS38" s="16">
        <v>0.00770087675934145</v>
      </c>
      <c r="BT38" s="16">
        <v>0.00260158493075966</v>
      </c>
      <c r="BU38" s="16">
        <v>0.00252862405131218</v>
      </c>
      <c r="BV38" s="16">
        <v>0.00130124909750891</v>
      </c>
      <c r="BW38" s="16">
        <v>0.00521177531123358</v>
      </c>
      <c r="BX38" s="16">
        <v>0.00192360638127783</v>
      </c>
      <c r="BY38" s="16">
        <v>0.00134527372309125</v>
      </c>
      <c r="BZ38" s="16">
        <v>0.00294299332908379</v>
      </c>
      <c r="CA38" s="16">
        <v>0.00180397576405407</v>
      </c>
      <c r="CB38" s="16">
        <v>0.000673409798091214</v>
      </c>
      <c r="CC38" s="16">
        <v>0.00220238579250764</v>
      </c>
      <c r="CD38" s="16">
        <v>0.00368621982233305</v>
      </c>
      <c r="CE38" s="16">
        <v>0.00580203916603681</v>
      </c>
      <c r="CF38" s="16">
        <v>0.00367323354608906</v>
      </c>
      <c r="CG38" s="16">
        <v>0.00292389519489577</v>
      </c>
      <c r="CH38" s="16">
        <v>0.00211098965089507</v>
      </c>
      <c r="CI38" s="16">
        <v>0.00204072368750566</v>
      </c>
      <c r="CJ38" s="16">
        <v>0.00266306938338932</v>
      </c>
      <c r="CK38" s="16">
        <v>0.00207967847744495</v>
      </c>
      <c r="CL38" s="16">
        <v>0.00178985366189281</v>
      </c>
      <c r="CM38" s="16">
        <v>0.00640983572658509</v>
      </c>
      <c r="CN38" s="16">
        <v>0.00233192338453992</v>
      </c>
      <c r="CO38" s="16">
        <v>0.00145874057560894</v>
      </c>
      <c r="CP38" s="16">
        <v>0.00344900669541232</v>
      </c>
      <c r="CQ38" s="16">
        <v>0.00112070108264733</v>
      </c>
      <c r="CR38" s="16">
        <v>0.00262722816195437</v>
      </c>
      <c r="CS38" s="16">
        <v>0.00108042108367412</v>
      </c>
      <c r="CT38" s="16">
        <v>0.00428609336810843</v>
      </c>
      <c r="CU38" s="16">
        <v>0.00295104744918377</v>
      </c>
      <c r="CV38" s="16">
        <v>0.0039321895074471</v>
      </c>
      <c r="CW38" s="16">
        <v>0.00387919357089342</v>
      </c>
      <c r="CX38" s="16">
        <v>0.00172556419737277</v>
      </c>
      <c r="CY38" s="18">
        <v>0.00399706308239662</v>
      </c>
    </row>
    <row r="39" ht="15.15" spans="1:103">
      <c r="A39">
        <v>0.0066952934867647</v>
      </c>
      <c r="B39">
        <v>0</v>
      </c>
      <c r="C39" t="s">
        <v>122</v>
      </c>
      <c r="D39" s="16">
        <v>0.00209251405764998</v>
      </c>
      <c r="E39" s="16">
        <v>0.00243126096486537</v>
      </c>
      <c r="F39" s="16">
        <v>0.00219999720049234</v>
      </c>
      <c r="G39" s="16">
        <v>0.00268706090517036</v>
      </c>
      <c r="H39" s="16">
        <v>0.000954225280629782</v>
      </c>
      <c r="I39" s="16">
        <v>0.00162094024932487</v>
      </c>
      <c r="J39" s="16">
        <v>0.00104556475757032</v>
      </c>
      <c r="K39" s="16">
        <v>0.00620099687068749</v>
      </c>
      <c r="L39" s="16">
        <v>0.00101767858294568</v>
      </c>
      <c r="M39" s="16">
        <v>0.00197101726606534</v>
      </c>
      <c r="N39" s="16">
        <v>0.00156331983167204</v>
      </c>
      <c r="O39" s="16">
        <v>0.00327369507305186</v>
      </c>
      <c r="P39" s="16">
        <v>0.00211437942850561</v>
      </c>
      <c r="Q39" s="16">
        <v>0.00190919112896364</v>
      </c>
      <c r="R39" s="16">
        <v>0.00487674758964933</v>
      </c>
      <c r="S39" s="16">
        <v>0.00269766844511102</v>
      </c>
      <c r="T39" s="16">
        <v>0.00091493555539514</v>
      </c>
      <c r="U39" s="16">
        <v>0.0108933288790043</v>
      </c>
      <c r="V39" s="16">
        <v>0.00415961045820887</v>
      </c>
      <c r="W39" s="16">
        <v>0.00291045868461857</v>
      </c>
      <c r="X39" s="16">
        <v>0.00479884319982839</v>
      </c>
      <c r="Y39" s="16">
        <v>0.00532830605289338</v>
      </c>
      <c r="Z39" s="16">
        <v>0.00220183581816618</v>
      </c>
      <c r="AA39" s="16">
        <v>0.00220316992645609</v>
      </c>
      <c r="AB39" s="16">
        <v>0.00276952152925585</v>
      </c>
      <c r="AC39" s="16">
        <v>0.00312857290602006</v>
      </c>
      <c r="AD39" s="16">
        <v>0.00642353431336093</v>
      </c>
      <c r="AE39" s="16">
        <v>0.00232740584086408</v>
      </c>
      <c r="AF39" s="16">
        <v>0.00279149962053037</v>
      </c>
      <c r="AG39" s="16">
        <v>0.00478969885890204</v>
      </c>
      <c r="AH39" s="16">
        <v>0.00708298837667538</v>
      </c>
      <c r="AI39" s="16">
        <v>0.00147778945402456</v>
      </c>
      <c r="AJ39" s="16">
        <v>0.00336847253296235</v>
      </c>
      <c r="AK39" s="16">
        <v>0.00520586845949116</v>
      </c>
      <c r="AL39" s="16">
        <v>0.00251999414682457</v>
      </c>
      <c r="AM39" s="16">
        <f>VARP(RI!$B$37:$DQ$37)</f>
        <v>0.0111848688794755</v>
      </c>
      <c r="AN39" s="16">
        <v>0.00407065133100961</v>
      </c>
      <c r="AO39" s="16">
        <v>0.000929846251306632</v>
      </c>
      <c r="AP39" s="16">
        <v>0.00550092270943239</v>
      </c>
      <c r="AQ39" s="16">
        <v>0.0029110945341843</v>
      </c>
      <c r="AR39" s="16">
        <v>0.00316209518721773</v>
      </c>
      <c r="AS39" s="16">
        <v>0.00242988860556693</v>
      </c>
      <c r="AT39" s="16">
        <v>0.00471259582792211</v>
      </c>
      <c r="AU39" s="16">
        <v>0.00228939635640861</v>
      </c>
      <c r="AV39" s="16">
        <v>0.000813512139884632</v>
      </c>
      <c r="AW39" s="16">
        <v>0.00182311101901723</v>
      </c>
      <c r="AX39" s="16">
        <v>0.0026256733753714</v>
      </c>
      <c r="AY39" s="16">
        <v>0.0089488065241112</v>
      </c>
      <c r="AZ39" s="16">
        <v>0.00225119717165969</v>
      </c>
      <c r="BA39" s="16">
        <v>0.00359447714733587</v>
      </c>
      <c r="BB39" s="16">
        <v>0.00549438882926799</v>
      </c>
      <c r="BC39" s="16">
        <v>0.0022664313001355</v>
      </c>
      <c r="BD39" s="16">
        <v>0.0028560546833408</v>
      </c>
      <c r="BE39" s="16">
        <v>0.00395929238361665</v>
      </c>
      <c r="BF39" s="16">
        <v>0.0028241656916431</v>
      </c>
      <c r="BG39" s="16">
        <v>0.00312018298333261</v>
      </c>
      <c r="BH39" s="16">
        <v>0.00264088713322904</v>
      </c>
      <c r="BI39" s="16">
        <v>0.00443627085188803</v>
      </c>
      <c r="BJ39" s="16">
        <v>0.00107890200473375</v>
      </c>
      <c r="BK39" s="16">
        <v>0.00302866756214389</v>
      </c>
      <c r="BL39" s="16">
        <v>0.00178413046405111</v>
      </c>
      <c r="BM39" s="16">
        <v>0.0023878010696618</v>
      </c>
      <c r="BN39" s="16">
        <v>0.00142853007934305</v>
      </c>
      <c r="BO39" s="16">
        <v>0.00473614880883519</v>
      </c>
      <c r="BP39" s="16">
        <v>0.00276091459391095</v>
      </c>
      <c r="BQ39" s="16">
        <v>0.00459353964007797</v>
      </c>
      <c r="BR39" s="16">
        <v>0.00129353246608756</v>
      </c>
      <c r="BS39" s="16">
        <v>0.00591057018457715</v>
      </c>
      <c r="BT39" s="16">
        <v>0.00525706673360425</v>
      </c>
      <c r="BU39" s="16">
        <v>0.00463164939241523</v>
      </c>
      <c r="BV39" s="16">
        <v>0.00265892200714032</v>
      </c>
      <c r="BW39" s="16">
        <v>0.00852203697351298</v>
      </c>
      <c r="BX39" s="16">
        <v>0.00269239038989423</v>
      </c>
      <c r="BY39" s="16">
        <v>0.00660743486329351</v>
      </c>
      <c r="BZ39" s="16">
        <v>0.00258549263185769</v>
      </c>
      <c r="CA39" s="16">
        <v>0.00273768481267699</v>
      </c>
      <c r="CB39" s="16">
        <v>0.00101993359698569</v>
      </c>
      <c r="CC39" s="16">
        <v>-0.00127997603016021</v>
      </c>
      <c r="CD39" s="16">
        <v>0.00121245474225498</v>
      </c>
      <c r="CE39" s="16">
        <v>0.0054695790565257</v>
      </c>
      <c r="CF39" s="16">
        <v>0.00544637953456506</v>
      </c>
      <c r="CG39" s="16">
        <v>0.00258939053478062</v>
      </c>
      <c r="CH39" s="16">
        <v>0.00236834291889041</v>
      </c>
      <c r="CI39" s="16">
        <v>0.00305433684970889</v>
      </c>
      <c r="CJ39" s="16">
        <v>0.00476648462271899</v>
      </c>
      <c r="CK39" s="16">
        <v>0.00166108179153068</v>
      </c>
      <c r="CL39" s="16">
        <v>0.00216565440396583</v>
      </c>
      <c r="CM39" s="16">
        <v>0.00596256360519413</v>
      </c>
      <c r="CN39" s="16">
        <v>0.00521731900438028</v>
      </c>
      <c r="CO39" s="16">
        <v>0.00144886275212449</v>
      </c>
      <c r="CP39" s="16">
        <v>-0.0003331770999399</v>
      </c>
      <c r="CQ39" s="16">
        <v>0.001318674673326</v>
      </c>
      <c r="CR39" s="16">
        <v>0.00213073051906478</v>
      </c>
      <c r="CS39" s="16">
        <v>0.00374142063539808</v>
      </c>
      <c r="CT39" s="16">
        <v>0.0106574046035689</v>
      </c>
      <c r="CU39" s="16">
        <v>0.00441185804463037</v>
      </c>
      <c r="CV39" s="16">
        <v>0.00484840263712624</v>
      </c>
      <c r="CW39" s="16">
        <v>0.000599054437662159</v>
      </c>
      <c r="CX39" s="16">
        <v>0.000538796091447894</v>
      </c>
      <c r="CY39" s="18">
        <v>0.00452694113536273</v>
      </c>
    </row>
    <row r="40" ht="15.15" spans="1:103">
      <c r="A40">
        <v>0.00971445367494097</v>
      </c>
      <c r="B40">
        <v>0</v>
      </c>
      <c r="C40" t="s">
        <v>124</v>
      </c>
      <c r="D40" s="16">
        <v>0.00281606802679793</v>
      </c>
      <c r="E40" s="16">
        <v>0.00350889528113903</v>
      </c>
      <c r="F40" s="16">
        <v>0.00216007151573163</v>
      </c>
      <c r="G40" s="16">
        <v>0.00353634364212549</v>
      </c>
      <c r="H40" s="16">
        <v>0.00115296582145357</v>
      </c>
      <c r="I40" s="16">
        <v>0.0022200857151591</v>
      </c>
      <c r="J40" s="16">
        <v>0.00127588692354254</v>
      </c>
      <c r="K40" s="16">
        <v>0.00495869617128125</v>
      </c>
      <c r="L40" s="16">
        <v>0.00289808445258229</v>
      </c>
      <c r="M40" s="16">
        <v>0.00299336962478191</v>
      </c>
      <c r="N40" s="16">
        <v>0.00179142360885093</v>
      </c>
      <c r="O40" s="16">
        <v>0.00320707289418556</v>
      </c>
      <c r="P40" s="16">
        <v>0.00210539563926434</v>
      </c>
      <c r="Q40" s="16">
        <v>0.00236184865445312</v>
      </c>
      <c r="R40" s="16">
        <v>0.00332257000712879</v>
      </c>
      <c r="S40" s="16">
        <v>0.00344685040431139</v>
      </c>
      <c r="T40" s="16">
        <v>0.00198382856041454</v>
      </c>
      <c r="U40" s="16">
        <v>0.00628957053132144</v>
      </c>
      <c r="V40" s="16">
        <v>0.00426082508513664</v>
      </c>
      <c r="W40" s="16">
        <v>0.00291769154685255</v>
      </c>
      <c r="X40" s="16">
        <v>0.00415333837743395</v>
      </c>
      <c r="Y40" s="16">
        <v>0.00326556914379199</v>
      </c>
      <c r="Z40" s="16">
        <v>0.00253761748417219</v>
      </c>
      <c r="AA40" s="16">
        <v>0.00259924604382512</v>
      </c>
      <c r="AB40" s="16">
        <v>0.00265613426721675</v>
      </c>
      <c r="AC40" s="16">
        <v>0.00353528190231235</v>
      </c>
      <c r="AD40" s="16">
        <v>0.00282571555570183</v>
      </c>
      <c r="AE40" s="16">
        <v>0.00236522670842422</v>
      </c>
      <c r="AF40" s="16">
        <v>0.00261170893140434</v>
      </c>
      <c r="AG40" s="16">
        <v>0.00513993341680653</v>
      </c>
      <c r="AH40" s="16">
        <v>0.00364287790473805</v>
      </c>
      <c r="AI40" s="16">
        <v>0.00110822350158917</v>
      </c>
      <c r="AJ40" s="16">
        <v>0.00520406140640369</v>
      </c>
      <c r="AK40" s="16">
        <v>0.00417212044365893</v>
      </c>
      <c r="AL40" s="16">
        <v>0.00288989250682537</v>
      </c>
      <c r="AM40" s="16">
        <v>0.00407065133100961</v>
      </c>
      <c r="AN40" s="16">
        <f>VARP(RI!$B$38:$DQ$38)</f>
        <v>0.00804543415602212</v>
      </c>
      <c r="AO40" s="16">
        <v>0.00312048720528882</v>
      </c>
      <c r="AP40" s="16">
        <v>0.006712660463736</v>
      </c>
      <c r="AQ40" s="16">
        <v>0.00408579796604151</v>
      </c>
      <c r="AR40" s="16">
        <v>0.00429040219952159</v>
      </c>
      <c r="AS40" s="16">
        <v>0.00279552130062798</v>
      </c>
      <c r="AT40" s="16">
        <v>0.00538432198149341</v>
      </c>
      <c r="AU40" s="16">
        <v>0.00273149913583911</v>
      </c>
      <c r="AV40" s="16">
        <v>0.00450458811032584</v>
      </c>
      <c r="AW40" s="16">
        <v>0.00118012057467825</v>
      </c>
      <c r="AX40" s="16">
        <v>0.00335816782496092</v>
      </c>
      <c r="AY40" s="16">
        <v>0.00476862382809815</v>
      </c>
      <c r="AZ40" s="16">
        <v>0.00476342463457083</v>
      </c>
      <c r="BA40" s="16">
        <v>0.00410762531623109</v>
      </c>
      <c r="BB40" s="16">
        <v>0.00543390721363029</v>
      </c>
      <c r="BC40" s="16">
        <v>0.000594814799647882</v>
      </c>
      <c r="BD40" s="16">
        <v>0.00300465894995981</v>
      </c>
      <c r="BE40" s="16">
        <v>0.00498227172924749</v>
      </c>
      <c r="BF40" s="16">
        <v>0.00311719014929718</v>
      </c>
      <c r="BG40" s="16">
        <v>0.00375475044061119</v>
      </c>
      <c r="BH40" s="16">
        <v>0.00419879884306637</v>
      </c>
      <c r="BI40" s="16">
        <v>0.00467170310699199</v>
      </c>
      <c r="BJ40" s="16">
        <v>0.00128898165841233</v>
      </c>
      <c r="BK40" s="16">
        <v>0.00377442267944816</v>
      </c>
      <c r="BL40" s="16">
        <v>0.002004621837816</v>
      </c>
      <c r="BM40" s="16">
        <v>0.00190361296048031</v>
      </c>
      <c r="BN40" s="16">
        <v>0.00352036427350163</v>
      </c>
      <c r="BO40" s="16">
        <v>0.00446830780330903</v>
      </c>
      <c r="BP40" s="16">
        <v>0.0027389081833821</v>
      </c>
      <c r="BQ40" s="16">
        <v>0.00524208692813598</v>
      </c>
      <c r="BR40" s="16">
        <v>0.002205224496234</v>
      </c>
      <c r="BS40" s="16">
        <v>0.00622964048719716</v>
      </c>
      <c r="BT40" s="16">
        <v>0.00386080299969611</v>
      </c>
      <c r="BU40" s="16">
        <v>0.00468000896654864</v>
      </c>
      <c r="BV40" s="16">
        <v>0.0024437420380936</v>
      </c>
      <c r="BW40" s="16">
        <v>0.00657737992530319</v>
      </c>
      <c r="BX40" s="16">
        <v>0.0033348627641867</v>
      </c>
      <c r="BY40" s="16">
        <v>0.00558550543504964</v>
      </c>
      <c r="BZ40" s="16">
        <v>0.00293668683057403</v>
      </c>
      <c r="CA40" s="16">
        <v>0.00267950081855119</v>
      </c>
      <c r="CB40" s="16">
        <v>0.00112157091580548</v>
      </c>
      <c r="CC40" s="16">
        <v>0.00304624379685661</v>
      </c>
      <c r="CD40" s="16">
        <v>0.00272677543619815</v>
      </c>
      <c r="CE40" s="16">
        <v>0.00498563716572667</v>
      </c>
      <c r="CF40" s="16">
        <v>0.00225491258962033</v>
      </c>
      <c r="CG40" s="16">
        <v>0.00145473494225232</v>
      </c>
      <c r="CH40" s="16">
        <v>0.00502498880653479</v>
      </c>
      <c r="CI40" s="16">
        <v>0.00328695691209306</v>
      </c>
      <c r="CJ40" s="16">
        <v>0.00501250524280539</v>
      </c>
      <c r="CK40" s="16">
        <v>0.00149625836094509</v>
      </c>
      <c r="CL40" s="16">
        <v>0.00143850927913464</v>
      </c>
      <c r="CM40" s="16">
        <v>0.00312741617115203</v>
      </c>
      <c r="CN40" s="16">
        <v>0.00284211227598732</v>
      </c>
      <c r="CO40" s="16">
        <v>0.00169775438793259</v>
      </c>
      <c r="CP40" s="16">
        <v>0.00241377104635936</v>
      </c>
      <c r="CQ40" s="16">
        <v>0.00150755561040116</v>
      </c>
      <c r="CR40" s="16">
        <v>0.00269668425006979</v>
      </c>
      <c r="CS40" s="16">
        <v>0.00296438281681806</v>
      </c>
      <c r="CT40" s="16">
        <v>0.00565384903949171</v>
      </c>
      <c r="CU40" s="16">
        <v>0.00433469012076198</v>
      </c>
      <c r="CV40" s="16">
        <v>0.00480384166922935</v>
      </c>
      <c r="CW40" s="16">
        <v>0.0018074660328895</v>
      </c>
      <c r="CX40" s="16">
        <v>0.00163444871781846</v>
      </c>
      <c r="CY40" s="18">
        <v>0.00579018786162491</v>
      </c>
    </row>
    <row r="41" ht="15.15" spans="1:103">
      <c r="A41">
        <v>0.00918647630955154</v>
      </c>
      <c r="B41">
        <v>0</v>
      </c>
      <c r="C41" t="s">
        <v>126</v>
      </c>
      <c r="D41" s="16">
        <v>0.00224382848799229</v>
      </c>
      <c r="E41" s="16">
        <v>0.00251318675852228</v>
      </c>
      <c r="F41" s="16">
        <v>0.00166891685794665</v>
      </c>
      <c r="G41" s="16">
        <v>0.0028100340673671</v>
      </c>
      <c r="H41" s="16">
        <v>0.000918386202786655</v>
      </c>
      <c r="I41" s="16">
        <v>0.0017665218402057</v>
      </c>
      <c r="J41" s="16">
        <v>0.00108012033177551</v>
      </c>
      <c r="K41" s="16">
        <v>0.00416981059617851</v>
      </c>
      <c r="L41" s="16">
        <v>0.00238615981512124</v>
      </c>
      <c r="M41" s="16">
        <v>0.00233199468034748</v>
      </c>
      <c r="N41" s="16">
        <v>0.000893588231068834</v>
      </c>
      <c r="O41" s="16">
        <v>0.00227034140419429</v>
      </c>
      <c r="P41" s="16">
        <v>-0.000535036502171831</v>
      </c>
      <c r="Q41" s="16">
        <v>0.00174544343857603</v>
      </c>
      <c r="R41" s="16">
        <v>0.00132550567304307</v>
      </c>
      <c r="S41" s="16">
        <v>0.0020521948777063</v>
      </c>
      <c r="T41" s="16">
        <v>0.00211844542583903</v>
      </c>
      <c r="U41" s="16">
        <v>0.00258573435948426</v>
      </c>
      <c r="V41" s="16">
        <v>0.00263670382680304</v>
      </c>
      <c r="W41" s="16">
        <v>0.00298781301669352</v>
      </c>
      <c r="X41" s="16">
        <v>0.00255008807136626</v>
      </c>
      <c r="Y41" s="16">
        <v>0.00114675882296131</v>
      </c>
      <c r="Z41" s="16">
        <v>0.00219273396946409</v>
      </c>
      <c r="AA41" s="16">
        <v>0.00184904875015956</v>
      </c>
      <c r="AB41" s="16">
        <v>0.0024371639932348</v>
      </c>
      <c r="AC41" s="16">
        <v>0.0014511200982588</v>
      </c>
      <c r="AD41" s="16">
        <v>0.0012545890842152</v>
      </c>
      <c r="AE41" s="16">
        <v>0.00138624848737165</v>
      </c>
      <c r="AF41" s="16">
        <v>0.00112851385543566</v>
      </c>
      <c r="AG41" s="16">
        <v>0.0024940540183756</v>
      </c>
      <c r="AH41" s="16">
        <v>0.00131283065206719</v>
      </c>
      <c r="AI41" s="16">
        <v>0.000912334524879722</v>
      </c>
      <c r="AJ41" s="16">
        <v>0.0038572908725966</v>
      </c>
      <c r="AK41" s="16">
        <v>0.00250413879984332</v>
      </c>
      <c r="AL41" s="16">
        <v>0.00196084327100634</v>
      </c>
      <c r="AM41" s="16">
        <v>0.000929846251306632</v>
      </c>
      <c r="AN41" s="16">
        <v>0.00312048720528882</v>
      </c>
      <c r="AO41" s="16">
        <f>VARP(RI!$B$39:$DQ$39)</f>
        <v>0.00526262174947492</v>
      </c>
      <c r="AP41" s="16">
        <v>0.00408693123786746</v>
      </c>
      <c r="AQ41" s="16">
        <v>0.00341980445246656</v>
      </c>
      <c r="AR41" s="16">
        <v>0.00138929960345512</v>
      </c>
      <c r="AS41" s="16">
        <v>0.00183895964344493</v>
      </c>
      <c r="AT41" s="16">
        <v>0.00345916153819246</v>
      </c>
      <c r="AU41" s="16">
        <v>0.00209006139762017</v>
      </c>
      <c r="AV41" s="16">
        <v>0.00389027721010051</v>
      </c>
      <c r="AW41" s="16">
        <v>0.000328461674243503</v>
      </c>
      <c r="AX41" s="16">
        <v>0.00319418201274012</v>
      </c>
      <c r="AY41" s="16">
        <v>0.00318422362693919</v>
      </c>
      <c r="AZ41" s="16">
        <v>0.00351487264640447</v>
      </c>
      <c r="BA41" s="16">
        <v>0.00196743770190795</v>
      </c>
      <c r="BB41" s="16">
        <v>0.0029459920744656</v>
      </c>
      <c r="BC41" s="16">
        <v>0.000171987479872561</v>
      </c>
      <c r="BD41" s="16">
        <v>0.00260520067182787</v>
      </c>
      <c r="BE41" s="16">
        <v>0.00373156042590695</v>
      </c>
      <c r="BF41" s="16">
        <v>0.0023519460662237</v>
      </c>
      <c r="BG41" s="16">
        <v>0.00182798930856613</v>
      </c>
      <c r="BH41" s="16">
        <v>0.00335992981840996</v>
      </c>
      <c r="BI41" s="16">
        <v>0.00277068749546392</v>
      </c>
      <c r="BJ41" s="16">
        <v>0.00112719372029371</v>
      </c>
      <c r="BK41" s="16">
        <v>0.0013557105831707</v>
      </c>
      <c r="BL41" s="16">
        <v>0.00121054839288499</v>
      </c>
      <c r="BM41" s="16">
        <v>0.00207655765775341</v>
      </c>
      <c r="BN41" s="16">
        <v>0.0025326090805361</v>
      </c>
      <c r="BO41" s="16">
        <v>0.00301117953044365</v>
      </c>
      <c r="BP41" s="16">
        <v>0.000608006812223992</v>
      </c>
      <c r="BQ41" s="16">
        <v>0.00352026140175365</v>
      </c>
      <c r="BR41" s="16">
        <v>0.00160171394344043</v>
      </c>
      <c r="BS41" s="16">
        <v>0.00201614787192048</v>
      </c>
      <c r="BT41" s="16">
        <v>0.00360299270905317</v>
      </c>
      <c r="BU41" s="16">
        <v>0.00272733936646475</v>
      </c>
      <c r="BV41" s="16">
        <v>0.00170365159167441</v>
      </c>
      <c r="BW41" s="16">
        <v>0.00444762869913431</v>
      </c>
      <c r="BX41" s="16">
        <v>0.00270938455173342</v>
      </c>
      <c r="BY41" s="16">
        <v>0.00319945906965442</v>
      </c>
      <c r="BZ41" s="16">
        <v>0.00191887782007711</v>
      </c>
      <c r="CA41" s="16">
        <v>0.0012654731800375</v>
      </c>
      <c r="CB41" s="16">
        <v>0.00163919300026998</v>
      </c>
      <c r="CC41" s="16">
        <v>0.00250874723861942</v>
      </c>
      <c r="CD41" s="16">
        <v>0.00193881659565247</v>
      </c>
      <c r="CE41" s="16">
        <v>0.00245473036156819</v>
      </c>
      <c r="CF41" s="16">
        <v>0.00169363159786326</v>
      </c>
      <c r="CG41" s="16">
        <v>0.00108452584545143</v>
      </c>
      <c r="CH41" s="16">
        <v>0.00346523375873729</v>
      </c>
      <c r="CI41" s="16">
        <v>0.00245881119815531</v>
      </c>
      <c r="CJ41" s="16">
        <v>0.00348359498512651</v>
      </c>
      <c r="CK41" s="16">
        <v>0.00125474386821119</v>
      </c>
      <c r="CL41" s="16">
        <v>0.000681158342472585</v>
      </c>
      <c r="CM41" s="16">
        <v>0.00223405324671357</v>
      </c>
      <c r="CN41" s="16">
        <v>0.00223136639683948</v>
      </c>
      <c r="CO41" s="16">
        <v>0.000919040475056703</v>
      </c>
      <c r="CP41" s="16">
        <v>0.000311581876011894</v>
      </c>
      <c r="CQ41" s="16">
        <v>0.000586401034025409</v>
      </c>
      <c r="CR41" s="16">
        <v>0.0021634852522512</v>
      </c>
      <c r="CS41" s="16">
        <v>0.0017513758502015</v>
      </c>
      <c r="CT41" s="16">
        <v>0.00303081475089253</v>
      </c>
      <c r="CU41" s="16">
        <v>0.00228534606533601</v>
      </c>
      <c r="CV41" s="16">
        <v>0.00235122851342343</v>
      </c>
      <c r="CW41" s="16">
        <v>0.00164056447308067</v>
      </c>
      <c r="CX41" s="16">
        <v>-9.94691090598959e-5</v>
      </c>
      <c r="CY41" s="18">
        <v>0.00347824261653412</v>
      </c>
    </row>
    <row r="42" ht="15.15" spans="1:103">
      <c r="A42">
        <v>0.0200395959204266</v>
      </c>
      <c r="B42">
        <v>0</v>
      </c>
      <c r="C42" t="s">
        <v>129</v>
      </c>
      <c r="D42" s="16">
        <v>0.00397045763912477</v>
      </c>
      <c r="E42" s="16">
        <v>0.00456661507321141</v>
      </c>
      <c r="F42" s="16">
        <v>0.00294650626716031</v>
      </c>
      <c r="G42" s="16">
        <v>0.00485573972569639</v>
      </c>
      <c r="H42" s="16">
        <v>0.000439449380317439</v>
      </c>
      <c r="I42" s="16">
        <v>0.00282371649123945</v>
      </c>
      <c r="J42" s="16">
        <v>0.00150462423922106</v>
      </c>
      <c r="K42" s="16">
        <v>0.0066326432265591</v>
      </c>
      <c r="L42" s="16">
        <v>0.00362615563264209</v>
      </c>
      <c r="M42" s="16">
        <v>0.00270274804895731</v>
      </c>
      <c r="N42" s="16">
        <v>0.00294184010452668</v>
      </c>
      <c r="O42" s="16">
        <v>0.00434253301038728</v>
      </c>
      <c r="P42" s="16">
        <v>0.0016287785918263</v>
      </c>
      <c r="Q42" s="16">
        <v>0.00290341705819452</v>
      </c>
      <c r="R42" s="16">
        <v>0.00520984551845593</v>
      </c>
      <c r="S42" s="16">
        <v>0.0036202992699069</v>
      </c>
      <c r="T42" s="16">
        <v>0.00253774075328003</v>
      </c>
      <c r="U42" s="16">
        <v>0.00614528393965014</v>
      </c>
      <c r="V42" s="16">
        <v>0.00501515019869043</v>
      </c>
      <c r="W42" s="16">
        <v>0.00389348954399169</v>
      </c>
      <c r="X42" s="16">
        <v>0.00379216610750549</v>
      </c>
      <c r="Y42" s="16">
        <v>0.00332796587482303</v>
      </c>
      <c r="Z42" s="16">
        <v>0.00421445546642311</v>
      </c>
      <c r="AA42" s="16">
        <v>0.00284261573428078</v>
      </c>
      <c r="AB42" s="16">
        <v>0.00312868231041541</v>
      </c>
      <c r="AC42" s="16">
        <v>0.00393289224153471</v>
      </c>
      <c r="AD42" s="16">
        <v>0.00346395878057081</v>
      </c>
      <c r="AE42" s="16">
        <v>0.00317311554574784</v>
      </c>
      <c r="AF42" s="16">
        <v>0.00295852963100536</v>
      </c>
      <c r="AG42" s="16">
        <v>0.0053225449638507</v>
      </c>
      <c r="AH42" s="16">
        <v>0.00403467238350982</v>
      </c>
      <c r="AI42" s="16">
        <v>0.00221913366909381</v>
      </c>
      <c r="AJ42" s="16">
        <v>0.00631014279977579</v>
      </c>
      <c r="AK42" s="16">
        <v>0.00490221555729874</v>
      </c>
      <c r="AL42" s="16">
        <v>0.00276557006234754</v>
      </c>
      <c r="AM42" s="16">
        <v>0.00550092270943239</v>
      </c>
      <c r="AN42" s="16">
        <v>0.006712660463736</v>
      </c>
      <c r="AO42" s="16">
        <v>0.00408693123786746</v>
      </c>
      <c r="AP42" s="16">
        <f>VARP(RI!$B$40:$DQ$40)</f>
        <v>0.0139742677927662</v>
      </c>
      <c r="AQ42" s="16">
        <v>0.00581121994636754</v>
      </c>
      <c r="AR42" s="16">
        <v>0.00338596660697025</v>
      </c>
      <c r="AS42" s="16">
        <v>0.00264489237178196</v>
      </c>
      <c r="AT42" s="16">
        <v>0.00613080971468404</v>
      </c>
      <c r="AU42" s="16">
        <v>0.00304950481370206</v>
      </c>
      <c r="AV42" s="16">
        <v>0.00514384150386299</v>
      </c>
      <c r="AW42" s="16">
        <v>0.00155675961420918</v>
      </c>
      <c r="AX42" s="16">
        <v>0.00381371554375095</v>
      </c>
      <c r="AY42" s="16">
        <v>0.00598563293806922</v>
      </c>
      <c r="AZ42" s="16">
        <v>0.00549485888309119</v>
      </c>
      <c r="BA42" s="16">
        <v>0.00639471904939222</v>
      </c>
      <c r="BB42" s="16">
        <v>0.00663701149949573</v>
      </c>
      <c r="BC42" s="16">
        <v>0.000563223295302283</v>
      </c>
      <c r="BD42" s="16">
        <v>0.00337307253742458</v>
      </c>
      <c r="BE42" s="16">
        <v>0.00552077283333482</v>
      </c>
      <c r="BF42" s="16">
        <v>0.00415017833816808</v>
      </c>
      <c r="BG42" s="16">
        <v>0.00439174106629632</v>
      </c>
      <c r="BH42" s="16">
        <v>0.00474726566638859</v>
      </c>
      <c r="BI42" s="16">
        <v>0.00606880640929586</v>
      </c>
      <c r="BJ42" s="16">
        <v>0.00188876140057253</v>
      </c>
      <c r="BK42" s="16">
        <v>0.00490650724608948</v>
      </c>
      <c r="BL42" s="16">
        <v>0.00178190307830149</v>
      </c>
      <c r="BM42" s="16">
        <v>0.00294263098724722</v>
      </c>
      <c r="BN42" s="16">
        <v>0.00651870555835382</v>
      </c>
      <c r="BO42" s="16">
        <v>0.00685239659169368</v>
      </c>
      <c r="BP42" s="16">
        <v>0.00278186241932754</v>
      </c>
      <c r="BQ42" s="16">
        <v>0.00717808596718089</v>
      </c>
      <c r="BR42" s="16">
        <v>0.00225660721106799</v>
      </c>
      <c r="BS42" s="16">
        <v>0.00999736081183817</v>
      </c>
      <c r="BT42" s="16">
        <v>0.0053905577888253</v>
      </c>
      <c r="BU42" s="16">
        <v>0.00624869353593875</v>
      </c>
      <c r="BV42" s="16">
        <v>0.00350338228732517</v>
      </c>
      <c r="BW42" s="16">
        <v>0.0081257228653149</v>
      </c>
      <c r="BX42" s="16">
        <v>0.00428497718909884</v>
      </c>
      <c r="BY42" s="16">
        <v>0.00641831791313618</v>
      </c>
      <c r="BZ42" s="16">
        <v>0.00455185889607457</v>
      </c>
      <c r="CA42" s="16">
        <v>0.00535981819284254</v>
      </c>
      <c r="CB42" s="16">
        <v>0.00228468275881636</v>
      </c>
      <c r="CC42" s="16">
        <v>0.00337088962917092</v>
      </c>
      <c r="CD42" s="16">
        <v>0.00358524536104857</v>
      </c>
      <c r="CE42" s="16">
        <v>0.00710082321348885</v>
      </c>
      <c r="CF42" s="16">
        <v>0.00354770538822894</v>
      </c>
      <c r="CG42" s="16">
        <v>0.00312001034531779</v>
      </c>
      <c r="CH42" s="16">
        <v>0.00599617842614348</v>
      </c>
      <c r="CI42" s="16">
        <v>0.00382579229877259</v>
      </c>
      <c r="CJ42" s="16">
        <v>0.00628066322573089</v>
      </c>
      <c r="CK42" s="16">
        <v>0.00232094679477414</v>
      </c>
      <c r="CL42" s="16">
        <v>0.00155679422222889</v>
      </c>
      <c r="CM42" s="16">
        <v>0.00544320185869664</v>
      </c>
      <c r="CN42" s="16">
        <v>0.00427387706919042</v>
      </c>
      <c r="CO42" s="16">
        <v>0.000980987459602582</v>
      </c>
      <c r="CP42" s="16">
        <v>0.00213333941017367</v>
      </c>
      <c r="CQ42" s="16">
        <v>0.00219212386122593</v>
      </c>
      <c r="CR42" s="16">
        <v>0.00433671349673483</v>
      </c>
      <c r="CS42" s="16">
        <v>0.00328152696744599</v>
      </c>
      <c r="CT42" s="16">
        <v>0.00764489877317464</v>
      </c>
      <c r="CU42" s="16">
        <v>0.0066092334809163</v>
      </c>
      <c r="CV42" s="16">
        <v>0.00639222522122347</v>
      </c>
      <c r="CW42" s="16">
        <v>0.000803300671874716</v>
      </c>
      <c r="CX42" s="16">
        <v>0.00079957773896684</v>
      </c>
      <c r="CY42" s="18">
        <v>0.00684828122645746</v>
      </c>
    </row>
    <row r="43" ht="15.15" spans="1:103">
      <c r="A43">
        <v>0.00630366316454248</v>
      </c>
      <c r="B43">
        <v>0</v>
      </c>
      <c r="C43" t="s">
        <v>131</v>
      </c>
      <c r="D43" s="16">
        <v>0.00279892401268952</v>
      </c>
      <c r="E43" s="16">
        <v>0.00312571444739986</v>
      </c>
      <c r="F43" s="16">
        <v>0.00215817023369036</v>
      </c>
      <c r="G43" s="16">
        <v>0.003315944089133</v>
      </c>
      <c r="H43" s="16">
        <v>0.0014658408227146</v>
      </c>
      <c r="I43" s="16">
        <v>0.00213129124857053</v>
      </c>
      <c r="J43" s="16">
        <v>0.00120440973441648</v>
      </c>
      <c r="K43" s="16">
        <v>0.00465408765702876</v>
      </c>
      <c r="L43" s="16">
        <v>0.00329320558450236</v>
      </c>
      <c r="M43" s="16">
        <v>0.00268393528925523</v>
      </c>
      <c r="N43" s="16">
        <v>0.00156549906899579</v>
      </c>
      <c r="O43" s="16">
        <v>0.00324437245997922</v>
      </c>
      <c r="P43" s="16">
        <v>0.000335959124647695</v>
      </c>
      <c r="Q43" s="16">
        <v>0.00226309007882573</v>
      </c>
      <c r="R43" s="16">
        <v>0.00285032015071769</v>
      </c>
      <c r="S43" s="16">
        <v>0.0027280211787808</v>
      </c>
      <c r="T43" s="16">
        <v>0.00231841738110757</v>
      </c>
      <c r="U43" s="16">
        <v>0.00472672337147576</v>
      </c>
      <c r="V43" s="16">
        <v>0.00355028524675208</v>
      </c>
      <c r="W43" s="16">
        <v>0.00266318488832652</v>
      </c>
      <c r="X43" s="16">
        <v>0.0031142043002626</v>
      </c>
      <c r="Y43" s="16">
        <v>0.00284636910472888</v>
      </c>
      <c r="Z43" s="16">
        <v>0.0025704776041721</v>
      </c>
      <c r="AA43" s="16">
        <v>0.00181416453284163</v>
      </c>
      <c r="AB43" s="16">
        <v>0.00353710782216963</v>
      </c>
      <c r="AC43" s="16">
        <v>0.00385078600580075</v>
      </c>
      <c r="AD43" s="16">
        <v>0.00237348921104392</v>
      </c>
      <c r="AE43" s="16">
        <v>0.00281551070369841</v>
      </c>
      <c r="AF43" s="16">
        <v>0.00171546958224529</v>
      </c>
      <c r="AG43" s="16">
        <v>0.00327853154410173</v>
      </c>
      <c r="AH43" s="16">
        <v>0.00341635340428332</v>
      </c>
      <c r="AI43" s="16">
        <v>0.00157429456112589</v>
      </c>
      <c r="AJ43" s="16">
        <v>0.00419220702974364</v>
      </c>
      <c r="AK43" s="16">
        <v>0.00323296103127565</v>
      </c>
      <c r="AL43" s="16">
        <v>0.00282940577001881</v>
      </c>
      <c r="AM43" s="16">
        <v>0.0029110945341843</v>
      </c>
      <c r="AN43" s="16">
        <v>0.00408579796604151</v>
      </c>
      <c r="AO43" s="16">
        <v>0.00341980445246656</v>
      </c>
      <c r="AP43" s="16">
        <v>0.00581121994636754</v>
      </c>
      <c r="AQ43" s="16">
        <f>VARP(RI!$B$41:$DQ$41)</f>
        <v>0.00708297117283509</v>
      </c>
      <c r="AR43" s="16">
        <v>0.00237327047716219</v>
      </c>
      <c r="AS43" s="16">
        <v>0.00172631659606901</v>
      </c>
      <c r="AT43" s="16">
        <v>0.00486807923181388</v>
      </c>
      <c r="AU43" s="16">
        <v>0.00226452591921438</v>
      </c>
      <c r="AV43" s="16">
        <v>0.00381823030104055</v>
      </c>
      <c r="AW43" s="16">
        <v>0.000692043332269662</v>
      </c>
      <c r="AX43" s="16">
        <v>0.00324464926643515</v>
      </c>
      <c r="AY43" s="16">
        <v>0.00311465451052955</v>
      </c>
      <c r="AZ43" s="16">
        <v>0.00401139611004094</v>
      </c>
      <c r="BA43" s="16">
        <v>0.00430003803228624</v>
      </c>
      <c r="BB43" s="16">
        <v>0.00525916572100224</v>
      </c>
      <c r="BC43" s="16">
        <v>0.000955603698697588</v>
      </c>
      <c r="BD43" s="16">
        <v>0.0028230819842567</v>
      </c>
      <c r="BE43" s="16">
        <v>0.00376835068511781</v>
      </c>
      <c r="BF43" s="16">
        <v>0.00261293347721248</v>
      </c>
      <c r="BG43" s="16">
        <v>0.0028039929968116</v>
      </c>
      <c r="BH43" s="16">
        <v>0.00304796367673492</v>
      </c>
      <c r="BI43" s="16">
        <v>0.00397860438345688</v>
      </c>
      <c r="BJ43" s="16">
        <v>0.00224118773399162</v>
      </c>
      <c r="BK43" s="16">
        <v>0.0026947854452481</v>
      </c>
      <c r="BL43" s="16">
        <v>0.00181183374688434</v>
      </c>
      <c r="BM43" s="16">
        <v>0.00202437988213107</v>
      </c>
      <c r="BN43" s="16">
        <v>0.00337131601524458</v>
      </c>
      <c r="BO43" s="16">
        <v>0.00419446333609269</v>
      </c>
      <c r="BP43" s="16">
        <v>0.00109003527923993</v>
      </c>
      <c r="BQ43" s="16">
        <v>0.00479758299771894</v>
      </c>
      <c r="BR43" s="16">
        <v>0.00149335292488984</v>
      </c>
      <c r="BS43" s="16">
        <v>0.00406832377071546</v>
      </c>
      <c r="BT43" s="16">
        <v>0.00393621489960896</v>
      </c>
      <c r="BU43" s="16">
        <v>0.00438001604087122</v>
      </c>
      <c r="BV43" s="16">
        <v>0.00220194108198905</v>
      </c>
      <c r="BW43" s="16">
        <v>0.00616486769265928</v>
      </c>
      <c r="BX43" s="16">
        <v>0.00247019760652497</v>
      </c>
      <c r="BY43" s="16">
        <v>0.00409910360515064</v>
      </c>
      <c r="BZ43" s="16">
        <v>0.00294945775817016</v>
      </c>
      <c r="CA43" s="16">
        <v>0.00252242209732234</v>
      </c>
      <c r="CB43" s="16">
        <v>0.00152463937798983</v>
      </c>
      <c r="CC43" s="16">
        <v>0.00275813859066648</v>
      </c>
      <c r="CD43" s="16">
        <v>0.00287482648370915</v>
      </c>
      <c r="CE43" s="16">
        <v>0.00603008834764002</v>
      </c>
      <c r="CF43" s="16">
        <v>0.00299154577090979</v>
      </c>
      <c r="CG43" s="16">
        <v>0.00212493701883024</v>
      </c>
      <c r="CH43" s="16">
        <v>0.0045888125892139</v>
      </c>
      <c r="CI43" s="16">
        <v>0.00347082371625382</v>
      </c>
      <c r="CJ43" s="16">
        <v>0.0046232285750784</v>
      </c>
      <c r="CK43" s="16">
        <v>0.00145492970201982</v>
      </c>
      <c r="CL43" s="16">
        <v>0.00109369829650333</v>
      </c>
      <c r="CM43" s="16">
        <v>0.00376332348482633</v>
      </c>
      <c r="CN43" s="16">
        <v>0.0015869915640394</v>
      </c>
      <c r="CO43" s="16">
        <v>0.00173718791934633</v>
      </c>
      <c r="CP43" s="16">
        <v>0.000940724776768355</v>
      </c>
      <c r="CQ43" s="16">
        <v>0.000863357405915728</v>
      </c>
      <c r="CR43" s="16">
        <v>0.00267027482203455</v>
      </c>
      <c r="CS43" s="16">
        <v>0.00194711749868131</v>
      </c>
      <c r="CT43" s="16">
        <v>0.00565504357164032</v>
      </c>
      <c r="CU43" s="16">
        <v>0.00379201018885533</v>
      </c>
      <c r="CV43" s="16">
        <v>0.00386188910451716</v>
      </c>
      <c r="CW43" s="16">
        <v>0.00235073293174058</v>
      </c>
      <c r="CX43" s="16">
        <v>0.00152992382274349</v>
      </c>
      <c r="CY43" s="18">
        <v>0.00482814278232994</v>
      </c>
    </row>
    <row r="44" ht="15.15" spans="1:103">
      <c r="A44">
        <v>0.00321849062103187</v>
      </c>
      <c r="B44">
        <v>0</v>
      </c>
      <c r="C44" t="s">
        <v>133</v>
      </c>
      <c r="D44" s="16">
        <v>0.00208629100579109</v>
      </c>
      <c r="E44" s="16">
        <v>0.00268521495896225</v>
      </c>
      <c r="F44" s="16">
        <v>0.00409152406172691</v>
      </c>
      <c r="G44" s="16">
        <v>0.00255132493354893</v>
      </c>
      <c r="H44" s="16">
        <v>0.000552658868726716</v>
      </c>
      <c r="I44" s="16">
        <v>0.00231170458707846</v>
      </c>
      <c r="J44" s="16">
        <v>0.000322123017968487</v>
      </c>
      <c r="K44" s="16">
        <v>0.00428609154902952</v>
      </c>
      <c r="L44" s="16">
        <v>0.00526389465497602</v>
      </c>
      <c r="M44" s="16">
        <v>0.00397334901784855</v>
      </c>
      <c r="N44" s="16">
        <v>4.03632281243048e-5</v>
      </c>
      <c r="O44" s="16">
        <v>0.0034902417279417</v>
      </c>
      <c r="P44" s="16">
        <v>0.00139248043403693</v>
      </c>
      <c r="Q44" s="16">
        <v>0.00321664610036058</v>
      </c>
      <c r="R44" s="16">
        <v>0.00295111317140467</v>
      </c>
      <c r="S44" s="16">
        <v>0.00151150444508701</v>
      </c>
      <c r="T44" s="16">
        <v>0.00137480929739197</v>
      </c>
      <c r="U44" s="16">
        <v>0.005596705918484</v>
      </c>
      <c r="V44" s="16">
        <v>0.00279700017007993</v>
      </c>
      <c r="W44" s="16">
        <v>0.00176362657959227</v>
      </c>
      <c r="X44" s="16">
        <v>0.00333480481561759</v>
      </c>
      <c r="Y44" s="16">
        <v>0.00129542079937918</v>
      </c>
      <c r="Z44" s="16">
        <v>0.00115863140245669</v>
      </c>
      <c r="AA44" s="16">
        <v>0.00291230103857588</v>
      </c>
      <c r="AB44" s="16">
        <v>0.00365670616065328</v>
      </c>
      <c r="AC44" s="16">
        <v>0.00334341654704638</v>
      </c>
      <c r="AD44" s="16">
        <v>0.00275769051720944</v>
      </c>
      <c r="AE44" s="16">
        <v>0.000833503066143196</v>
      </c>
      <c r="AF44" s="16">
        <v>0.00143808326781711</v>
      </c>
      <c r="AG44" s="16">
        <v>0.00423691535148895</v>
      </c>
      <c r="AH44" s="16">
        <v>0.00332874503466794</v>
      </c>
      <c r="AI44" s="16">
        <v>0.000896778381212762</v>
      </c>
      <c r="AJ44" s="16">
        <v>0.00227638036076673</v>
      </c>
      <c r="AK44" s="16">
        <v>0.00330538097667795</v>
      </c>
      <c r="AL44" s="16">
        <v>0.0036983165386994</v>
      </c>
      <c r="AM44" s="16">
        <v>0.00316209518721773</v>
      </c>
      <c r="AN44" s="16">
        <v>0.00429040219952159</v>
      </c>
      <c r="AO44" s="16">
        <v>0.00138929960345512</v>
      </c>
      <c r="AP44" s="16">
        <v>0.00338596660697025</v>
      </c>
      <c r="AQ44" s="16">
        <v>0.00237327047716219</v>
      </c>
      <c r="AR44" s="16">
        <f>VARP(RI!$B$42:$DQ$42)</f>
        <v>0.0198629524043648</v>
      </c>
      <c r="AS44" s="16">
        <v>0.00509640962158263</v>
      </c>
      <c r="AT44" s="16">
        <v>0.00570512035881865</v>
      </c>
      <c r="AU44" s="16">
        <v>0.00358908705601849</v>
      </c>
      <c r="AV44" s="16">
        <v>0.00615525420658861</v>
      </c>
      <c r="AW44" s="16">
        <v>0.000190976539219377</v>
      </c>
      <c r="AX44" s="16">
        <v>0.00186512262976969</v>
      </c>
      <c r="AY44" s="16">
        <v>0.00542237248014299</v>
      </c>
      <c r="AZ44" s="16">
        <v>0.00265706605073917</v>
      </c>
      <c r="BA44" s="16">
        <v>0.00160946222407564</v>
      </c>
      <c r="BB44" s="16">
        <v>0.00545754052915144</v>
      </c>
      <c r="BC44" s="16">
        <v>0.00142234297683563</v>
      </c>
      <c r="BD44" s="16">
        <v>0.00138756896766648</v>
      </c>
      <c r="BE44" s="16">
        <v>0.00517941795591178</v>
      </c>
      <c r="BF44" s="16">
        <v>0.00268680096424479</v>
      </c>
      <c r="BG44" s="16">
        <v>0.0029357526852818</v>
      </c>
      <c r="BH44" s="16">
        <v>0.00422333616482476</v>
      </c>
      <c r="BI44" s="16">
        <v>0.00434706094089131</v>
      </c>
      <c r="BJ44" s="16">
        <v>0.00176655877643403</v>
      </c>
      <c r="BK44" s="16">
        <v>0.0034030864138637</v>
      </c>
      <c r="BL44" s="16">
        <v>0.0008956229529767</v>
      </c>
      <c r="BM44" s="16">
        <v>0.00170028216010585</v>
      </c>
      <c r="BN44" s="16">
        <v>0.00763523384740435</v>
      </c>
      <c r="BO44" s="16">
        <v>0.00300189296213466</v>
      </c>
      <c r="BP44" s="16">
        <v>0.00292904460155802</v>
      </c>
      <c r="BQ44" s="16">
        <v>0.0050082916016954</v>
      </c>
      <c r="BR44" s="16">
        <v>0.000652952923386399</v>
      </c>
      <c r="BS44" s="16">
        <v>0.0010373016011067</v>
      </c>
      <c r="BT44" s="16">
        <v>0.00510481860809138</v>
      </c>
      <c r="BU44" s="16">
        <v>0.0044942759984413</v>
      </c>
      <c r="BV44" s="16">
        <v>0.000828194513571264</v>
      </c>
      <c r="BW44" s="16">
        <v>0.00484594209992887</v>
      </c>
      <c r="BX44" s="16">
        <v>0.00142031779143152</v>
      </c>
      <c r="BY44" s="16">
        <v>0.00506533386954248</v>
      </c>
      <c r="BZ44" s="16">
        <v>0.00827714333411786</v>
      </c>
      <c r="CA44" s="16">
        <v>0.00211338192582773</v>
      </c>
      <c r="CB44" s="16">
        <v>0.000959255964709423</v>
      </c>
      <c r="CC44" s="16">
        <v>0.00363667525178645</v>
      </c>
      <c r="CD44" s="16">
        <v>0.00600380832401609</v>
      </c>
      <c r="CE44" s="16">
        <v>0.00609528018808794</v>
      </c>
      <c r="CF44" s="16">
        <v>0.00309993275917907</v>
      </c>
      <c r="CG44" s="16">
        <v>0.00211517908167498</v>
      </c>
      <c r="CH44" s="16">
        <v>0.00493150788908534</v>
      </c>
      <c r="CI44" s="16">
        <v>0.00339763112575797</v>
      </c>
      <c r="CJ44" s="16">
        <v>0.00302886800061573</v>
      </c>
      <c r="CK44" s="16">
        <v>0.000941466810061531</v>
      </c>
      <c r="CL44" s="16">
        <v>0.00141275030507645</v>
      </c>
      <c r="CM44" s="16">
        <v>0.00613478771015034</v>
      </c>
      <c r="CN44" s="16">
        <v>0.00467962195752261</v>
      </c>
      <c r="CO44" s="16">
        <v>0.000483608804079083</v>
      </c>
      <c r="CP44" s="16">
        <v>0.00356631386774935</v>
      </c>
      <c r="CQ44" s="16">
        <v>0.00266141832377433</v>
      </c>
      <c r="CR44" s="16">
        <v>0.00204660382505608</v>
      </c>
      <c r="CS44" s="16">
        <v>0.00246255543501491</v>
      </c>
      <c r="CT44" s="16">
        <v>0.00534080284335803</v>
      </c>
      <c r="CU44" s="16">
        <v>0.00362334527404102</v>
      </c>
      <c r="CV44" s="16">
        <v>0.0041571865889623</v>
      </c>
      <c r="CW44" s="16">
        <v>0.00240756872951324</v>
      </c>
      <c r="CX44" s="16">
        <v>-0.000769818946175589</v>
      </c>
      <c r="CY44" s="18">
        <v>0.00532129230853629</v>
      </c>
    </row>
    <row r="45" ht="15.15" spans="1:103">
      <c r="A45">
        <v>0.00580643480804211</v>
      </c>
      <c r="B45">
        <v>0</v>
      </c>
      <c r="C45" t="s">
        <v>136</v>
      </c>
      <c r="D45" s="16">
        <v>0.00174339284301399</v>
      </c>
      <c r="E45" s="16">
        <v>0.00225899655503498</v>
      </c>
      <c r="F45" s="16">
        <v>0.00338420742339261</v>
      </c>
      <c r="G45" s="16">
        <v>0.00221914713238462</v>
      </c>
      <c r="H45" s="16">
        <v>0.00084628851491487</v>
      </c>
      <c r="I45" s="16">
        <v>0.00189522488680581</v>
      </c>
      <c r="J45" s="16">
        <v>3.2424030656451e-6</v>
      </c>
      <c r="K45" s="16">
        <v>0.00327292308042298</v>
      </c>
      <c r="L45" s="16">
        <v>0.00472415300505225</v>
      </c>
      <c r="M45" s="16">
        <v>0.00306915488455601</v>
      </c>
      <c r="N45" s="16">
        <v>0.000399546180769282</v>
      </c>
      <c r="O45" s="16">
        <v>0.00160564126612862</v>
      </c>
      <c r="P45" s="16">
        <v>0.000986168312118311</v>
      </c>
      <c r="Q45" s="16">
        <v>0.00119497622170354</v>
      </c>
      <c r="R45" s="16">
        <v>0.00244336486825564</v>
      </c>
      <c r="S45" s="16">
        <v>0.00148417951689386</v>
      </c>
      <c r="T45" s="16">
        <v>0.00224268437706051</v>
      </c>
      <c r="U45" s="16">
        <v>0.00332175431451777</v>
      </c>
      <c r="V45" s="16">
        <v>0.00237699103736154</v>
      </c>
      <c r="W45" s="16">
        <v>0.00165646293920601</v>
      </c>
      <c r="X45" s="16">
        <v>0.00102570738894834</v>
      </c>
      <c r="Y45" s="16">
        <v>0.00144721908144782</v>
      </c>
      <c r="Z45" s="16">
        <v>0.000685228167599553</v>
      </c>
      <c r="AA45" s="16">
        <v>0.00239048609103859</v>
      </c>
      <c r="AB45" s="16">
        <v>0.00196965741590521</v>
      </c>
      <c r="AC45" s="16">
        <v>0.00214598184722931</v>
      </c>
      <c r="AD45" s="16">
        <v>0.00186204864666432</v>
      </c>
      <c r="AE45" s="16">
        <v>0.00148382046820493</v>
      </c>
      <c r="AF45" s="16">
        <v>0.00126676186693636</v>
      </c>
      <c r="AG45" s="16">
        <v>0.00278896315363961</v>
      </c>
      <c r="AH45" s="16">
        <v>0.00272685563516583</v>
      </c>
      <c r="AI45" s="16">
        <v>0.00102001515957781</v>
      </c>
      <c r="AJ45" s="16">
        <v>0.00220646943658672</v>
      </c>
      <c r="AK45" s="16">
        <v>0.00210109426054293</v>
      </c>
      <c r="AL45" s="16">
        <v>0.00245714460929992</v>
      </c>
      <c r="AM45" s="16">
        <v>0.00242988860556693</v>
      </c>
      <c r="AN45" s="16">
        <v>0.00279552130062798</v>
      </c>
      <c r="AO45" s="16">
        <v>0.00183895964344493</v>
      </c>
      <c r="AP45" s="16">
        <v>0.00264489237178196</v>
      </c>
      <c r="AQ45" s="16">
        <v>0.00172631659606901</v>
      </c>
      <c r="AR45" s="16">
        <v>0.00509640962158263</v>
      </c>
      <c r="AS45" s="16">
        <f>VARP(RI!$B$43:$DQ$43)</f>
        <v>0.00898677371356751</v>
      </c>
      <c r="AT45" s="16">
        <v>0.00336536833338213</v>
      </c>
      <c r="AU45" s="16">
        <v>0.00338453271357383</v>
      </c>
      <c r="AV45" s="16">
        <v>0.0042385567627792</v>
      </c>
      <c r="AW45" s="16">
        <v>0.000762701929053381</v>
      </c>
      <c r="AX45" s="16">
        <v>0.00135893738218781</v>
      </c>
      <c r="AY45" s="16">
        <v>0.00258649605681938</v>
      </c>
      <c r="AZ45" s="16">
        <v>0.0018242467447443</v>
      </c>
      <c r="BA45" s="16">
        <v>0.000935370470400905</v>
      </c>
      <c r="BB45" s="16">
        <v>0.00376320741596068</v>
      </c>
      <c r="BC45" s="16">
        <v>0.00132002314501439</v>
      </c>
      <c r="BD45" s="16">
        <v>0.00129750808065517</v>
      </c>
      <c r="BE45" s="16">
        <v>0.00215047430598856</v>
      </c>
      <c r="BF45" s="16">
        <v>0.00267488596773451</v>
      </c>
      <c r="BG45" s="16">
        <v>0.00371966984903246</v>
      </c>
      <c r="BH45" s="16">
        <v>0.0037982776514849</v>
      </c>
      <c r="BI45" s="16">
        <v>0.00428140023442305</v>
      </c>
      <c r="BJ45" s="16">
        <v>0.00189875948532707</v>
      </c>
      <c r="BK45" s="16">
        <v>0.00106427228514181</v>
      </c>
      <c r="BL45" s="16">
        <v>0.00143397387852308</v>
      </c>
      <c r="BM45" s="16">
        <v>0.0010330242777598</v>
      </c>
      <c r="BN45" s="16">
        <v>0.00673326919270595</v>
      </c>
      <c r="BO45" s="16">
        <v>0.00188509692058855</v>
      </c>
      <c r="BP45" s="16">
        <v>0.00149241650389531</v>
      </c>
      <c r="BQ45" s="16">
        <v>0.00340445134715765</v>
      </c>
      <c r="BR45" s="16">
        <v>0.000653285895626245</v>
      </c>
      <c r="BS45" s="16">
        <v>0.00446797501915591</v>
      </c>
      <c r="BT45" s="16">
        <v>0.00246257313431084</v>
      </c>
      <c r="BU45" s="16">
        <v>0.00308126660897099</v>
      </c>
      <c r="BV45" s="16">
        <v>0.000807124104290409</v>
      </c>
      <c r="BW45" s="16">
        <v>0.00356167162129057</v>
      </c>
      <c r="BX45" s="16">
        <v>0.0027472645517952</v>
      </c>
      <c r="BY45" s="16">
        <v>0.0031347184111367</v>
      </c>
      <c r="BZ45" s="16">
        <v>0.00379929887325594</v>
      </c>
      <c r="CA45" s="16">
        <v>9.71145072271111e-6</v>
      </c>
      <c r="CB45" s="16">
        <v>-0.000410033860051607</v>
      </c>
      <c r="CC45" s="16">
        <v>0.00234131238633074</v>
      </c>
      <c r="CD45" s="16">
        <v>0.00580208641680769</v>
      </c>
      <c r="CE45" s="16">
        <v>0.00489366941091361</v>
      </c>
      <c r="CF45" s="16">
        <v>0.00307548607621163</v>
      </c>
      <c r="CG45" s="16">
        <v>0.00200442390339153</v>
      </c>
      <c r="CH45" s="16">
        <v>0.00338654843506019</v>
      </c>
      <c r="CI45" s="16">
        <v>0.00227550046777896</v>
      </c>
      <c r="CJ45" s="16">
        <v>0.00284679797807797</v>
      </c>
      <c r="CK45" s="16">
        <v>0.00117394414186103</v>
      </c>
      <c r="CL45" s="16">
        <v>0.00130837528089581</v>
      </c>
      <c r="CM45" s="16">
        <v>0.00321786937165572</v>
      </c>
      <c r="CN45" s="16">
        <v>0.00302881092046626</v>
      </c>
      <c r="CO45" s="16">
        <v>0.0009764291495669</v>
      </c>
      <c r="CP45" s="16">
        <v>0.00189348030479875</v>
      </c>
      <c r="CQ45" s="16">
        <v>0.00100735243873255</v>
      </c>
      <c r="CR45" s="16">
        <v>0.00182795218616376</v>
      </c>
      <c r="CS45" s="16">
        <v>-8.59587635179948e-5</v>
      </c>
      <c r="CT45" s="16">
        <v>0.00407074616931161</v>
      </c>
      <c r="CU45" s="16">
        <v>0.00277812514070662</v>
      </c>
      <c r="CV45" s="16">
        <v>0.00224734956358312</v>
      </c>
      <c r="CW45" s="16">
        <v>0.00117391695082387</v>
      </c>
      <c r="CX45" s="16">
        <v>0.000932487804210285</v>
      </c>
      <c r="CY45" s="18">
        <v>0.00384386901751332</v>
      </c>
    </row>
    <row r="46" ht="15.15" spans="1:103">
      <c r="A46">
        <v>0.0142030115945109</v>
      </c>
      <c r="B46">
        <v>0</v>
      </c>
      <c r="C46" t="s">
        <v>139</v>
      </c>
      <c r="D46" s="16">
        <v>0.00287427490962267</v>
      </c>
      <c r="E46" s="16">
        <v>0.00387607964360478</v>
      </c>
      <c r="F46" s="16">
        <v>0.00187619441053943</v>
      </c>
      <c r="G46" s="16">
        <v>0.00388588815030773</v>
      </c>
      <c r="H46" s="16">
        <v>0.00177902683304357</v>
      </c>
      <c r="I46" s="16">
        <v>0.00290057287483145</v>
      </c>
      <c r="J46" s="16">
        <v>0.00208155534352058</v>
      </c>
      <c r="K46" s="16">
        <v>0.00416202323564854</v>
      </c>
      <c r="L46" s="16">
        <v>0.00301473055671348</v>
      </c>
      <c r="M46" s="16">
        <v>0.00375642738138954</v>
      </c>
      <c r="N46" s="16">
        <v>0.00136521423694948</v>
      </c>
      <c r="O46" s="16">
        <v>0.00328707729945465</v>
      </c>
      <c r="P46" s="16">
        <v>0.0020729505300927</v>
      </c>
      <c r="Q46" s="16">
        <v>0.00300995275982476</v>
      </c>
      <c r="R46" s="16">
        <v>0.00361723133409401</v>
      </c>
      <c r="S46" s="16">
        <v>0.00378426101476365</v>
      </c>
      <c r="T46" s="16">
        <v>0.00186482745638458</v>
      </c>
      <c r="U46" s="16">
        <v>0.0053170184195096</v>
      </c>
      <c r="V46" s="16">
        <v>0.00455658596109491</v>
      </c>
      <c r="W46" s="16">
        <v>0.00341171886436947</v>
      </c>
      <c r="X46" s="16">
        <v>0.00479972620070589</v>
      </c>
      <c r="Y46" s="16">
        <v>0.00321777155920689</v>
      </c>
      <c r="Z46" s="16">
        <v>0.0028474305812993</v>
      </c>
      <c r="AA46" s="16">
        <v>0.00349665029932879</v>
      </c>
      <c r="AB46" s="16">
        <v>0.00372680328466945</v>
      </c>
      <c r="AC46" s="16">
        <v>0.00597051642779518</v>
      </c>
      <c r="AD46" s="16">
        <v>0.0033903312327608</v>
      </c>
      <c r="AE46" s="16">
        <v>0.00247793360948597</v>
      </c>
      <c r="AF46" s="16">
        <v>0.00231889926414449</v>
      </c>
      <c r="AG46" s="16">
        <v>0.00547853507927013</v>
      </c>
      <c r="AH46" s="16">
        <v>0.00430760628061927</v>
      </c>
      <c r="AI46" s="16">
        <v>0.0017241493590535</v>
      </c>
      <c r="AJ46" s="16">
        <v>0.00448041298297657</v>
      </c>
      <c r="AK46" s="16">
        <v>0.0046432304890133</v>
      </c>
      <c r="AL46" s="16">
        <v>0.00444336364770656</v>
      </c>
      <c r="AM46" s="16">
        <v>0.00471259582792211</v>
      </c>
      <c r="AN46" s="16">
        <v>0.00538432198149341</v>
      </c>
      <c r="AO46" s="16">
        <v>0.00345916153819246</v>
      </c>
      <c r="AP46" s="16">
        <v>0.00613080971468404</v>
      </c>
      <c r="AQ46" s="16">
        <v>0.00486807923181388</v>
      </c>
      <c r="AR46" s="16">
        <v>0.00570512035881865</v>
      </c>
      <c r="AS46" s="16">
        <v>0.00336536833338213</v>
      </c>
      <c r="AT46" s="16">
        <f>VARP(RI!$B$44:$DQ$44)</f>
        <v>0.0103401584520662</v>
      </c>
      <c r="AU46" s="16">
        <v>0.00372455656958193</v>
      </c>
      <c r="AV46" s="16">
        <v>0.00449809477512053</v>
      </c>
      <c r="AW46" s="16">
        <v>0.00164063721939135</v>
      </c>
      <c r="AX46" s="16">
        <v>0.0021869185160577</v>
      </c>
      <c r="AY46" s="16">
        <v>0.00557651930974308</v>
      </c>
      <c r="AZ46" s="16">
        <v>0.00360101084196777</v>
      </c>
      <c r="BA46" s="16">
        <v>0.00473270224259872</v>
      </c>
      <c r="BB46" s="16">
        <v>0.00757751924623662</v>
      </c>
      <c r="BC46" s="16">
        <v>0.00157994196204955</v>
      </c>
      <c r="BD46" s="16">
        <v>0.00387629843363464</v>
      </c>
      <c r="BE46" s="16">
        <v>0.00554962644812861</v>
      </c>
      <c r="BF46" s="16">
        <v>0.00360438244827053</v>
      </c>
      <c r="BG46" s="16">
        <v>0.00388862174813212</v>
      </c>
      <c r="BH46" s="16">
        <v>0.00520349838353594</v>
      </c>
      <c r="BI46" s="16">
        <v>0.00502214761440907</v>
      </c>
      <c r="BJ46" s="16">
        <v>0.003523485335759</v>
      </c>
      <c r="BK46" s="16">
        <v>0.00591128344568934</v>
      </c>
      <c r="BL46" s="16">
        <v>0.00205823689721374</v>
      </c>
      <c r="BM46" s="16">
        <v>0.00231868370094041</v>
      </c>
      <c r="BN46" s="16">
        <v>0.00560918490898779</v>
      </c>
      <c r="BO46" s="16">
        <v>0.00477877946514057</v>
      </c>
      <c r="BP46" s="16">
        <v>0.00208502750631799</v>
      </c>
      <c r="BQ46" s="16">
        <v>0.00727386144746458</v>
      </c>
      <c r="BR46" s="16">
        <v>0.00208881114988712</v>
      </c>
      <c r="BS46" s="16">
        <v>0.00588989230809299</v>
      </c>
      <c r="BT46" s="16">
        <v>0.00537267016568275</v>
      </c>
      <c r="BU46" s="16">
        <v>0.00475821090529342</v>
      </c>
      <c r="BV46" s="16">
        <v>0.00287911489419377</v>
      </c>
      <c r="BW46" s="16">
        <v>0.0078884581388513</v>
      </c>
      <c r="BX46" s="16">
        <v>0.00261926266887161</v>
      </c>
      <c r="BY46" s="16">
        <v>0.00491535961101463</v>
      </c>
      <c r="BZ46" s="16">
        <v>0.00319790501912381</v>
      </c>
      <c r="CA46" s="16">
        <v>0.00282466171975876</v>
      </c>
      <c r="CB46" s="16">
        <v>0.00213567349819859</v>
      </c>
      <c r="CC46" s="16">
        <v>0.00323237043211</v>
      </c>
      <c r="CD46" s="16">
        <v>0.00448493897433451</v>
      </c>
      <c r="CE46" s="16">
        <v>0.00628420152017597</v>
      </c>
      <c r="CF46" s="16">
        <v>0.00391516976699086</v>
      </c>
      <c r="CG46" s="16">
        <v>0.00316913980024204</v>
      </c>
      <c r="CH46" s="16">
        <v>0.00435447556781535</v>
      </c>
      <c r="CI46" s="16">
        <v>0.00406168896659163</v>
      </c>
      <c r="CJ46" s="16">
        <v>0.00547080627942508</v>
      </c>
      <c r="CK46" s="16">
        <v>0.00220761538424885</v>
      </c>
      <c r="CL46" s="16">
        <v>0.00214611305887843</v>
      </c>
      <c r="CM46" s="16">
        <v>0.00380962759122495</v>
      </c>
      <c r="CN46" s="16">
        <v>0.00519405015315572</v>
      </c>
      <c r="CO46" s="16">
        <v>0.00200754006098626</v>
      </c>
      <c r="CP46" s="16">
        <v>0.00352560686224739</v>
      </c>
      <c r="CQ46" s="16">
        <v>0.00342858180347968</v>
      </c>
      <c r="CR46" s="16">
        <v>0.00426680884657792</v>
      </c>
      <c r="CS46" s="16">
        <v>0.00254316255931205</v>
      </c>
      <c r="CT46" s="16">
        <v>0.00664211858584903</v>
      </c>
      <c r="CU46" s="16">
        <v>0.00496045857903573</v>
      </c>
      <c r="CV46" s="16">
        <v>0.00717474568153698</v>
      </c>
      <c r="CW46" s="16">
        <v>0.00175717891979231</v>
      </c>
      <c r="CX46" s="16">
        <v>0.000266203978624761</v>
      </c>
      <c r="CY46" s="18">
        <v>0.00581080902431443</v>
      </c>
    </row>
    <row r="47" ht="15.15" spans="1:103">
      <c r="A47">
        <v>0.00232746800445833</v>
      </c>
      <c r="B47">
        <v>0</v>
      </c>
      <c r="C47" t="s">
        <v>142</v>
      </c>
      <c r="D47" s="16">
        <v>0.00207989919304748</v>
      </c>
      <c r="E47" s="16">
        <v>0.0020286964049186</v>
      </c>
      <c r="F47" s="16">
        <v>0.00287943124586147</v>
      </c>
      <c r="G47" s="16">
        <v>0.00253467885330403</v>
      </c>
      <c r="H47" s="16">
        <v>0.000131685147852068</v>
      </c>
      <c r="I47" s="16">
        <v>0.00192624801101533</v>
      </c>
      <c r="J47" s="16">
        <v>0.000565863454413808</v>
      </c>
      <c r="K47" s="16">
        <v>0.00313820982740208</v>
      </c>
      <c r="L47" s="16">
        <v>0.00424973140035967</v>
      </c>
      <c r="M47" s="16">
        <v>0.00251282920456611</v>
      </c>
      <c r="N47" s="16">
        <v>0.000237330729129922</v>
      </c>
      <c r="O47" s="16">
        <v>0.00176481069567738</v>
      </c>
      <c r="P47" s="16">
        <v>0.000504714507103211</v>
      </c>
      <c r="Q47" s="16">
        <v>0.00118936036636262</v>
      </c>
      <c r="R47" s="16">
        <v>0.00129726826574125</v>
      </c>
      <c r="S47" s="16">
        <v>0.0014622101326072</v>
      </c>
      <c r="T47" s="16">
        <v>0.00185700126925898</v>
      </c>
      <c r="U47" s="16">
        <v>0.00300801361648042</v>
      </c>
      <c r="V47" s="16">
        <v>0.00236703609443979</v>
      </c>
      <c r="W47" s="16">
        <v>0.00205542555062526</v>
      </c>
      <c r="X47" s="16">
        <v>0.00128970988819549</v>
      </c>
      <c r="Y47" s="16">
        <v>0.00164005296756167</v>
      </c>
      <c r="Z47" s="16">
        <v>0.00137803545526875</v>
      </c>
      <c r="AA47" s="16">
        <v>0.00251859270089655</v>
      </c>
      <c r="AB47" s="16">
        <v>0.00299310246299183</v>
      </c>
      <c r="AC47" s="16">
        <v>0.00190052601136835</v>
      </c>
      <c r="AD47" s="16">
        <v>0.00154040306879149</v>
      </c>
      <c r="AE47" s="16">
        <v>0.000924683860981474</v>
      </c>
      <c r="AF47" s="16">
        <v>0.00115418542010301</v>
      </c>
      <c r="AG47" s="16">
        <v>0.00274659778014478</v>
      </c>
      <c r="AH47" s="16">
        <v>0.00204796737258429</v>
      </c>
      <c r="AI47" s="16">
        <v>0.00101613389185942</v>
      </c>
      <c r="AJ47" s="16">
        <v>0.00228094978165488</v>
      </c>
      <c r="AK47" s="16">
        <v>0.00227685407458369</v>
      </c>
      <c r="AL47" s="16">
        <v>0.00309518031087499</v>
      </c>
      <c r="AM47" s="16">
        <v>0.00228939635640861</v>
      </c>
      <c r="AN47" s="16">
        <v>0.00273149913583911</v>
      </c>
      <c r="AO47" s="16">
        <v>0.00209006139762017</v>
      </c>
      <c r="AP47" s="16">
        <v>0.00304950481370206</v>
      </c>
      <c r="AQ47" s="16">
        <v>0.00226452591921438</v>
      </c>
      <c r="AR47" s="16">
        <v>0.00358908705601849</v>
      </c>
      <c r="AS47" s="16">
        <v>0.00338453271357383</v>
      </c>
      <c r="AT47" s="16">
        <v>0.00372455656958193</v>
      </c>
      <c r="AU47" s="16">
        <f>VARP(RI!$B$45:$DQ$45)</f>
        <v>0.00555395624981612</v>
      </c>
      <c r="AV47" s="16">
        <v>0.00387071559694963</v>
      </c>
      <c r="AW47" s="16">
        <v>0.00039465405733653</v>
      </c>
      <c r="AX47" s="16">
        <v>0.00141392466360653</v>
      </c>
      <c r="AY47" s="16">
        <v>0.0024128295834524</v>
      </c>
      <c r="AZ47" s="16">
        <v>0.00234214580227804</v>
      </c>
      <c r="BA47" s="16">
        <v>0.00172523504843287</v>
      </c>
      <c r="BB47" s="16">
        <v>0.0038073484957363</v>
      </c>
      <c r="BC47" s="16">
        <v>0.000702317878780667</v>
      </c>
      <c r="BD47" s="16">
        <v>0.00148370297336864</v>
      </c>
      <c r="BE47" s="16">
        <v>0.00231460866437035</v>
      </c>
      <c r="BF47" s="16">
        <v>0.00272420186281256</v>
      </c>
      <c r="BG47" s="16">
        <v>0.00242342682002963</v>
      </c>
      <c r="BH47" s="16">
        <v>0.00405159728453666</v>
      </c>
      <c r="BI47" s="16">
        <v>0.00425393305303751</v>
      </c>
      <c r="BJ47" s="16">
        <v>0.000916618721908061</v>
      </c>
      <c r="BK47" s="16">
        <v>0.00256288792736748</v>
      </c>
      <c r="BL47" s="16">
        <v>0.00101739184988989</v>
      </c>
      <c r="BM47" s="16">
        <v>0.00119135719450517</v>
      </c>
      <c r="BN47" s="16">
        <v>0.00643635678831617</v>
      </c>
      <c r="BO47" s="16">
        <v>0.00305487620965007</v>
      </c>
      <c r="BP47" s="16">
        <v>0.00142080979662116</v>
      </c>
      <c r="BQ47" s="16">
        <v>0.00483933127312535</v>
      </c>
      <c r="BR47" s="16">
        <v>0.000669368072163277</v>
      </c>
      <c r="BS47" s="16">
        <v>0.00444510867979476</v>
      </c>
      <c r="BT47" s="16">
        <v>0.00299715584022381</v>
      </c>
      <c r="BU47" s="16">
        <v>0.00484746899286503</v>
      </c>
      <c r="BV47" s="16">
        <v>0.00123364372652637</v>
      </c>
      <c r="BW47" s="16">
        <v>0.0043445840728856</v>
      </c>
      <c r="BX47" s="16">
        <v>0.00168415637841855</v>
      </c>
      <c r="BY47" s="16">
        <v>0.00313188777693367</v>
      </c>
      <c r="BZ47" s="16">
        <v>0.00323927289312617</v>
      </c>
      <c r="CA47" s="16">
        <v>0.00110751217706465</v>
      </c>
      <c r="CB47" s="16">
        <v>0.000737690676151429</v>
      </c>
      <c r="CC47" s="16">
        <v>0.00295309938624679</v>
      </c>
      <c r="CD47" s="16">
        <v>0.00475378905952933</v>
      </c>
      <c r="CE47" s="16">
        <v>0.00459258611000842</v>
      </c>
      <c r="CF47" s="16">
        <v>0.00241315405452553</v>
      </c>
      <c r="CG47" s="16">
        <v>0.00156851369559807</v>
      </c>
      <c r="CH47" s="16">
        <v>0.00244810398927511</v>
      </c>
      <c r="CI47" s="16">
        <v>0.00232374933681591</v>
      </c>
      <c r="CJ47" s="16">
        <v>0.00235377060741069</v>
      </c>
      <c r="CK47" s="16">
        <v>0.00104386050117771</v>
      </c>
      <c r="CL47" s="16">
        <v>0.00103272130026896</v>
      </c>
      <c r="CM47" s="16">
        <v>0.00413491842878596</v>
      </c>
      <c r="CN47" s="16">
        <v>0.00238226258286283</v>
      </c>
      <c r="CO47" s="16">
        <v>0.00114122755547044</v>
      </c>
      <c r="CP47" s="16">
        <v>0.00179273981759053</v>
      </c>
      <c r="CQ47" s="16">
        <v>0.000372474924046161</v>
      </c>
      <c r="CR47" s="16">
        <v>0.00190485364565708</v>
      </c>
      <c r="CS47" s="16">
        <v>0.00124986773877124</v>
      </c>
      <c r="CT47" s="16">
        <v>0.00405050661137682</v>
      </c>
      <c r="CU47" s="16">
        <v>0.00448213800605613</v>
      </c>
      <c r="CV47" s="16">
        <v>0.00322520897879575</v>
      </c>
      <c r="CW47" s="16">
        <v>0.000671540592727307</v>
      </c>
      <c r="CX47" s="16">
        <v>0.0010084279225455</v>
      </c>
      <c r="CY47" s="18">
        <v>0.0029538163577841</v>
      </c>
    </row>
    <row r="48" ht="15.15" spans="1:103">
      <c r="A48">
        <v>0.00385688132429688</v>
      </c>
      <c r="B48">
        <v>0</v>
      </c>
      <c r="C48" t="s">
        <v>144</v>
      </c>
      <c r="D48" s="16">
        <v>0.00156387040611261</v>
      </c>
      <c r="E48" s="16">
        <v>0.00216951682421844</v>
      </c>
      <c r="F48" s="16">
        <v>0.00382040128401689</v>
      </c>
      <c r="G48" s="16">
        <v>0.00216473995420177</v>
      </c>
      <c r="H48" s="16">
        <v>0.000638687825056952</v>
      </c>
      <c r="I48" s="16">
        <v>0.00285382123135638</v>
      </c>
      <c r="J48" s="16">
        <v>0.000864170938133796</v>
      </c>
      <c r="K48" s="16">
        <v>0.00347242817410745</v>
      </c>
      <c r="L48" s="16">
        <v>0.00638342373086901</v>
      </c>
      <c r="M48" s="16">
        <v>0.00372693851919447</v>
      </c>
      <c r="N48" s="16">
        <v>0.000908222765236522</v>
      </c>
      <c r="O48" s="16">
        <v>0.00169108528208324</v>
      </c>
      <c r="P48" s="16">
        <v>0.00427568161481293</v>
      </c>
      <c r="Q48" s="16">
        <v>0.00181542820287213</v>
      </c>
      <c r="R48" s="16">
        <v>0.00171654203027548</v>
      </c>
      <c r="S48" s="16">
        <v>0.00287975460997098</v>
      </c>
      <c r="T48" s="16">
        <v>0.00364582771627903</v>
      </c>
      <c r="U48" s="16">
        <v>0.00455321508217049</v>
      </c>
      <c r="V48" s="16">
        <v>0.00276052960623624</v>
      </c>
      <c r="W48" s="16">
        <v>0.00170127905040607</v>
      </c>
      <c r="X48" s="16">
        <v>0.00337985287296648</v>
      </c>
      <c r="Y48" s="16">
        <v>0.000998680968872125</v>
      </c>
      <c r="Z48" s="16">
        <v>0.00220381012155654</v>
      </c>
      <c r="AA48" s="16">
        <v>0.00293835351858732</v>
      </c>
      <c r="AB48" s="16">
        <v>0.00407996071986707</v>
      </c>
      <c r="AC48" s="16">
        <v>0.00132139159308588</v>
      </c>
      <c r="AD48" s="16">
        <v>0.00170932253829535</v>
      </c>
      <c r="AE48" s="16">
        <v>0.00207104600818967</v>
      </c>
      <c r="AF48" s="16">
        <v>0.00121059511317998</v>
      </c>
      <c r="AG48" s="16">
        <v>0.00382531170946481</v>
      </c>
      <c r="AH48" s="16">
        <v>0.00119717676507565</v>
      </c>
      <c r="AI48" s="16">
        <v>0.00038034537636817</v>
      </c>
      <c r="AJ48" s="16">
        <v>0.00338281408095432</v>
      </c>
      <c r="AK48" s="16">
        <v>0.00296770713067227</v>
      </c>
      <c r="AL48" s="16">
        <v>0.00313118942459264</v>
      </c>
      <c r="AM48" s="16">
        <v>0.000813512139884632</v>
      </c>
      <c r="AN48" s="16">
        <v>0.00450458811032584</v>
      </c>
      <c r="AO48" s="16">
        <v>0.00389027721010051</v>
      </c>
      <c r="AP48" s="16">
        <v>0.00514384150386299</v>
      </c>
      <c r="AQ48" s="16">
        <v>0.00381823030104055</v>
      </c>
      <c r="AR48" s="16">
        <v>0.00615525420658861</v>
      </c>
      <c r="AS48" s="16">
        <v>0.0042385567627792</v>
      </c>
      <c r="AT48" s="16">
        <v>0.00449809477512053</v>
      </c>
      <c r="AU48" s="16">
        <v>0.00387071559694963</v>
      </c>
      <c r="AV48" s="16">
        <f>VARP(RI!$B$46:$DQ$46)</f>
        <v>0.0140016778201647</v>
      </c>
      <c r="AW48" s="16">
        <v>-0.000268252348219016</v>
      </c>
      <c r="AX48" s="16">
        <v>0.00174587053083456</v>
      </c>
      <c r="AY48" s="16">
        <v>0.00197804133235261</v>
      </c>
      <c r="AZ48" s="16">
        <v>0.00301203814339534</v>
      </c>
      <c r="BA48" s="16">
        <v>0.00305246711571893</v>
      </c>
      <c r="BB48" s="16">
        <v>0.00555653964901253</v>
      </c>
      <c r="BC48" s="16">
        <v>7.32450454362233e-5</v>
      </c>
      <c r="BD48" s="16">
        <v>0.0030987014873903</v>
      </c>
      <c r="BE48" s="16">
        <v>0.00498632661874541</v>
      </c>
      <c r="BF48" s="16">
        <v>0.00359138613037161</v>
      </c>
      <c r="BG48" s="16">
        <v>0.00313524524949169</v>
      </c>
      <c r="BH48" s="16">
        <v>0.00543869980516892</v>
      </c>
      <c r="BI48" s="16">
        <v>0.00673080394960334</v>
      </c>
      <c r="BJ48" s="16">
        <v>0.000138626679521752</v>
      </c>
      <c r="BK48" s="16">
        <v>0.00589577885519956</v>
      </c>
      <c r="BL48" s="16">
        <v>0.00132975731315509</v>
      </c>
      <c r="BM48" s="16">
        <v>0.00110128935959043</v>
      </c>
      <c r="BN48" s="16">
        <v>0.00874937975874322</v>
      </c>
      <c r="BO48" s="16">
        <v>0.00415555080060461</v>
      </c>
      <c r="BP48" s="16">
        <v>0.004091139744398</v>
      </c>
      <c r="BQ48" s="16">
        <v>0.00879465321876653</v>
      </c>
      <c r="BR48" s="16">
        <v>0.00162602104211485</v>
      </c>
      <c r="BS48" s="16">
        <v>0.00809550712136921</v>
      </c>
      <c r="BT48" s="16">
        <v>0.00216162380295435</v>
      </c>
      <c r="BU48" s="16">
        <v>0.00610654849752727</v>
      </c>
      <c r="BV48" s="16">
        <v>0.00108961580023601</v>
      </c>
      <c r="BW48" s="16">
        <v>0.00459369557328875</v>
      </c>
      <c r="BX48" s="16">
        <v>0.0037281662774242</v>
      </c>
      <c r="BY48" s="16">
        <v>0.00269932155735687</v>
      </c>
      <c r="BZ48" s="16">
        <v>0.00602625731896987</v>
      </c>
      <c r="CA48" s="16">
        <v>0.00241135694488942</v>
      </c>
      <c r="CB48" s="16">
        <v>0.000972560290412518</v>
      </c>
      <c r="CC48" s="16">
        <v>0.0065354154708638</v>
      </c>
      <c r="CD48" s="16">
        <v>0.0101702191791238</v>
      </c>
      <c r="CE48" s="16">
        <v>0.00924426360747332</v>
      </c>
      <c r="CF48" s="16">
        <v>0.0033849314602008</v>
      </c>
      <c r="CG48" s="16">
        <v>0.00224609283531574</v>
      </c>
      <c r="CH48" s="16">
        <v>0.00619998806989011</v>
      </c>
      <c r="CI48" s="16">
        <v>0.0032295950658764</v>
      </c>
      <c r="CJ48" s="16">
        <v>0.00353592461839385</v>
      </c>
      <c r="CK48" s="16">
        <v>0.00130766977917188</v>
      </c>
      <c r="CL48" s="16">
        <v>0.00147999784058893</v>
      </c>
      <c r="CM48" s="16">
        <v>0.00521724341061551</v>
      </c>
      <c r="CN48" s="16">
        <v>0.00396540085237927</v>
      </c>
      <c r="CO48" s="16">
        <v>0.00128848034928301</v>
      </c>
      <c r="CP48" s="16">
        <v>0.00101343058790895</v>
      </c>
      <c r="CQ48" s="16">
        <v>-9.02016604814022e-5</v>
      </c>
      <c r="CR48" s="16">
        <v>0.00319117226589245</v>
      </c>
      <c r="CS48" s="16">
        <v>0.00166413143944914</v>
      </c>
      <c r="CT48" s="16">
        <v>0.00343385065361012</v>
      </c>
      <c r="CU48" s="16">
        <v>0.00481054873569009</v>
      </c>
      <c r="CV48" s="16">
        <v>0.00345627176950894</v>
      </c>
      <c r="CW48" s="16">
        <v>0.000130087979030985</v>
      </c>
      <c r="CX48" s="16">
        <v>0.00488391478542887</v>
      </c>
      <c r="CY48" s="18">
        <v>0.00439316602149293</v>
      </c>
    </row>
    <row r="49" ht="15.15" spans="1:103">
      <c r="A49">
        <v>0.0038962590974784</v>
      </c>
      <c r="B49">
        <v>0.125668223440783</v>
      </c>
      <c r="C49" t="s">
        <v>147</v>
      </c>
      <c r="D49" s="16">
        <v>0.000789755266738899</v>
      </c>
      <c r="E49" s="16">
        <v>0.00134392162885047</v>
      </c>
      <c r="F49" s="16">
        <v>0.00012431146829274</v>
      </c>
      <c r="G49" s="16">
        <v>0.000999232599236624</v>
      </c>
      <c r="H49" s="16">
        <v>0.000828770981633695</v>
      </c>
      <c r="I49" s="16">
        <v>0.000788260774409864</v>
      </c>
      <c r="J49" s="16">
        <v>0.00098251653583492</v>
      </c>
      <c r="K49" s="16">
        <v>0.000695424767250093</v>
      </c>
      <c r="L49" s="16">
        <v>0.000110524300808511</v>
      </c>
      <c r="M49" s="16">
        <v>0.000224449034406778</v>
      </c>
      <c r="N49" s="16">
        <v>0.00115799670115942</v>
      </c>
      <c r="O49" s="16">
        <v>0.000464063757736155</v>
      </c>
      <c r="P49" s="16">
        <v>0.000625596047586782</v>
      </c>
      <c r="Q49" s="16">
        <v>0.000989103399463721</v>
      </c>
      <c r="R49" s="16">
        <v>0.00137334450736057</v>
      </c>
      <c r="S49" s="16">
        <v>0.00042947835302533</v>
      </c>
      <c r="T49" s="16">
        <v>-4.19101776151274e-5</v>
      </c>
      <c r="U49" s="16">
        <v>0.00191067117735466</v>
      </c>
      <c r="V49" s="16">
        <v>0.00140711593984716</v>
      </c>
      <c r="W49" s="16">
        <v>0.00107288200287101</v>
      </c>
      <c r="X49" s="16">
        <v>0.0011565576227059</v>
      </c>
      <c r="Y49" s="16">
        <v>0.000949780378269843</v>
      </c>
      <c r="Z49" s="16">
        <v>0.000730028335297677</v>
      </c>
      <c r="AA49" s="16">
        <v>-0.000197064802645669</v>
      </c>
      <c r="AB49" s="16">
        <v>-0.000126608381357478</v>
      </c>
      <c r="AC49" s="16">
        <v>0.00125008507471563</v>
      </c>
      <c r="AD49" s="16">
        <v>0.000877578559711804</v>
      </c>
      <c r="AE49" s="16">
        <v>0.000995983842105883</v>
      </c>
      <c r="AF49" s="16">
        <v>0.00109176175493902</v>
      </c>
      <c r="AG49" s="16">
        <v>0.00115182807636046</v>
      </c>
      <c r="AH49" s="16">
        <v>0.000927112508464156</v>
      </c>
      <c r="AI49" s="16">
        <v>0.000316675229411115</v>
      </c>
      <c r="AJ49" s="16">
        <v>0.00101857968289524</v>
      </c>
      <c r="AK49" s="16">
        <v>0.00136538046084811</v>
      </c>
      <c r="AL49" s="16">
        <v>0.00033507486646851</v>
      </c>
      <c r="AM49" s="16">
        <v>0.00182311101901723</v>
      </c>
      <c r="AN49" s="16">
        <v>0.00118012057467825</v>
      </c>
      <c r="AO49" s="16">
        <v>0.000328461674243503</v>
      </c>
      <c r="AP49" s="16">
        <v>0.00155675961420918</v>
      </c>
      <c r="AQ49" s="16">
        <v>0.000692043332269662</v>
      </c>
      <c r="AR49" s="16">
        <v>0.000190976539219377</v>
      </c>
      <c r="AS49" s="16">
        <v>0.000762701929053381</v>
      </c>
      <c r="AT49" s="16">
        <v>0.00164063721939135</v>
      </c>
      <c r="AU49" s="16">
        <v>0.00039465405733653</v>
      </c>
      <c r="AV49" s="16">
        <v>-0.000268252348219016</v>
      </c>
      <c r="AW49" s="16">
        <f>VARP(RI!$B$47:$DQ$47)</f>
        <v>0.00283766537368491</v>
      </c>
      <c r="AX49" s="16">
        <v>0.000668602546550357</v>
      </c>
      <c r="AY49" s="16">
        <v>0.00150590038165153</v>
      </c>
      <c r="AZ49" s="16">
        <v>0.000819774657918787</v>
      </c>
      <c r="BA49" s="16">
        <v>0.00102805183935233</v>
      </c>
      <c r="BB49" s="16">
        <v>0.000949093717652151</v>
      </c>
      <c r="BC49" s="16">
        <v>0.000431380352765313</v>
      </c>
      <c r="BD49" s="16">
        <v>0.00160274722735474</v>
      </c>
      <c r="BE49" s="16">
        <v>0.000754004524756926</v>
      </c>
      <c r="BF49" s="16">
        <v>0.00115831310428835</v>
      </c>
      <c r="BG49" s="16">
        <v>0.000616925187188148</v>
      </c>
      <c r="BH49" s="16">
        <v>0.00122127375785618</v>
      </c>
      <c r="BI49" s="16">
        <v>0.000396693097843883</v>
      </c>
      <c r="BJ49" s="16">
        <v>0.000852683136937818</v>
      </c>
      <c r="BK49" s="16">
        <v>0.000287504681267949</v>
      </c>
      <c r="BL49" s="16">
        <v>0.00068748516989047</v>
      </c>
      <c r="BM49" s="16">
        <v>0.000194490063325027</v>
      </c>
      <c r="BN49" s="16">
        <v>0.000452930911152365</v>
      </c>
      <c r="BO49" s="16">
        <v>0.00109782287220945</v>
      </c>
      <c r="BP49" s="16">
        <v>-0.000286788427018031</v>
      </c>
      <c r="BQ49" s="16">
        <v>0.000920780148606243</v>
      </c>
      <c r="BR49" s="16">
        <v>0.00121827365575994</v>
      </c>
      <c r="BS49" s="16">
        <v>0.00128452869614066</v>
      </c>
      <c r="BT49" s="16">
        <v>0.00126389966012209</v>
      </c>
      <c r="BU49" s="16">
        <v>0.0002639362398022</v>
      </c>
      <c r="BV49" s="16">
        <v>0.00200452330912564</v>
      </c>
      <c r="BW49" s="16">
        <v>0.000896198344752955</v>
      </c>
      <c r="BX49" s="16">
        <v>0.00159398636372973</v>
      </c>
      <c r="BY49" s="16">
        <v>0.000808313391198586</v>
      </c>
      <c r="BZ49" s="16">
        <v>-0.000421026783418731</v>
      </c>
      <c r="CA49" s="16">
        <v>0.00099185666214101</v>
      </c>
      <c r="CB49" s="16">
        <v>0.00105697761614399</v>
      </c>
      <c r="CC49" s="16">
        <v>0.000156800357385205</v>
      </c>
      <c r="CD49" s="16">
        <v>0.000461291699375193</v>
      </c>
      <c r="CE49" s="16">
        <v>0.00162437203136803</v>
      </c>
      <c r="CF49" s="16">
        <v>0.000442279025377954</v>
      </c>
      <c r="CG49" s="16">
        <v>0.000697080563433725</v>
      </c>
      <c r="CH49" s="16">
        <v>0.000434425575421201</v>
      </c>
      <c r="CI49" s="16">
        <v>0.000873195787163538</v>
      </c>
      <c r="CJ49" s="16">
        <v>0.00197469928405082</v>
      </c>
      <c r="CK49" s="16">
        <v>0.000270133555396805</v>
      </c>
      <c r="CL49" s="16">
        <v>0.000908169787327569</v>
      </c>
      <c r="CM49" s="16">
        <v>1.80462380025662e-5</v>
      </c>
      <c r="CN49" s="16">
        <v>0.00102416373662976</v>
      </c>
      <c r="CO49" s="16">
        <v>0.00044614129696541</v>
      </c>
      <c r="CP49" s="16">
        <v>-0.000213133999826795</v>
      </c>
      <c r="CQ49" s="16">
        <v>0.000569311025594259</v>
      </c>
      <c r="CR49" s="16">
        <v>0.000858414260315929</v>
      </c>
      <c r="CS49" s="16">
        <v>0.000567828986152671</v>
      </c>
      <c r="CT49" s="16">
        <v>0.00121667376484387</v>
      </c>
      <c r="CU49" s="16">
        <v>0.00121461028356982</v>
      </c>
      <c r="CV49" s="16">
        <v>0.00163381905908068</v>
      </c>
      <c r="CW49" s="16">
        <v>0.000632873545559196</v>
      </c>
      <c r="CX49" s="16">
        <v>8.78919848977958e-5</v>
      </c>
      <c r="CY49" s="18">
        <v>0.00118078039058618</v>
      </c>
    </row>
    <row r="50" ht="15.15" spans="1:103">
      <c r="A50">
        <v>0.00756165186527039</v>
      </c>
      <c r="B50">
        <v>0</v>
      </c>
      <c r="C50" t="s">
        <v>150</v>
      </c>
      <c r="D50" s="16">
        <v>0.00326272734145819</v>
      </c>
      <c r="E50" s="16">
        <v>0.00337147363087396</v>
      </c>
      <c r="F50" s="16">
        <v>0.00137258169692108</v>
      </c>
      <c r="G50" s="16">
        <v>0.00375879048092272</v>
      </c>
      <c r="H50" s="16">
        <v>0.00110374484328414</v>
      </c>
      <c r="I50" s="16">
        <v>0.00142526389621946</v>
      </c>
      <c r="J50" s="16">
        <v>0.00154026401924916</v>
      </c>
      <c r="K50" s="16">
        <v>0.00481909885877108</v>
      </c>
      <c r="L50" s="16">
        <v>0.00197267841208332</v>
      </c>
      <c r="M50" s="16">
        <v>0.00179460168777856</v>
      </c>
      <c r="N50" s="16">
        <v>0.00188552851533513</v>
      </c>
      <c r="O50" s="16">
        <v>0.00383361379438155</v>
      </c>
      <c r="P50" s="16">
        <v>-0.00197155759565463</v>
      </c>
      <c r="Q50" s="16">
        <v>0.00243426900382884</v>
      </c>
      <c r="R50" s="16">
        <v>0.00256686384726431</v>
      </c>
      <c r="S50" s="16">
        <v>0.00214917964357691</v>
      </c>
      <c r="T50" s="16">
        <v>0.00147747065027413</v>
      </c>
      <c r="U50" s="16">
        <v>0.00634656063977806</v>
      </c>
      <c r="V50" s="16">
        <v>0.00309744245640428</v>
      </c>
      <c r="W50" s="16">
        <v>0.00339304575131274</v>
      </c>
      <c r="X50" s="16">
        <v>0.00170648220324888</v>
      </c>
      <c r="Y50" s="16">
        <v>0.00260515859727096</v>
      </c>
      <c r="Z50" s="16">
        <v>0.0020751213457623</v>
      </c>
      <c r="AA50" s="16">
        <v>0.00128940910851965</v>
      </c>
      <c r="AB50" s="16">
        <v>0.00221574205621241</v>
      </c>
      <c r="AC50" s="16">
        <v>0.0020833427056147</v>
      </c>
      <c r="AD50" s="16">
        <v>0.00208622718457561</v>
      </c>
      <c r="AE50" s="16">
        <v>0.00189832952880336</v>
      </c>
      <c r="AF50" s="16">
        <v>0.00241471941422015</v>
      </c>
      <c r="AG50" s="16">
        <v>0.00303454024870836</v>
      </c>
      <c r="AH50" s="16">
        <v>0.00306586302125357</v>
      </c>
      <c r="AI50" s="16">
        <v>0.00110434867178204</v>
      </c>
      <c r="AJ50" s="16">
        <v>0.00384837962950962</v>
      </c>
      <c r="AK50" s="16">
        <v>0.00338430853629277</v>
      </c>
      <c r="AL50" s="16">
        <v>0.00184713991672225</v>
      </c>
      <c r="AM50" s="16">
        <v>0.0026256733753714</v>
      </c>
      <c r="AN50" s="16">
        <v>0.00335816782496092</v>
      </c>
      <c r="AO50" s="16">
        <v>0.00319418201274012</v>
      </c>
      <c r="AP50" s="16">
        <v>0.00381371554375095</v>
      </c>
      <c r="AQ50" s="16">
        <v>0.00324464926643515</v>
      </c>
      <c r="AR50" s="16">
        <v>0.00186512262976969</v>
      </c>
      <c r="AS50" s="16">
        <v>0.00135893738218781</v>
      </c>
      <c r="AT50" s="16">
        <v>0.0021869185160577</v>
      </c>
      <c r="AU50" s="16">
        <v>0.00141392466360653</v>
      </c>
      <c r="AV50" s="16">
        <v>0.00174587053083456</v>
      </c>
      <c r="AW50" s="16">
        <v>0.000668602546550357</v>
      </c>
      <c r="AX50" s="16">
        <f>VARP(RI!$B$48:$DQ$48)</f>
        <v>0.00758947759890469</v>
      </c>
      <c r="AY50" s="16">
        <v>0.00404160954373642</v>
      </c>
      <c r="AZ50" s="16">
        <v>0.00580537446545492</v>
      </c>
      <c r="BA50" s="16">
        <v>0.00282748360768706</v>
      </c>
      <c r="BB50" s="16">
        <v>0.00347552631720991</v>
      </c>
      <c r="BC50" s="16">
        <v>0.000854948104814166</v>
      </c>
      <c r="BD50" s="16">
        <v>0.00346627014524349</v>
      </c>
      <c r="BE50" s="16">
        <v>0.0044095978920667</v>
      </c>
      <c r="BF50" s="16">
        <v>0.00187984598630428</v>
      </c>
      <c r="BG50" s="16">
        <v>0.0012509579129955</v>
      </c>
      <c r="BH50" s="16">
        <v>0.00235312029125724</v>
      </c>
      <c r="BI50" s="16">
        <v>0.00171944148523118</v>
      </c>
      <c r="BJ50" s="16">
        <v>0.00100484122263362</v>
      </c>
      <c r="BK50" s="16">
        <v>-0.00117792860376867</v>
      </c>
      <c r="BL50" s="16">
        <v>0.00117850945042871</v>
      </c>
      <c r="BM50" s="16">
        <v>0.00183010566453942</v>
      </c>
      <c r="BN50" s="16">
        <v>5.16756439237886e-5</v>
      </c>
      <c r="BO50" s="16">
        <v>0.00416329397690142</v>
      </c>
      <c r="BP50" s="16">
        <v>0.000166317207055781</v>
      </c>
      <c r="BQ50" s="16">
        <v>0.00217422596128567</v>
      </c>
      <c r="BR50" s="16">
        <v>0.00197965383605897</v>
      </c>
      <c r="BS50" s="16">
        <v>0.0011583510335906</v>
      </c>
      <c r="BT50" s="16">
        <v>0.00504705416424292</v>
      </c>
      <c r="BU50" s="16">
        <v>0.00318342328581627</v>
      </c>
      <c r="BV50" s="16">
        <v>0.0019017966182769</v>
      </c>
      <c r="BW50" s="16">
        <v>0.00448840803633315</v>
      </c>
      <c r="BX50" s="16">
        <v>0.000988891100436081</v>
      </c>
      <c r="BY50" s="16">
        <v>0.00526389331795709</v>
      </c>
      <c r="BZ50" s="16">
        <v>-7.90191391991519e-6</v>
      </c>
      <c r="CA50" s="16">
        <v>0.00140739760144154</v>
      </c>
      <c r="CB50" s="16">
        <v>0.00126558104621036</v>
      </c>
      <c r="CC50" s="16">
        <v>0.00240745875994857</v>
      </c>
      <c r="CD50" s="16">
        <v>-0.000755210425299155</v>
      </c>
      <c r="CE50" s="16">
        <v>0.00070440654059795</v>
      </c>
      <c r="CF50" s="16">
        <v>0.00170317536843477</v>
      </c>
      <c r="CG50" s="16">
        <v>0.0011376648386173</v>
      </c>
      <c r="CH50" s="16">
        <v>0.00326784702434177</v>
      </c>
      <c r="CI50" s="16">
        <v>0.0021219729110004</v>
      </c>
      <c r="CJ50" s="16">
        <v>0.00391113615889526</v>
      </c>
      <c r="CK50" s="16">
        <v>0.000818016452225128</v>
      </c>
      <c r="CL50" s="16">
        <v>0.000974270398064081</v>
      </c>
      <c r="CM50" s="16">
        <v>0.00170589455210301</v>
      </c>
      <c r="CN50" s="16">
        <v>0.00423162796159639</v>
      </c>
      <c r="CO50" s="16">
        <v>0.00124671057759004</v>
      </c>
      <c r="CP50" s="16">
        <v>0.000904850993618224</v>
      </c>
      <c r="CQ50" s="16">
        <v>0.000473290541731693</v>
      </c>
      <c r="CR50" s="16">
        <v>0.00104110327357216</v>
      </c>
      <c r="CS50" s="16">
        <v>0.00216140787835376</v>
      </c>
      <c r="CT50" s="16">
        <v>0.00406921887597389</v>
      </c>
      <c r="CU50" s="16">
        <v>0.00139242701579503</v>
      </c>
      <c r="CV50" s="16">
        <v>0.00158361821396683</v>
      </c>
      <c r="CW50" s="16">
        <v>0.00294857323888563</v>
      </c>
      <c r="CX50" s="16">
        <v>-0.00246927892162634</v>
      </c>
      <c r="CY50" s="18">
        <v>0.00415894920576811</v>
      </c>
    </row>
    <row r="51" ht="15.15" spans="1:103">
      <c r="A51">
        <v>0.0369340011857035</v>
      </c>
      <c r="B51">
        <v>0</v>
      </c>
      <c r="C51" t="s">
        <v>152</v>
      </c>
      <c r="D51" s="16">
        <v>0.00340354337799171</v>
      </c>
      <c r="E51" s="16">
        <v>0.00385516972226502</v>
      </c>
      <c r="F51" s="16">
        <v>0.00200540245115155</v>
      </c>
      <c r="G51" s="16">
        <v>0.00472799536450901</v>
      </c>
      <c r="H51" s="16">
        <v>-0.00015197702103553</v>
      </c>
      <c r="I51" s="16">
        <v>0.00176832727198424</v>
      </c>
      <c r="J51" s="16">
        <v>0.00132518933706215</v>
      </c>
      <c r="K51" s="16">
        <v>0.0102679869730902</v>
      </c>
      <c r="L51" s="16">
        <v>0.00265977521972279</v>
      </c>
      <c r="M51" s="16">
        <v>0.00246003550627904</v>
      </c>
      <c r="N51" s="16">
        <v>0.00235958401015073</v>
      </c>
      <c r="O51" s="16">
        <v>0.0047831598413199</v>
      </c>
      <c r="P51" s="16">
        <v>0.000345699637225995</v>
      </c>
      <c r="Q51" s="16">
        <v>0.00240552773840105</v>
      </c>
      <c r="R51" s="16">
        <v>0.00581759176144913</v>
      </c>
      <c r="S51" s="16">
        <v>0.00394112667460634</v>
      </c>
      <c r="T51" s="16">
        <v>-0.000129873837832839</v>
      </c>
      <c r="U51" s="16">
        <v>0.0125514481204046</v>
      </c>
      <c r="V51" s="16">
        <v>0.00438532240946597</v>
      </c>
      <c r="W51" s="16">
        <v>0.00313173273207239</v>
      </c>
      <c r="X51" s="16">
        <v>0.00472532827337303</v>
      </c>
      <c r="Y51" s="16">
        <v>0.00445476978343678</v>
      </c>
      <c r="Z51" s="16">
        <v>0.00176739138938148</v>
      </c>
      <c r="AA51" s="16">
        <v>0.00175583171552407</v>
      </c>
      <c r="AB51" s="16">
        <v>0.00320921226652592</v>
      </c>
      <c r="AC51" s="16">
        <v>0.00317229139098821</v>
      </c>
      <c r="AD51" s="16">
        <v>0.00605927730102115</v>
      </c>
      <c r="AE51" s="16">
        <v>0.00183692438666763</v>
      </c>
      <c r="AF51" s="16">
        <v>0.00330957221224797</v>
      </c>
      <c r="AG51" s="16">
        <v>0.00578898361833472</v>
      </c>
      <c r="AH51" s="16">
        <v>0.00667232882512908</v>
      </c>
      <c r="AI51" s="16">
        <v>0.00197405718835659</v>
      </c>
      <c r="AJ51" s="16">
        <v>0.0069283683360684</v>
      </c>
      <c r="AK51" s="16">
        <v>0.0055582171001083</v>
      </c>
      <c r="AL51" s="16">
        <v>0.00203768196539645</v>
      </c>
      <c r="AM51" s="16">
        <v>0.0089488065241112</v>
      </c>
      <c r="AN51" s="16">
        <v>0.00476862382809815</v>
      </c>
      <c r="AO51" s="16">
        <v>0.00318422362693919</v>
      </c>
      <c r="AP51" s="16">
        <v>0.00598563293806922</v>
      </c>
      <c r="AQ51" s="16">
        <v>0.00311465451052955</v>
      </c>
      <c r="AR51" s="16">
        <v>0.00542237248014299</v>
      </c>
      <c r="AS51" s="16">
        <v>0.00258649605681938</v>
      </c>
      <c r="AT51" s="16">
        <v>0.00557651930974308</v>
      </c>
      <c r="AU51" s="16">
        <v>0.0024128295834524</v>
      </c>
      <c r="AV51" s="16">
        <v>0.00197804133235261</v>
      </c>
      <c r="AW51" s="16">
        <v>0.00150590038165153</v>
      </c>
      <c r="AX51" s="16">
        <v>0.00404160954373642</v>
      </c>
      <c r="AY51" s="16">
        <f>VARP(RI!$B$49:$DQ$49)</f>
        <v>0.0268035491350764</v>
      </c>
      <c r="AZ51" s="16">
        <v>0.00443310312855224</v>
      </c>
      <c r="BA51" s="16">
        <v>0.0039204308743688</v>
      </c>
      <c r="BB51" s="16">
        <v>0.00802188893405599</v>
      </c>
      <c r="BC51" s="16">
        <v>0.00199319153473564</v>
      </c>
      <c r="BD51" s="16">
        <v>0.00396838205302825</v>
      </c>
      <c r="BE51" s="16">
        <v>0.00694437132995298</v>
      </c>
      <c r="BF51" s="16">
        <v>0.00502257333720761</v>
      </c>
      <c r="BG51" s="16">
        <v>0.00299065634278646</v>
      </c>
      <c r="BH51" s="16">
        <v>0.00309349547713689</v>
      </c>
      <c r="BI51" s="16">
        <v>0.00290634947079998</v>
      </c>
      <c r="BJ51" s="16">
        <v>0.00212516586080083</v>
      </c>
      <c r="BK51" s="16">
        <v>0.00530182799216457</v>
      </c>
      <c r="BL51" s="16">
        <v>0.00173687096306402</v>
      </c>
      <c r="BM51" s="16">
        <v>0.00439810740782098</v>
      </c>
      <c r="BN51" s="16">
        <v>0.00229489140863048</v>
      </c>
      <c r="BO51" s="16">
        <v>0.00550567330125812</v>
      </c>
      <c r="BP51" s="16">
        <v>0.00380131341614013</v>
      </c>
      <c r="BQ51" s="16">
        <v>0.00363537805278554</v>
      </c>
      <c r="BR51" s="16">
        <v>0.000453410676835005</v>
      </c>
      <c r="BS51" s="16">
        <v>0.0010450445041437</v>
      </c>
      <c r="BT51" s="16">
        <v>0.00702231768777138</v>
      </c>
      <c r="BU51" s="16">
        <v>0.00474898443397087</v>
      </c>
      <c r="BV51" s="16">
        <v>0.00328795832262072</v>
      </c>
      <c r="BW51" s="16">
        <v>0.0115254992468002</v>
      </c>
      <c r="BX51" s="16">
        <v>0.00252871215348086</v>
      </c>
      <c r="BY51" s="16">
        <v>0.0109181395227758</v>
      </c>
      <c r="BZ51" s="16">
        <v>0.00134901524684818</v>
      </c>
      <c r="CA51" s="16">
        <v>0.00215103058518519</v>
      </c>
      <c r="CB51" s="16">
        <v>0.00103024216333616</v>
      </c>
      <c r="CC51" s="16">
        <v>-0.000846082492284425</v>
      </c>
      <c r="CD51" s="16">
        <v>0.00116637760027198</v>
      </c>
      <c r="CE51" s="16">
        <v>0.0035210959459885</v>
      </c>
      <c r="CF51" s="16">
        <v>0.00537097671107737</v>
      </c>
      <c r="CG51" s="16">
        <v>0.00197732367678251</v>
      </c>
      <c r="CH51" s="16">
        <v>0.00303193364840822</v>
      </c>
      <c r="CI51" s="16">
        <v>0.00699629379077235</v>
      </c>
      <c r="CJ51" s="16">
        <v>0.00442183196087878</v>
      </c>
      <c r="CK51" s="16">
        <v>0.00237569044723545</v>
      </c>
      <c r="CL51" s="16">
        <v>0.00244183091473677</v>
      </c>
      <c r="CM51" s="16">
        <v>0.0103354915477796</v>
      </c>
      <c r="CN51" s="16">
        <v>0.0087822992447696</v>
      </c>
      <c r="CO51" s="16">
        <v>0.0010578902975671</v>
      </c>
      <c r="CP51" s="16">
        <v>0.00109054479167777</v>
      </c>
      <c r="CQ51" s="16">
        <v>0.00223837464766464</v>
      </c>
      <c r="CR51" s="16">
        <v>0.00264897748549735</v>
      </c>
      <c r="CS51" s="16">
        <v>0.00468162365689017</v>
      </c>
      <c r="CT51" s="16">
        <v>0.0137483737910998</v>
      </c>
      <c r="CU51" s="16">
        <v>0.00372391405389719</v>
      </c>
      <c r="CV51" s="16">
        <v>0.00709025280070274</v>
      </c>
      <c r="CW51" s="16">
        <v>0.000610816377156753</v>
      </c>
      <c r="CX51" s="16">
        <v>0.00203002991487141</v>
      </c>
      <c r="CY51" s="18">
        <v>0.00612029179411997</v>
      </c>
    </row>
    <row r="52" ht="15.15" spans="1:103">
      <c r="A52">
        <v>0.00686469811055001</v>
      </c>
      <c r="B52">
        <v>0</v>
      </c>
      <c r="C52" t="s">
        <v>155</v>
      </c>
      <c r="D52" s="16">
        <v>0.00372870325858657</v>
      </c>
      <c r="E52" s="16">
        <v>0.00446694347883363</v>
      </c>
      <c r="F52" s="16">
        <v>0.00162666393787507</v>
      </c>
      <c r="G52" s="16">
        <v>0.00420002907468959</v>
      </c>
      <c r="H52" s="16">
        <v>0.000945108801217278</v>
      </c>
      <c r="I52" s="16">
        <v>0.00247013204694551</v>
      </c>
      <c r="J52" s="16">
        <v>0.00135406494421834</v>
      </c>
      <c r="K52" s="16">
        <v>0.0051780096468748</v>
      </c>
      <c r="L52" s="16">
        <v>0.00280299552426519</v>
      </c>
      <c r="M52" s="16">
        <v>0.00211744161657681</v>
      </c>
      <c r="N52" s="16">
        <v>0.00183619158538497</v>
      </c>
      <c r="O52" s="16">
        <v>0.0034441355715219</v>
      </c>
      <c r="P52" s="16">
        <v>-0.00182761950495642</v>
      </c>
      <c r="Q52" s="16">
        <v>0.00231389358496752</v>
      </c>
      <c r="R52" s="16">
        <v>0.00279140559952749</v>
      </c>
      <c r="S52" s="16">
        <v>0.00192436994316333</v>
      </c>
      <c r="T52" s="16">
        <v>0.00152134243186985</v>
      </c>
      <c r="U52" s="16">
        <v>0.00567713955649771</v>
      </c>
      <c r="V52" s="16">
        <v>0.00360597925742524</v>
      </c>
      <c r="W52" s="16">
        <v>0.00304350047755232</v>
      </c>
      <c r="X52" s="16">
        <v>0.00162893195955147</v>
      </c>
      <c r="Y52" s="16">
        <v>0.00224327148032862</v>
      </c>
      <c r="Z52" s="16">
        <v>0.00271813493049446</v>
      </c>
      <c r="AA52" s="16">
        <v>0.00174234986359949</v>
      </c>
      <c r="AB52" s="16">
        <v>0.00217924370997409</v>
      </c>
      <c r="AC52" s="16">
        <v>0.00282971727829394</v>
      </c>
      <c r="AD52" s="16">
        <v>0.00176660505676696</v>
      </c>
      <c r="AE52" s="16">
        <v>0.00199419481005688</v>
      </c>
      <c r="AF52" s="16">
        <v>0.00182957071859173</v>
      </c>
      <c r="AG52" s="16">
        <v>0.00380640139016982</v>
      </c>
      <c r="AH52" s="16">
        <v>0.00192605883435276</v>
      </c>
      <c r="AI52" s="16">
        <v>0.000572792638717096</v>
      </c>
      <c r="AJ52" s="16">
        <v>0.00420815061484903</v>
      </c>
      <c r="AK52" s="16">
        <v>0.00376256518454076</v>
      </c>
      <c r="AL52" s="16">
        <v>0.00222105918567916</v>
      </c>
      <c r="AM52" s="16">
        <v>0.00225119717165969</v>
      </c>
      <c r="AN52" s="16">
        <v>0.00476342463457083</v>
      </c>
      <c r="AO52" s="16">
        <v>0.00351487264640447</v>
      </c>
      <c r="AP52" s="16">
        <v>0.00549485888309119</v>
      </c>
      <c r="AQ52" s="16">
        <v>0.00401139611004094</v>
      </c>
      <c r="AR52" s="16">
        <v>0.00265706605073917</v>
      </c>
      <c r="AS52" s="16">
        <v>0.0018242467447443</v>
      </c>
      <c r="AT52" s="16">
        <v>0.00360101084196777</v>
      </c>
      <c r="AU52" s="16">
        <v>0.00234214580227804</v>
      </c>
      <c r="AV52" s="16">
        <v>0.00301203814339534</v>
      </c>
      <c r="AW52" s="16">
        <v>0.000819774657918787</v>
      </c>
      <c r="AX52" s="16">
        <v>0.00580537446545492</v>
      </c>
      <c r="AY52" s="16">
        <v>0.00443310312855224</v>
      </c>
      <c r="AZ52" s="16">
        <f>VARP(RI!$B$50:$DQ$50)</f>
        <v>0.00797037093903691</v>
      </c>
      <c r="BA52" s="16">
        <v>0.00392938939417424</v>
      </c>
      <c r="BB52" s="16">
        <v>0.00517484377857114</v>
      </c>
      <c r="BC52" s="16">
        <v>4.91894666962298e-5</v>
      </c>
      <c r="BD52" s="16">
        <v>0.00419013550863101</v>
      </c>
      <c r="BE52" s="16">
        <v>0.00465734526112719</v>
      </c>
      <c r="BF52" s="16">
        <v>0.00246288893068626</v>
      </c>
      <c r="BG52" s="16">
        <v>0.00236322890845225</v>
      </c>
      <c r="BH52" s="16">
        <v>0.00393851284686606</v>
      </c>
      <c r="BI52" s="16">
        <v>0.0025566674956642</v>
      </c>
      <c r="BJ52" s="16">
        <v>0.00178357381142976</v>
      </c>
      <c r="BK52" s="16">
        <v>-0.00080022101700401</v>
      </c>
      <c r="BL52" s="16">
        <v>0.00175332303336646</v>
      </c>
      <c r="BM52" s="16">
        <v>0.00190301116425009</v>
      </c>
      <c r="BN52" s="16">
        <v>0.00053155592269855</v>
      </c>
      <c r="BO52" s="16">
        <v>0.00480791505050136</v>
      </c>
      <c r="BP52" s="16">
        <v>0.00105067667549006</v>
      </c>
      <c r="BQ52" s="16">
        <v>0.00291179129232434</v>
      </c>
      <c r="BR52" s="16">
        <v>0.00201261837576829</v>
      </c>
      <c r="BS52" s="16">
        <v>0.00441086406781311</v>
      </c>
      <c r="BT52" s="16">
        <v>0.00523395368464575</v>
      </c>
      <c r="BU52" s="16">
        <v>0.00339896405602781</v>
      </c>
      <c r="BV52" s="16">
        <v>0.00203296785776751</v>
      </c>
      <c r="BW52" s="16">
        <v>0.00514849682204646</v>
      </c>
      <c r="BX52" s="16">
        <v>0.00205859032393587</v>
      </c>
      <c r="BY52" s="16">
        <v>0.00560622384212227</v>
      </c>
      <c r="BZ52" s="16">
        <v>0.00121795957336181</v>
      </c>
      <c r="CA52" s="16">
        <v>0.00250130910354094</v>
      </c>
      <c r="CB52" s="16">
        <v>0.00159598827634414</v>
      </c>
      <c r="CC52" s="16">
        <v>0.00256573969665609</v>
      </c>
      <c r="CD52" s="16">
        <v>0.000951254300467872</v>
      </c>
      <c r="CE52" s="16">
        <v>0.00206120611429593</v>
      </c>
      <c r="CF52" s="16">
        <v>0.00237931588794404</v>
      </c>
      <c r="CG52" s="16">
        <v>0.00146666936310059</v>
      </c>
      <c r="CH52" s="16">
        <v>0.00355559220238781</v>
      </c>
      <c r="CI52" s="16">
        <v>0.00317493430548391</v>
      </c>
      <c r="CJ52" s="16">
        <v>0.00416462404812898</v>
      </c>
      <c r="CK52" s="16">
        <v>0.00124811079542948</v>
      </c>
      <c r="CL52" s="16">
        <v>0.00108291812512397</v>
      </c>
      <c r="CM52" s="16">
        <v>0.00229665920584805</v>
      </c>
      <c r="CN52" s="16">
        <v>0.00425914116232426</v>
      </c>
      <c r="CO52" s="16">
        <v>0.00140736995575797</v>
      </c>
      <c r="CP52" s="16">
        <v>0.00274823322740823</v>
      </c>
      <c r="CQ52" s="16">
        <v>0.000417122215107986</v>
      </c>
      <c r="CR52" s="16">
        <v>0.00189781429283944</v>
      </c>
      <c r="CS52" s="16">
        <v>0.00226383431322368</v>
      </c>
      <c r="CT52" s="16">
        <v>0.00391607833644097</v>
      </c>
      <c r="CU52" s="16">
        <v>0.00330550375192778</v>
      </c>
      <c r="CV52" s="16">
        <v>0.00290867243694185</v>
      </c>
      <c r="CW52" s="16">
        <v>0.00358245762282011</v>
      </c>
      <c r="CX52" s="16">
        <v>-0.00176679401408239</v>
      </c>
      <c r="CY52" s="18">
        <v>0.00470449118977818</v>
      </c>
    </row>
    <row r="53" ht="15.15" spans="1:103">
      <c r="A53">
        <v>0.00422900196279645</v>
      </c>
      <c r="B53">
        <v>0</v>
      </c>
      <c r="C53" t="s">
        <v>157</v>
      </c>
      <c r="D53" s="16">
        <v>0.00258287955185891</v>
      </c>
      <c r="E53" s="16">
        <v>0.00350772951927451</v>
      </c>
      <c r="F53" s="16">
        <v>0.00160684389730089</v>
      </c>
      <c r="G53" s="16">
        <v>0.00337525936899191</v>
      </c>
      <c r="H53" s="16">
        <v>0.00131996745208964</v>
      </c>
      <c r="I53" s="16">
        <v>0.0022178313384118</v>
      </c>
      <c r="J53" s="16">
        <v>0.00172239834293702</v>
      </c>
      <c r="K53" s="16">
        <v>0.00458950498863905</v>
      </c>
      <c r="L53" s="16">
        <v>0.00228810130117779</v>
      </c>
      <c r="M53" s="16">
        <v>0.00225286833448205</v>
      </c>
      <c r="N53" s="16">
        <v>0.00152547056799251</v>
      </c>
      <c r="O53" s="16">
        <v>0.00339973628399792</v>
      </c>
      <c r="P53" s="16">
        <v>0.00114918442936427</v>
      </c>
      <c r="Q53" s="16">
        <v>0.00184432254989802</v>
      </c>
      <c r="R53" s="16">
        <v>0.00285567619659286</v>
      </c>
      <c r="S53" s="16">
        <v>0.00287492248508516</v>
      </c>
      <c r="T53" s="16">
        <v>0.00107113573361908</v>
      </c>
      <c r="U53" s="16">
        <v>0.00533617862392951</v>
      </c>
      <c r="V53" s="16">
        <v>0.00319703420786907</v>
      </c>
      <c r="W53" s="16">
        <v>0.00273440077166906</v>
      </c>
      <c r="X53" s="16">
        <v>0.00167265521512311</v>
      </c>
      <c r="Y53" s="16">
        <v>0.00315913459772595</v>
      </c>
      <c r="Z53" s="16">
        <v>0.00275839614852827</v>
      </c>
      <c r="AA53" s="16">
        <v>0.0013733626516133</v>
      </c>
      <c r="AB53" s="16">
        <v>0.0022221228531534</v>
      </c>
      <c r="AC53" s="16">
        <v>0.0040750979577695</v>
      </c>
      <c r="AD53" s="16">
        <v>0.00226109967794485</v>
      </c>
      <c r="AE53" s="16">
        <v>0.00259405149576196</v>
      </c>
      <c r="AF53" s="16">
        <v>0.00113003658561925</v>
      </c>
      <c r="AG53" s="16">
        <v>0.0036599488759837</v>
      </c>
      <c r="AH53" s="16">
        <v>0.00304250297028847</v>
      </c>
      <c r="AI53" s="16">
        <v>0.00114376449292899</v>
      </c>
      <c r="AJ53" s="16">
        <v>0.00418389058485069</v>
      </c>
      <c r="AK53" s="16">
        <v>0.00366145516389219</v>
      </c>
      <c r="AL53" s="16">
        <v>0.00217954687903363</v>
      </c>
      <c r="AM53" s="16">
        <v>0.00359447714733587</v>
      </c>
      <c r="AN53" s="16">
        <v>0.00410762531623109</v>
      </c>
      <c r="AO53" s="16">
        <v>0.00196743770190795</v>
      </c>
      <c r="AP53" s="16">
        <v>0.00639471904939222</v>
      </c>
      <c r="AQ53" s="16">
        <v>0.00430003803228624</v>
      </c>
      <c r="AR53" s="16">
        <v>0.00160946222407564</v>
      </c>
      <c r="AS53" s="16">
        <v>0.000935370470400905</v>
      </c>
      <c r="AT53" s="16">
        <v>0.00473270224259872</v>
      </c>
      <c r="AU53" s="16">
        <v>0.00172523504843287</v>
      </c>
      <c r="AV53" s="16">
        <v>0.00305246711571893</v>
      </c>
      <c r="AW53" s="16">
        <v>0.00102805183935233</v>
      </c>
      <c r="AX53" s="16">
        <v>0.00282748360768706</v>
      </c>
      <c r="AY53" s="16">
        <v>0.0039204308743688</v>
      </c>
      <c r="AZ53" s="16">
        <v>0.00392938939417424</v>
      </c>
      <c r="BA53" s="16">
        <f>VARP(RI!$B$51:$DQ$51)</f>
        <v>0.00847798809222099</v>
      </c>
      <c r="BB53" s="16">
        <v>0.00551743020550334</v>
      </c>
      <c r="BC53" s="16">
        <v>0.000298442629664774</v>
      </c>
      <c r="BD53" s="16">
        <v>0.00281007554812177</v>
      </c>
      <c r="BE53" s="16">
        <v>0.00399202715414234</v>
      </c>
      <c r="BF53" s="16">
        <v>0.00241013000057253</v>
      </c>
      <c r="BG53" s="16">
        <v>0.00249642879039463</v>
      </c>
      <c r="BH53" s="16">
        <v>0.00324313431271961</v>
      </c>
      <c r="BI53" s="16">
        <v>0.00341761935730626</v>
      </c>
      <c r="BJ53" s="16">
        <v>0.00188912180918913</v>
      </c>
      <c r="BK53" s="16">
        <v>0.00271411967529099</v>
      </c>
      <c r="BL53" s="16">
        <v>0.00199006330177702</v>
      </c>
      <c r="BM53" s="16">
        <v>0.00148103778228899</v>
      </c>
      <c r="BN53" s="16">
        <v>0.00279712055578702</v>
      </c>
      <c r="BO53" s="16">
        <v>0.00388372835098379</v>
      </c>
      <c r="BP53" s="16">
        <v>0.000180445898992755</v>
      </c>
      <c r="BQ53" s="16">
        <v>0.00581196972260525</v>
      </c>
      <c r="BR53" s="16">
        <v>0.00137332651011208</v>
      </c>
      <c r="BS53" s="16">
        <v>0.00512874048952716</v>
      </c>
      <c r="BT53" s="16">
        <v>0.00353333463402185</v>
      </c>
      <c r="BU53" s="16">
        <v>0.00386654423189016</v>
      </c>
      <c r="BV53" s="16">
        <v>0.00231452378141964</v>
      </c>
      <c r="BW53" s="16">
        <v>0.00628751763012304</v>
      </c>
      <c r="BX53" s="16">
        <v>0.00140352344444234</v>
      </c>
      <c r="BY53" s="16">
        <v>0.00479475861535062</v>
      </c>
      <c r="BZ53" s="16">
        <v>0.00167237030497575</v>
      </c>
      <c r="CA53" s="16">
        <v>0.00532788623188022</v>
      </c>
      <c r="CB53" s="16">
        <v>0.00118136136600309</v>
      </c>
      <c r="CC53" s="16">
        <v>0.00282328488539481</v>
      </c>
      <c r="CD53" s="16">
        <v>0.00166152753797467</v>
      </c>
      <c r="CE53" s="16">
        <v>0.00370317927643717</v>
      </c>
      <c r="CF53" s="16">
        <v>0.00228093463739866</v>
      </c>
      <c r="CG53" s="16">
        <v>0.00187354430224851</v>
      </c>
      <c r="CH53" s="16">
        <v>0.00342443629629661</v>
      </c>
      <c r="CI53" s="16">
        <v>0.00381831247184854</v>
      </c>
      <c r="CJ53" s="16">
        <v>0.00351500174589427</v>
      </c>
      <c r="CK53" s="16">
        <v>0.00107128557392426</v>
      </c>
      <c r="CL53" s="16">
        <v>0.000741651463983017</v>
      </c>
      <c r="CM53" s="16">
        <v>0.00333397337802173</v>
      </c>
      <c r="CN53" s="16">
        <v>0.00171922729000516</v>
      </c>
      <c r="CO53" s="16">
        <v>0.00138911231013294</v>
      </c>
      <c r="CP53" s="16">
        <v>0.00218348158152942</v>
      </c>
      <c r="CQ53" s="16">
        <v>0.00106905518672572</v>
      </c>
      <c r="CR53" s="16">
        <v>0.00292788611808651</v>
      </c>
      <c r="CS53" s="16">
        <v>0.00196111625419274</v>
      </c>
      <c r="CT53" s="16">
        <v>0.00572905513898509</v>
      </c>
      <c r="CU53" s="16">
        <v>0.00341154482541097</v>
      </c>
      <c r="CV53" s="16">
        <v>0.00369910569908097</v>
      </c>
      <c r="CW53" s="16">
        <v>0.00307207318536135</v>
      </c>
      <c r="CX53" s="16">
        <v>0.000429772011252425</v>
      </c>
      <c r="CY53" s="18">
        <v>0.00393547436774774</v>
      </c>
    </row>
    <row r="54" ht="15.15" spans="1:103">
      <c r="A54">
        <v>0.0131403021590789</v>
      </c>
      <c r="B54">
        <v>0</v>
      </c>
      <c r="C54" t="s">
        <v>160</v>
      </c>
      <c r="D54" s="16">
        <v>0.0033381472178789</v>
      </c>
      <c r="E54" s="16">
        <v>0.00428587417592075</v>
      </c>
      <c r="F54" s="16">
        <v>0.00319093500978415</v>
      </c>
      <c r="G54" s="16">
        <v>0.00420469517980716</v>
      </c>
      <c r="H54" s="16">
        <v>0.000584693545639935</v>
      </c>
      <c r="I54" s="16">
        <v>0.00272934667927399</v>
      </c>
      <c r="J54" s="16">
        <v>0.00137875164758058</v>
      </c>
      <c r="K54" s="16">
        <v>0.00657310139097892</v>
      </c>
      <c r="L54" s="16">
        <v>0.00471526888511099</v>
      </c>
      <c r="M54" s="16">
        <v>0.00369713072271282</v>
      </c>
      <c r="N54" s="16">
        <v>0.00191224022882358</v>
      </c>
      <c r="O54" s="16">
        <v>0.00380018936943194</v>
      </c>
      <c r="P54" s="16">
        <v>0.00156998692036879</v>
      </c>
      <c r="Q54" s="16">
        <v>0.00218781659771654</v>
      </c>
      <c r="R54" s="16">
        <v>0.00465685800944899</v>
      </c>
      <c r="S54" s="16">
        <v>0.00406666915374619</v>
      </c>
      <c r="T54" s="16">
        <v>0.00160648815369774</v>
      </c>
      <c r="U54" s="16">
        <v>0.00914482475873249</v>
      </c>
      <c r="V54" s="16">
        <v>0.00463285823265388</v>
      </c>
      <c r="W54" s="16">
        <v>0.00321969798170417</v>
      </c>
      <c r="X54" s="16">
        <v>0.00364511714426774</v>
      </c>
      <c r="Y54" s="16">
        <v>0.00423314849623919</v>
      </c>
      <c r="Z54" s="16">
        <v>0.00257293049180893</v>
      </c>
      <c r="AA54" s="16">
        <v>0.00278317887531741</v>
      </c>
      <c r="AB54" s="16">
        <v>0.00313045018039023</v>
      </c>
      <c r="AC54" s="16">
        <v>0.00560824476551503</v>
      </c>
      <c r="AD54" s="16">
        <v>0.00432274738666101</v>
      </c>
      <c r="AE54" s="16">
        <v>0.00300426431537028</v>
      </c>
      <c r="AF54" s="16">
        <v>0.00189300765844867</v>
      </c>
      <c r="AG54" s="16">
        <v>0.00574647978253933</v>
      </c>
      <c r="AH54" s="16">
        <v>0.00504562573224041</v>
      </c>
      <c r="AI54" s="16">
        <v>0.00141866606253736</v>
      </c>
      <c r="AJ54" s="16">
        <v>0.00505216020652314</v>
      </c>
      <c r="AK54" s="16">
        <v>0.00515736128045276</v>
      </c>
      <c r="AL54" s="16">
        <v>0.0035807883297417</v>
      </c>
      <c r="AM54" s="16">
        <v>0.00549438882926799</v>
      </c>
      <c r="AN54" s="16">
        <v>0.00543390721363029</v>
      </c>
      <c r="AO54" s="16">
        <v>0.0029459920744656</v>
      </c>
      <c r="AP54" s="16">
        <v>0.00663701149949573</v>
      </c>
      <c r="AQ54" s="16">
        <v>0.00525916572100224</v>
      </c>
      <c r="AR54" s="16">
        <v>0.00545754052915144</v>
      </c>
      <c r="AS54" s="16">
        <v>0.00376320741596068</v>
      </c>
      <c r="AT54" s="16">
        <v>0.00757751924623662</v>
      </c>
      <c r="AU54" s="16">
        <v>0.0038073484957363</v>
      </c>
      <c r="AV54" s="16">
        <v>0.00555653964901253</v>
      </c>
      <c r="AW54" s="16">
        <v>0.000949093717652151</v>
      </c>
      <c r="AX54" s="16">
        <v>0.00347552631720991</v>
      </c>
      <c r="AY54" s="16">
        <v>0.00802188893405599</v>
      </c>
      <c r="AZ54" s="16">
        <v>0.00517484377857114</v>
      </c>
      <c r="BA54" s="16">
        <v>0.00551743020550334</v>
      </c>
      <c r="BB54" s="16">
        <f>VARP(RI!$B$52:$DQ$52)</f>
        <v>0.0148675033489201</v>
      </c>
      <c r="BC54" s="16">
        <v>0.00147800288993713</v>
      </c>
      <c r="BD54" s="16">
        <v>0.00340040917078022</v>
      </c>
      <c r="BE54" s="16">
        <v>0.00627201478823457</v>
      </c>
      <c r="BF54" s="16">
        <v>0.00442638507736053</v>
      </c>
      <c r="BG54" s="16">
        <v>0.00403673683681923</v>
      </c>
      <c r="BH54" s="16">
        <v>0.00536903915062165</v>
      </c>
      <c r="BI54" s="16">
        <v>0.00509948142571038</v>
      </c>
      <c r="BJ54" s="16">
        <v>0.00213252308906088</v>
      </c>
      <c r="BK54" s="16">
        <v>0.00397559412867663</v>
      </c>
      <c r="BL54" s="16">
        <v>0.00250114104803407</v>
      </c>
      <c r="BM54" s="16">
        <v>0.0026568152847804</v>
      </c>
      <c r="BN54" s="16">
        <v>0.00425816668013682</v>
      </c>
      <c r="BO54" s="16">
        <v>0.00591820651358081</v>
      </c>
      <c r="BP54" s="16">
        <v>0.00300766338530935</v>
      </c>
      <c r="BQ54" s="16">
        <v>0.00671223595123778</v>
      </c>
      <c r="BR54" s="16">
        <v>0.00190644980815066</v>
      </c>
      <c r="BS54" s="16">
        <v>0.0106997084800109</v>
      </c>
      <c r="BT54" s="16">
        <v>0.00644011670173258</v>
      </c>
      <c r="BU54" s="16">
        <v>0.00751962500069192</v>
      </c>
      <c r="BV54" s="16">
        <v>0.0031124016700701</v>
      </c>
      <c r="BW54" s="16">
        <v>0.00949452448169294</v>
      </c>
      <c r="BX54" s="16">
        <v>0.00279065162794476</v>
      </c>
      <c r="BY54" s="16">
        <v>0.0088561997275199</v>
      </c>
      <c r="BZ54" s="16">
        <v>0.00343974331142806</v>
      </c>
      <c r="CA54" s="16">
        <v>0.00351412130285389</v>
      </c>
      <c r="CB54" s="16">
        <v>0.00138496367131822</v>
      </c>
      <c r="CC54" s="16">
        <v>0.00256349801036166</v>
      </c>
      <c r="CD54" s="16">
        <v>0.00482930052903717</v>
      </c>
      <c r="CE54" s="16">
        <v>0.0048827859668633</v>
      </c>
      <c r="CF54" s="16">
        <v>0.00422780826432858</v>
      </c>
      <c r="CG54" s="16">
        <v>0.00291015259945744</v>
      </c>
      <c r="CH54" s="16">
        <v>0.00514285389223147</v>
      </c>
      <c r="CI54" s="16">
        <v>0.00468108179601052</v>
      </c>
      <c r="CJ54" s="16">
        <v>0.00630838047270002</v>
      </c>
      <c r="CK54" s="16">
        <v>0.00179801474512735</v>
      </c>
      <c r="CL54" s="16">
        <v>0.00135050039695772</v>
      </c>
      <c r="CM54" s="16">
        <v>0.00565580210653728</v>
      </c>
      <c r="CN54" s="16">
        <v>0.00461434930794627</v>
      </c>
      <c r="CO54" s="16">
        <v>0.00120438877502376</v>
      </c>
      <c r="CP54" s="16">
        <v>0.00220625779863103</v>
      </c>
      <c r="CQ54" s="16">
        <v>0.00162311429950033</v>
      </c>
      <c r="CR54" s="16">
        <v>0.00340946558261043</v>
      </c>
      <c r="CS54" s="16">
        <v>0.00344917426562209</v>
      </c>
      <c r="CT54" s="16">
        <v>0.0100011808144673</v>
      </c>
      <c r="CU54" s="16">
        <v>0.00451246570375743</v>
      </c>
      <c r="CV54" s="16">
        <v>0.0078549928599492</v>
      </c>
      <c r="CW54" s="16">
        <v>0.00309092209934303</v>
      </c>
      <c r="CX54" s="16">
        <v>0.00177187701988675</v>
      </c>
      <c r="CY54" s="18">
        <v>0.00606159774642987</v>
      </c>
    </row>
    <row r="55" ht="15.15" spans="1:103">
      <c r="A55">
        <v>0.0116374456143602</v>
      </c>
      <c r="B55">
        <v>0.109720078103878</v>
      </c>
      <c r="C55" t="s">
        <v>163</v>
      </c>
      <c r="D55" s="16">
        <v>0.000394918059692999</v>
      </c>
      <c r="E55" s="16">
        <v>0.000452270012814425</v>
      </c>
      <c r="F55" s="16">
        <v>0.000565576834804631</v>
      </c>
      <c r="G55" s="16">
        <v>0.000685886646364054</v>
      </c>
      <c r="H55" s="16">
        <v>0.000695526338833221</v>
      </c>
      <c r="I55" s="16">
        <v>0.000319455523610586</v>
      </c>
      <c r="J55" s="16">
        <v>0.000397866321025629</v>
      </c>
      <c r="K55" s="16">
        <v>0.00143828416575293</v>
      </c>
      <c r="L55" s="16">
        <v>0.000650044709482286</v>
      </c>
      <c r="M55" s="16">
        <v>0.000259551911254266</v>
      </c>
      <c r="N55" s="16">
        <v>0.0014698567106956</v>
      </c>
      <c r="O55" s="16">
        <v>0.00120894316323244</v>
      </c>
      <c r="P55" s="16">
        <v>0.000607600477517113</v>
      </c>
      <c r="Q55" s="16">
        <v>0.00120947371196696</v>
      </c>
      <c r="R55" s="16">
        <v>0.00278823136996351</v>
      </c>
      <c r="S55" s="16">
        <v>0.00117887974425297</v>
      </c>
      <c r="T55" s="16">
        <v>0.000452132637678653</v>
      </c>
      <c r="U55" s="16">
        <v>0.00215642639631131</v>
      </c>
      <c r="V55" s="16">
        <v>0.000833287518962944</v>
      </c>
      <c r="W55" s="16">
        <v>0.00134917135972871</v>
      </c>
      <c r="X55" s="16">
        <v>0.000944032627996392</v>
      </c>
      <c r="Y55" s="16">
        <v>0.00162480878183654</v>
      </c>
      <c r="Z55" s="16">
        <v>0.00061264901831212</v>
      </c>
      <c r="AA55" s="16">
        <v>0.000101310565631846</v>
      </c>
      <c r="AB55" s="16">
        <v>0.000167070809919253</v>
      </c>
      <c r="AC55" s="16">
        <v>0.000696498997690594</v>
      </c>
      <c r="AD55" s="16">
        <v>0.00195824799565282</v>
      </c>
      <c r="AE55" s="16">
        <v>0.00127035707407991</v>
      </c>
      <c r="AF55" s="16">
        <v>0.00149350940822513</v>
      </c>
      <c r="AG55" s="16">
        <v>0.00132894261089692</v>
      </c>
      <c r="AH55" s="16">
        <v>0.00271784686219343</v>
      </c>
      <c r="AI55" s="16">
        <v>0.00101816047619828</v>
      </c>
      <c r="AJ55" s="16">
        <v>0.00163772103875507</v>
      </c>
      <c r="AK55" s="16">
        <v>0.00147170334516707</v>
      </c>
      <c r="AL55" s="16">
        <v>0.00107483007904837</v>
      </c>
      <c r="AM55" s="16">
        <v>0.0022664313001355</v>
      </c>
      <c r="AN55" s="16">
        <v>0.000594814799647882</v>
      </c>
      <c r="AO55" s="16">
        <v>0.000171987479872561</v>
      </c>
      <c r="AP55" s="16">
        <v>0.000563223295302283</v>
      </c>
      <c r="AQ55" s="16">
        <v>0.000955603698697588</v>
      </c>
      <c r="AR55" s="16">
        <v>0.00142234297683563</v>
      </c>
      <c r="AS55" s="16">
        <v>0.00132002314501439</v>
      </c>
      <c r="AT55" s="16">
        <v>0.00157994196204955</v>
      </c>
      <c r="AU55" s="16">
        <v>0.000702317878780667</v>
      </c>
      <c r="AV55" s="16">
        <v>7.32450454362233e-5</v>
      </c>
      <c r="AW55" s="16">
        <v>0.000431380352765313</v>
      </c>
      <c r="AX55" s="16">
        <v>0.000854948104814166</v>
      </c>
      <c r="AY55" s="16">
        <v>0.00199319153473564</v>
      </c>
      <c r="AZ55" s="16">
        <v>4.91894666962298e-5</v>
      </c>
      <c r="BA55" s="16">
        <v>0.000298442629664774</v>
      </c>
      <c r="BB55" s="16">
        <v>0.00147800288993713</v>
      </c>
      <c r="BC55" s="16">
        <f>VARP(RI!$B$53:$DQ$53)</f>
        <v>0.00349834263698249</v>
      </c>
      <c r="BD55" s="16">
        <v>0.0004324748398363</v>
      </c>
      <c r="BE55" s="16">
        <v>0.000602097419795926</v>
      </c>
      <c r="BF55" s="16">
        <v>0.0012281720579248</v>
      </c>
      <c r="BG55" s="16">
        <v>0.000367304324801406</v>
      </c>
      <c r="BH55" s="16">
        <v>0.00077101024287855</v>
      </c>
      <c r="BI55" s="16">
        <v>0.00116860128421089</v>
      </c>
      <c r="BJ55" s="16">
        <v>0.000298503143681867</v>
      </c>
      <c r="BK55" s="16">
        <v>0.00126588054892795</v>
      </c>
      <c r="BL55" s="16">
        <v>0.000358806493053194</v>
      </c>
      <c r="BM55" s="16">
        <v>0.000313409575356177</v>
      </c>
      <c r="BN55" s="16">
        <v>0.00138297425867763</v>
      </c>
      <c r="BO55" s="16">
        <v>0.00130627192314587</v>
      </c>
      <c r="BP55" s="16">
        <v>0.00015825196303</v>
      </c>
      <c r="BQ55" s="16">
        <v>0.000392862822547583</v>
      </c>
      <c r="BR55" s="16">
        <v>0.000291005542395484</v>
      </c>
      <c r="BS55" s="16">
        <v>0.0015021847464943</v>
      </c>
      <c r="BT55" s="16">
        <v>0.00195396942150328</v>
      </c>
      <c r="BU55" s="16">
        <v>0.00169314720865186</v>
      </c>
      <c r="BV55" s="16">
        <v>0.000511990449498064</v>
      </c>
      <c r="BW55" s="16">
        <v>0.00284986986004231</v>
      </c>
      <c r="BX55" s="16">
        <v>0.000647377910298055</v>
      </c>
      <c r="BY55" s="16">
        <v>0.00248024497759651</v>
      </c>
      <c r="BZ55" s="16">
        <v>-0.000101502662131035</v>
      </c>
      <c r="CA55" s="16">
        <v>-0.000898841949388976</v>
      </c>
      <c r="CB55" s="16">
        <v>0.000280785581757942</v>
      </c>
      <c r="CC55" s="16">
        <v>-0.000284775725808423</v>
      </c>
      <c r="CD55" s="16">
        <v>0.000943067920231738</v>
      </c>
      <c r="CE55" s="16">
        <v>0.00135865104955545</v>
      </c>
      <c r="CF55" s="16">
        <v>0.00183373288422766</v>
      </c>
      <c r="CG55" s="16">
        <v>0.00169061559956028</v>
      </c>
      <c r="CH55" s="16">
        <v>0.000657808574037274</v>
      </c>
      <c r="CI55" s="16">
        <v>0.000579722342197273</v>
      </c>
      <c r="CJ55" s="16">
        <v>0.00118726947009435</v>
      </c>
      <c r="CK55" s="16">
        <v>0.000164813884997248</v>
      </c>
      <c r="CL55" s="16">
        <v>0.00153093271471656</v>
      </c>
      <c r="CM55" s="16">
        <v>0.00269296166695352</v>
      </c>
      <c r="CN55" s="16">
        <v>0.0010618733391245</v>
      </c>
      <c r="CO55" s="16">
        <v>0.000917273176546783</v>
      </c>
      <c r="CP55" s="16">
        <v>2.32069623313721e-5</v>
      </c>
      <c r="CQ55" s="16">
        <v>0.000414386534658803</v>
      </c>
      <c r="CR55" s="16">
        <v>0.000356488165094268</v>
      </c>
      <c r="CS55" s="16">
        <v>0.000459188667612971</v>
      </c>
      <c r="CT55" s="16">
        <v>0.00322358944426469</v>
      </c>
      <c r="CU55" s="16">
        <v>0.000687580771462991</v>
      </c>
      <c r="CV55" s="16">
        <v>0.00151502627731991</v>
      </c>
      <c r="CW55" s="16">
        <v>0.00049446130901163</v>
      </c>
      <c r="CX55" s="16">
        <v>-0.00118118966062079</v>
      </c>
      <c r="CY55" s="18">
        <v>0.00156539513159659</v>
      </c>
    </row>
    <row r="56" ht="15.15" spans="1:103">
      <c r="A56">
        <v>0.0111779242952528</v>
      </c>
      <c r="B56">
        <v>0</v>
      </c>
      <c r="C56" t="s">
        <v>166</v>
      </c>
      <c r="D56" s="16">
        <v>0.00263678744403272</v>
      </c>
      <c r="E56" s="16">
        <v>0.0032957907062121</v>
      </c>
      <c r="F56" s="16">
        <v>0.000568854945637399</v>
      </c>
      <c r="G56" s="16">
        <v>0.00280458354404038</v>
      </c>
      <c r="H56" s="16">
        <v>0.00132305841069048</v>
      </c>
      <c r="I56" s="16">
        <v>0.00196722278116666</v>
      </c>
      <c r="J56" s="16">
        <v>0.00135630757685003</v>
      </c>
      <c r="K56" s="16">
        <v>0.0036520855790494</v>
      </c>
      <c r="L56" s="16">
        <v>0.00137278174200846</v>
      </c>
      <c r="M56" s="16">
        <v>0.000950795965009121</v>
      </c>
      <c r="N56" s="16">
        <v>0.00161059088602443</v>
      </c>
      <c r="O56" s="16">
        <v>0.00217483029120397</v>
      </c>
      <c r="P56" s="16">
        <v>-0.000454227423612399</v>
      </c>
      <c r="Q56" s="16">
        <v>0.00188512490270618</v>
      </c>
      <c r="R56" s="16">
        <v>0.00213815833842903</v>
      </c>
      <c r="S56" s="16">
        <v>0.0021535708061976</v>
      </c>
      <c r="T56" s="16">
        <v>0.000924411176636657</v>
      </c>
      <c r="U56" s="16">
        <v>0.00449460811072061</v>
      </c>
      <c r="V56" s="16">
        <v>0.00294505918036725</v>
      </c>
      <c r="W56" s="16">
        <v>0.00287752979660575</v>
      </c>
      <c r="X56" s="16">
        <v>0.00297545337023911</v>
      </c>
      <c r="Y56" s="16">
        <v>0.00170697754647489</v>
      </c>
      <c r="Z56" s="16">
        <v>0.00189153522076913</v>
      </c>
      <c r="AA56" s="16">
        <v>0.00107742535498936</v>
      </c>
      <c r="AB56" s="16">
        <v>0.00222859261274322</v>
      </c>
      <c r="AC56" s="16">
        <v>0.00249164752224407</v>
      </c>
      <c r="AD56" s="16">
        <v>0.00154909002063098</v>
      </c>
      <c r="AE56" s="16">
        <v>0.00135965248949535</v>
      </c>
      <c r="AF56" s="16">
        <v>0.00196914389577373</v>
      </c>
      <c r="AG56" s="16">
        <v>0.00252437237142734</v>
      </c>
      <c r="AH56" s="16">
        <v>0.00186434528686896</v>
      </c>
      <c r="AI56" s="16">
        <v>0.000778020434628102</v>
      </c>
      <c r="AJ56" s="16">
        <v>0.00348530601601574</v>
      </c>
      <c r="AK56" s="16">
        <v>0.0029974453485418</v>
      </c>
      <c r="AL56" s="16">
        <v>0.00183585522001517</v>
      </c>
      <c r="AM56" s="16">
        <v>0.0028560546833408</v>
      </c>
      <c r="AN56" s="16">
        <v>0.00300465894995981</v>
      </c>
      <c r="AO56" s="16">
        <v>0.00260520067182787</v>
      </c>
      <c r="AP56" s="16">
        <v>0.00337307253742458</v>
      </c>
      <c r="AQ56" s="16">
        <v>0.0028230819842567</v>
      </c>
      <c r="AR56" s="16">
        <v>0.00138756896766648</v>
      </c>
      <c r="AS56" s="16">
        <v>0.00129750808065517</v>
      </c>
      <c r="AT56" s="16">
        <v>0.00387629843363464</v>
      </c>
      <c r="AU56" s="16">
        <v>0.00148370297336864</v>
      </c>
      <c r="AV56" s="16">
        <v>0.0030987014873903</v>
      </c>
      <c r="AW56" s="16">
        <v>0.00160274722735474</v>
      </c>
      <c r="AX56" s="16">
        <v>0.00346627014524349</v>
      </c>
      <c r="AY56" s="16">
        <v>0.00396838205302825</v>
      </c>
      <c r="AZ56" s="16">
        <v>0.00419013550863101</v>
      </c>
      <c r="BA56" s="16">
        <v>0.00281007554812177</v>
      </c>
      <c r="BB56" s="16">
        <v>0.00340040917078022</v>
      </c>
      <c r="BC56" s="16">
        <v>0.0004324748398363</v>
      </c>
      <c r="BD56" s="16">
        <f>VARP(RI!$B$54:$DQ$54)</f>
        <v>0.00746261242644184</v>
      </c>
      <c r="BE56" s="16">
        <v>0.00489338404790042</v>
      </c>
      <c r="BF56" s="16">
        <v>0.00177380293862343</v>
      </c>
      <c r="BG56" s="16">
        <v>0.00167254233837638</v>
      </c>
      <c r="BH56" s="16">
        <v>0.00357242088704319</v>
      </c>
      <c r="BI56" s="16">
        <v>0.00179265043383271</v>
      </c>
      <c r="BJ56" s="16">
        <v>0.0010109518623098</v>
      </c>
      <c r="BK56" s="16">
        <v>0.00119270584984475</v>
      </c>
      <c r="BL56" s="16">
        <v>0.00126339504574209</v>
      </c>
      <c r="BM56" s="16">
        <v>0.000551260123684149</v>
      </c>
      <c r="BN56" s="16">
        <v>0.000987749465494319</v>
      </c>
      <c r="BO56" s="16">
        <v>0.00414338872159674</v>
      </c>
      <c r="BP56" s="16">
        <v>0.00116789250986845</v>
      </c>
      <c r="BQ56" s="16">
        <v>0.00361978182361251</v>
      </c>
      <c r="BR56" s="16">
        <v>0.00161560826898915</v>
      </c>
      <c r="BS56" s="16">
        <v>0.00336194690199316</v>
      </c>
      <c r="BT56" s="16">
        <v>0.00397783080116371</v>
      </c>
      <c r="BU56" s="16">
        <v>0.00188055966774205</v>
      </c>
      <c r="BV56" s="16">
        <v>0.00291482731384719</v>
      </c>
      <c r="BW56" s="16">
        <v>0.00398488814539108</v>
      </c>
      <c r="BX56" s="16">
        <v>0.00168318277034683</v>
      </c>
      <c r="BY56" s="16">
        <v>0.00256313212801892</v>
      </c>
      <c r="BZ56" s="16">
        <v>0.000426285071955746</v>
      </c>
      <c r="CA56" s="16">
        <v>0.00153990469275714</v>
      </c>
      <c r="CB56" s="16">
        <v>0.00182613641382317</v>
      </c>
      <c r="CC56" s="16">
        <v>0.0017460087455628</v>
      </c>
      <c r="CD56" s="16">
        <v>0.002397144451857</v>
      </c>
      <c r="CE56" s="16">
        <v>0.00349132346353713</v>
      </c>
      <c r="CF56" s="16">
        <v>0.0023540358327638</v>
      </c>
      <c r="CG56" s="16">
        <v>0.0011305346790695</v>
      </c>
      <c r="CH56" s="16">
        <v>0.00255137400112872</v>
      </c>
      <c r="CI56" s="16">
        <v>0.00248096950035829</v>
      </c>
      <c r="CJ56" s="16">
        <v>0.00439001394587588</v>
      </c>
      <c r="CK56" s="16">
        <v>0.000735642829830105</v>
      </c>
      <c r="CL56" s="16">
        <v>0.00119751872667074</v>
      </c>
      <c r="CM56" s="16">
        <v>0.000894501177310775</v>
      </c>
      <c r="CN56" s="16">
        <v>0.00367023390329891</v>
      </c>
      <c r="CO56" s="16">
        <v>0.00120492447044509</v>
      </c>
      <c r="CP56" s="16">
        <v>0.00206351874555527</v>
      </c>
      <c r="CQ56" s="16">
        <v>0.0015670396906132</v>
      </c>
      <c r="CR56" s="16">
        <v>0.00151080665008122</v>
      </c>
      <c r="CS56" s="16">
        <v>0.00198485304134083</v>
      </c>
      <c r="CT56" s="16">
        <v>0.00330710180468481</v>
      </c>
      <c r="CU56" s="16">
        <v>0.003083077219982</v>
      </c>
      <c r="CV56" s="16">
        <v>0.00303707871579926</v>
      </c>
      <c r="CW56" s="16">
        <v>0.00168055990161736</v>
      </c>
      <c r="CX56" s="16">
        <v>0.000455210239163818</v>
      </c>
      <c r="CY56" s="18">
        <v>0.00342263329324552</v>
      </c>
    </row>
    <row r="57" ht="15.15" spans="1:103">
      <c r="A57">
        <v>0.032543139227185</v>
      </c>
      <c r="B57">
        <v>0</v>
      </c>
      <c r="C57" t="s">
        <v>169</v>
      </c>
      <c r="D57" s="16">
        <v>0.00383724196798578</v>
      </c>
      <c r="E57" s="16">
        <v>0.0035925196948326</v>
      </c>
      <c r="F57" s="16">
        <v>0.00163451381929942</v>
      </c>
      <c r="G57" s="16">
        <v>0.00398713071969208</v>
      </c>
      <c r="H57" s="16">
        <v>0.00111190291079127</v>
      </c>
      <c r="I57" s="16">
        <v>0.00229408944211949</v>
      </c>
      <c r="J57" s="16">
        <v>0.00144454328033654</v>
      </c>
      <c r="K57" s="16">
        <v>0.00552646338259976</v>
      </c>
      <c r="L57" s="16">
        <v>0.00196899834879942</v>
      </c>
      <c r="M57" s="16">
        <v>0.0026082179931448</v>
      </c>
      <c r="N57" s="16">
        <v>0.000832249423576746</v>
      </c>
      <c r="O57" s="16">
        <v>0.00360675956970448</v>
      </c>
      <c r="P57" s="16">
        <v>0.000635819356484322</v>
      </c>
      <c r="Q57" s="16">
        <v>0.00254813099805667</v>
      </c>
      <c r="R57" s="16">
        <v>0.00235481518197262</v>
      </c>
      <c r="S57" s="16">
        <v>0.00292405002505587</v>
      </c>
      <c r="T57" s="16">
        <v>0.000634367256998223</v>
      </c>
      <c r="U57" s="16">
        <v>0.00479102976974914</v>
      </c>
      <c r="V57" s="16">
        <v>0.00425880252292882</v>
      </c>
      <c r="W57" s="16">
        <v>0.00390919322508535</v>
      </c>
      <c r="X57" s="16">
        <v>0.00500778694907319</v>
      </c>
      <c r="Y57" s="16">
        <v>0.00301456294991832</v>
      </c>
      <c r="Z57" s="16">
        <v>0.00316942202046336</v>
      </c>
      <c r="AA57" s="16">
        <v>0.00393201036180457</v>
      </c>
      <c r="AB57" s="16">
        <v>0.0031481475383079</v>
      </c>
      <c r="AC57" s="16">
        <v>0.00541915108056485</v>
      </c>
      <c r="AD57" s="16">
        <v>0.00267938971194351</v>
      </c>
      <c r="AE57" s="16">
        <v>0.00160788511752216</v>
      </c>
      <c r="AF57" s="16">
        <v>0.00362233041239488</v>
      </c>
      <c r="AG57" s="16">
        <v>0.00412741257549956</v>
      </c>
      <c r="AH57" s="16">
        <v>0.00376428072334485</v>
      </c>
      <c r="AI57" s="16">
        <v>0.000884658482907367</v>
      </c>
      <c r="AJ57" s="16">
        <v>0.00416957015497025</v>
      </c>
      <c r="AK57" s="16">
        <v>0.00475716848939743</v>
      </c>
      <c r="AL57" s="16">
        <v>0.00417902528844048</v>
      </c>
      <c r="AM57" s="16">
        <v>0.00395929238361665</v>
      </c>
      <c r="AN57" s="16">
        <v>0.00498227172924749</v>
      </c>
      <c r="AO57" s="16">
        <v>0.00373156042590695</v>
      </c>
      <c r="AP57" s="16">
        <v>0.00552077283333482</v>
      </c>
      <c r="AQ57" s="16">
        <v>0.00376835068511781</v>
      </c>
      <c r="AR57" s="16">
        <v>0.00517941795591178</v>
      </c>
      <c r="AS57" s="16">
        <v>0.00215047430598856</v>
      </c>
      <c r="AT57" s="16">
        <v>0.00554962644812861</v>
      </c>
      <c r="AU57" s="16">
        <v>0.00231460866437035</v>
      </c>
      <c r="AV57" s="16">
        <v>0.00498632661874541</v>
      </c>
      <c r="AW57" s="16">
        <v>0.000754004524756926</v>
      </c>
      <c r="AX57" s="16">
        <v>0.0044095978920667</v>
      </c>
      <c r="AY57" s="16">
        <v>0.00694437132995298</v>
      </c>
      <c r="AZ57" s="16">
        <v>0.00465734526112719</v>
      </c>
      <c r="BA57" s="16">
        <v>0.00399202715414234</v>
      </c>
      <c r="BB57" s="16">
        <v>0.00627201478823457</v>
      </c>
      <c r="BC57" s="16">
        <v>0.000602097419795926</v>
      </c>
      <c r="BD57" s="16">
        <v>0.00489338404790042</v>
      </c>
      <c r="BE57" s="16">
        <f>VARP(RI!$B$55:$DQ$55)</f>
        <v>0.0141793789498956</v>
      </c>
      <c r="BF57" s="16">
        <v>0.00364694624382817</v>
      </c>
      <c r="BG57" s="16">
        <v>0.00276805827391733</v>
      </c>
      <c r="BH57" s="16">
        <v>0.00274995297610675</v>
      </c>
      <c r="BI57" s="16">
        <v>0.003060472021368</v>
      </c>
      <c r="BJ57" s="16">
        <v>0.0015642014815177</v>
      </c>
      <c r="BK57" s="16">
        <v>0.00464937839346956</v>
      </c>
      <c r="BL57" s="16">
        <v>0.00205335090696615</v>
      </c>
      <c r="BM57" s="16">
        <v>0.00174740791557854</v>
      </c>
      <c r="BN57" s="16">
        <v>0.00241395324385706</v>
      </c>
      <c r="BO57" s="16">
        <v>0.00506541360173545</v>
      </c>
      <c r="BP57" s="16">
        <v>0.00364571451500838</v>
      </c>
      <c r="BQ57" s="16">
        <v>0.00428072133762914</v>
      </c>
      <c r="BR57" s="16">
        <v>0.00210602180563366</v>
      </c>
      <c r="BS57" s="16">
        <v>0.00425841657519682</v>
      </c>
      <c r="BT57" s="16">
        <v>0.00544381214723592</v>
      </c>
      <c r="BU57" s="16">
        <v>0.00376316755591729</v>
      </c>
      <c r="BV57" s="16">
        <v>0.00240228588474301</v>
      </c>
      <c r="BW57" s="16">
        <v>0.00727589845100755</v>
      </c>
      <c r="BX57" s="16">
        <v>0.0017190832902336</v>
      </c>
      <c r="BY57" s="16">
        <v>0.005080299519353</v>
      </c>
      <c r="BZ57" s="16">
        <v>0.00149004108140195</v>
      </c>
      <c r="CA57" s="16">
        <v>0.00227614598891082</v>
      </c>
      <c r="CB57" s="16">
        <v>0.00125673082489365</v>
      </c>
      <c r="CC57" s="16">
        <v>0.00353269522098509</v>
      </c>
      <c r="CD57" s="16">
        <v>0.00306377318159077</v>
      </c>
      <c r="CE57" s="16">
        <v>0.00347887252825369</v>
      </c>
      <c r="CF57" s="16">
        <v>0.00243719882515494</v>
      </c>
      <c r="CG57" s="16">
        <v>0.00214327140923102</v>
      </c>
      <c r="CH57" s="16">
        <v>0.00348681085249463</v>
      </c>
      <c r="CI57" s="16">
        <v>0.00256912942170358</v>
      </c>
      <c r="CJ57" s="16">
        <v>0.00547561536472762</v>
      </c>
      <c r="CK57" s="16">
        <v>0.00144100199909626</v>
      </c>
      <c r="CL57" s="16">
        <v>0.00159956508548321</v>
      </c>
      <c r="CM57" s="16">
        <v>0.00301286781804503</v>
      </c>
      <c r="CN57" s="16">
        <v>0.00714009442631047</v>
      </c>
      <c r="CO57" s="16">
        <v>0.00165401619795609</v>
      </c>
      <c r="CP57" s="16">
        <v>0.00210884934766207</v>
      </c>
      <c r="CQ57" s="16">
        <v>0.00263333462685941</v>
      </c>
      <c r="CR57" s="16">
        <v>0.00319343342405374</v>
      </c>
      <c r="CS57" s="16">
        <v>0.00385055512335743</v>
      </c>
      <c r="CT57" s="16">
        <v>0.00485352730278439</v>
      </c>
      <c r="CU57" s="16">
        <v>0.00243184864736043</v>
      </c>
      <c r="CV57" s="16">
        <v>0.00444772931638503</v>
      </c>
      <c r="CW57" s="16">
        <v>0.00439569178623061</v>
      </c>
      <c r="CX57" s="16">
        <v>0.00236151362501272</v>
      </c>
      <c r="CY57" s="18">
        <v>0.004135078276101</v>
      </c>
    </row>
    <row r="58" ht="15.15" spans="1:103">
      <c r="A58">
        <v>0.014930208187018</v>
      </c>
      <c r="B58">
        <v>0</v>
      </c>
      <c r="C58" t="s">
        <v>171</v>
      </c>
      <c r="D58" s="16">
        <v>0.00231628437292524</v>
      </c>
      <c r="E58" s="16">
        <v>0.00256361452008689</v>
      </c>
      <c r="F58" s="16">
        <v>0.00295393503089932</v>
      </c>
      <c r="G58" s="16">
        <v>0.00232716408503178</v>
      </c>
      <c r="H58" s="16">
        <v>0.000761799169600283</v>
      </c>
      <c r="I58" s="16">
        <v>0.00182293438215294</v>
      </c>
      <c r="J58" s="16">
        <v>0.000871767254927076</v>
      </c>
      <c r="K58" s="16">
        <v>0.00362415770969951</v>
      </c>
      <c r="L58" s="16">
        <v>0.00409601246808319</v>
      </c>
      <c r="M58" s="16">
        <v>0.00288875657280523</v>
      </c>
      <c r="N58" s="16">
        <v>0.00120238296328593</v>
      </c>
      <c r="O58" s="16">
        <v>0.00213637160973183</v>
      </c>
      <c r="P58" s="16">
        <v>0.000965035871442475</v>
      </c>
      <c r="Q58" s="16">
        <v>0.00175700384154481</v>
      </c>
      <c r="R58" s="16">
        <v>0.00191694365290104</v>
      </c>
      <c r="S58" s="16">
        <v>0.00207410650707807</v>
      </c>
      <c r="T58" s="16">
        <v>0.00245857367439827</v>
      </c>
      <c r="U58" s="16">
        <v>0.00469650882493353</v>
      </c>
      <c r="V58" s="16">
        <v>0.00310479719195168</v>
      </c>
      <c r="W58" s="16">
        <v>0.0021557856449004</v>
      </c>
      <c r="X58" s="16">
        <v>0.00217001806666004</v>
      </c>
      <c r="Y58" s="16">
        <v>0.00238775580672122</v>
      </c>
      <c r="Z58" s="16">
        <v>0.00200842125029292</v>
      </c>
      <c r="AA58" s="16">
        <v>0.00210407726894757</v>
      </c>
      <c r="AB58" s="16">
        <v>0.00377126539628262</v>
      </c>
      <c r="AC58" s="16">
        <v>0.00223730835228206</v>
      </c>
      <c r="AD58" s="16">
        <v>0.00244574861135742</v>
      </c>
      <c r="AE58" s="16">
        <v>0.00212001484062408</v>
      </c>
      <c r="AF58" s="16">
        <v>0.00209248029742574</v>
      </c>
      <c r="AG58" s="16">
        <v>0.00236667456789978</v>
      </c>
      <c r="AH58" s="16">
        <v>0.00221082358608619</v>
      </c>
      <c r="AI58" s="16">
        <v>0.000852462131471893</v>
      </c>
      <c r="AJ58" s="16">
        <v>0.00312797993197891</v>
      </c>
      <c r="AK58" s="16">
        <v>0.00327161974018207</v>
      </c>
      <c r="AL58" s="16">
        <v>0.00287520068441965</v>
      </c>
      <c r="AM58" s="16">
        <v>0.0028241656916431</v>
      </c>
      <c r="AN58" s="16">
        <v>0.00311719014929718</v>
      </c>
      <c r="AO58" s="16">
        <v>0.0023519460662237</v>
      </c>
      <c r="AP58" s="16">
        <v>0.00415017833816808</v>
      </c>
      <c r="AQ58" s="16">
        <v>0.00261293347721248</v>
      </c>
      <c r="AR58" s="16">
        <v>0.00268680096424479</v>
      </c>
      <c r="AS58" s="16">
        <v>0.00267488596773451</v>
      </c>
      <c r="AT58" s="16">
        <v>0.00360438244827053</v>
      </c>
      <c r="AU58" s="16">
        <v>0.00272420186281256</v>
      </c>
      <c r="AV58" s="16">
        <v>0.00359138613037161</v>
      </c>
      <c r="AW58" s="16">
        <v>0.00115831310428835</v>
      </c>
      <c r="AX58" s="16">
        <v>0.00187984598630428</v>
      </c>
      <c r="AY58" s="16">
        <v>0.00502257333720761</v>
      </c>
      <c r="AZ58" s="16">
        <v>0.00246288893068626</v>
      </c>
      <c r="BA58" s="16">
        <v>0.00241013000057253</v>
      </c>
      <c r="BB58" s="16">
        <v>0.00442638507736053</v>
      </c>
      <c r="BC58" s="16">
        <v>0.0012281720579248</v>
      </c>
      <c r="BD58" s="16">
        <v>0.00177380293862343</v>
      </c>
      <c r="BE58" s="16">
        <v>0.00364694624382817</v>
      </c>
      <c r="BF58" s="16">
        <f>VARP(RI!$B$56:$DQ$56)</f>
        <v>0.00716030058413192</v>
      </c>
      <c r="BG58" s="16">
        <v>0.00190457133786785</v>
      </c>
      <c r="BH58" s="16">
        <v>0.00348898680765891</v>
      </c>
      <c r="BI58" s="16">
        <v>0.00437081981742344</v>
      </c>
      <c r="BJ58" s="16">
        <v>0.00315549988202657</v>
      </c>
      <c r="BK58" s="16">
        <v>0.00266547100882124</v>
      </c>
      <c r="BL58" s="16">
        <v>0.00155732512695343</v>
      </c>
      <c r="BM58" s="16">
        <v>0.00130137643000508</v>
      </c>
      <c r="BN58" s="16">
        <v>0.00440607185713795</v>
      </c>
      <c r="BO58" s="16">
        <v>0.00310775484402624</v>
      </c>
      <c r="BP58" s="16">
        <v>0.00273013494486019</v>
      </c>
      <c r="BQ58" s="16">
        <v>0.00458090196559147</v>
      </c>
      <c r="BR58" s="16">
        <v>0.00207485932712429</v>
      </c>
      <c r="BS58" s="16">
        <v>0.00456021474273383</v>
      </c>
      <c r="BT58" s="16">
        <v>0.00428952786947293</v>
      </c>
      <c r="BU58" s="16">
        <v>0.00484683803373703</v>
      </c>
      <c r="BV58" s="16">
        <v>0.00247945092752951</v>
      </c>
      <c r="BW58" s="16">
        <v>0.00391090900200866</v>
      </c>
      <c r="BX58" s="16">
        <v>0.00310597807875201</v>
      </c>
      <c r="BY58" s="16">
        <v>0.00366709454539416</v>
      </c>
      <c r="BZ58" s="16">
        <v>0.00248529982336269</v>
      </c>
      <c r="CA58" s="16">
        <v>0.0015723181686602</v>
      </c>
      <c r="CB58" s="16">
        <v>0.00113959596485994</v>
      </c>
      <c r="CC58" s="16">
        <v>0.00347104312251649</v>
      </c>
      <c r="CD58" s="16">
        <v>0.0038943202609534</v>
      </c>
      <c r="CE58" s="16">
        <v>0.00465033408192177</v>
      </c>
      <c r="CF58" s="16">
        <v>0.00274756691895571</v>
      </c>
      <c r="CG58" s="16">
        <v>0.00140835142572875</v>
      </c>
      <c r="CH58" s="16">
        <v>0.00249436113620082</v>
      </c>
      <c r="CI58" s="16">
        <v>0.00267360883293037</v>
      </c>
      <c r="CJ58" s="16">
        <v>0.00372952019630786</v>
      </c>
      <c r="CK58" s="16">
        <v>0.000705129270218523</v>
      </c>
      <c r="CL58" s="16">
        <v>0.00145138972694358</v>
      </c>
      <c r="CM58" s="16">
        <v>0.00569878393941947</v>
      </c>
      <c r="CN58" s="16">
        <v>0.00316029678795981</v>
      </c>
      <c r="CO58" s="16">
        <v>0.000904610532049034</v>
      </c>
      <c r="CP58" s="16">
        <v>0.00320869941487119</v>
      </c>
      <c r="CQ58" s="16">
        <v>0.000616117133701457</v>
      </c>
      <c r="CR58" s="16">
        <v>0.00200737947095863</v>
      </c>
      <c r="CS58" s="16">
        <v>0.00232239432973843</v>
      </c>
      <c r="CT58" s="16">
        <v>0.00467042115433204</v>
      </c>
      <c r="CU58" s="16">
        <v>0.00504089740229358</v>
      </c>
      <c r="CV58" s="16">
        <v>0.00418895196886927</v>
      </c>
      <c r="CW58" s="16">
        <v>0.000173980156270369</v>
      </c>
      <c r="CX58" s="16">
        <v>0.000446315416233564</v>
      </c>
      <c r="CY58" s="18">
        <v>0.00345351192182066</v>
      </c>
    </row>
    <row r="59" ht="15.15" spans="1:103">
      <c r="A59">
        <v>0.0121579792241375</v>
      </c>
      <c r="B59">
        <v>0</v>
      </c>
      <c r="C59" t="s">
        <v>173</v>
      </c>
      <c r="D59" s="16">
        <v>0.00227074043295723</v>
      </c>
      <c r="E59" s="16">
        <v>0.00277991430200289</v>
      </c>
      <c r="F59" s="16">
        <v>0.00180860127295311</v>
      </c>
      <c r="G59" s="16">
        <v>0.00279524529698107</v>
      </c>
      <c r="H59" s="16">
        <v>0.000530355223459043</v>
      </c>
      <c r="I59" s="16">
        <v>0.0020834140822586</v>
      </c>
      <c r="J59" s="16">
        <v>0.000253010069777396</v>
      </c>
      <c r="K59" s="16">
        <v>0.00316931327002884</v>
      </c>
      <c r="L59" s="16">
        <v>0.00254394678576148</v>
      </c>
      <c r="M59" s="16">
        <v>0.00222052016881726</v>
      </c>
      <c r="N59" s="16">
        <v>0.000752821462136356</v>
      </c>
      <c r="O59" s="16">
        <v>0.00197298043887965</v>
      </c>
      <c r="P59" s="16">
        <v>0.00210680442512295</v>
      </c>
      <c r="Q59" s="16">
        <v>0.000843143916261758</v>
      </c>
      <c r="R59" s="16">
        <v>0.00206121250746891</v>
      </c>
      <c r="S59" s="16">
        <v>0.00192399924192389</v>
      </c>
      <c r="T59" s="16">
        <v>0.00179383268906958</v>
      </c>
      <c r="U59" s="16">
        <v>0.00364874853245081</v>
      </c>
      <c r="V59" s="16">
        <v>0.00276054607427438</v>
      </c>
      <c r="W59" s="16">
        <v>0.00191716323619202</v>
      </c>
      <c r="X59" s="16">
        <v>0.00271656134599167</v>
      </c>
      <c r="Y59" s="16">
        <v>0.00224249334296319</v>
      </c>
      <c r="Z59" s="16">
        <v>0.00158661264757007</v>
      </c>
      <c r="AA59" s="16">
        <v>0.00222634965379761</v>
      </c>
      <c r="AB59" s="16">
        <v>0.00179258006007871</v>
      </c>
      <c r="AC59" s="16">
        <v>0.0025111560162363</v>
      </c>
      <c r="AD59" s="16">
        <v>0.00211408246982496</v>
      </c>
      <c r="AE59" s="16">
        <v>0.00150648674967553</v>
      </c>
      <c r="AF59" s="16">
        <v>0.00137432357802801</v>
      </c>
      <c r="AG59" s="16">
        <v>0.00269987224126635</v>
      </c>
      <c r="AH59" s="16">
        <v>0.00274921920212741</v>
      </c>
      <c r="AI59" s="16">
        <v>0.000676535974516654</v>
      </c>
      <c r="AJ59" s="16">
        <v>0.00323442662317384</v>
      </c>
      <c r="AK59" s="16">
        <v>0.00216408985428623</v>
      </c>
      <c r="AL59" s="16">
        <v>0.00249962814147068</v>
      </c>
      <c r="AM59" s="16">
        <v>0.00312018298333261</v>
      </c>
      <c r="AN59" s="16">
        <v>0.00375475044061119</v>
      </c>
      <c r="AO59" s="16">
        <v>0.00182798930856613</v>
      </c>
      <c r="AP59" s="16">
        <v>0.00439174106629632</v>
      </c>
      <c r="AQ59" s="16">
        <v>0.0028039929968116</v>
      </c>
      <c r="AR59" s="16">
        <v>0.0029357526852818</v>
      </c>
      <c r="AS59" s="16">
        <v>0.00371966984903246</v>
      </c>
      <c r="AT59" s="16">
        <v>0.00388862174813212</v>
      </c>
      <c r="AU59" s="16">
        <v>0.00242342682002963</v>
      </c>
      <c r="AV59" s="16">
        <v>0.00313524524949169</v>
      </c>
      <c r="AW59" s="16">
        <v>0.000616925187188148</v>
      </c>
      <c r="AX59" s="16">
        <v>0.0012509579129955</v>
      </c>
      <c r="AY59" s="16">
        <v>0.00299065634278646</v>
      </c>
      <c r="AZ59" s="16">
        <v>0.00236322890845225</v>
      </c>
      <c r="BA59" s="16">
        <v>0.00249642879039463</v>
      </c>
      <c r="BB59" s="16">
        <v>0.00403673683681923</v>
      </c>
      <c r="BC59" s="16">
        <v>0.000367304324801406</v>
      </c>
      <c r="BD59" s="16">
        <v>0.00167254233837638</v>
      </c>
      <c r="BE59" s="16">
        <v>0.00276805827391733</v>
      </c>
      <c r="BF59" s="16">
        <v>0.00190457133786785</v>
      </c>
      <c r="BG59" s="16">
        <f>VARP(RI!$B$57:$DQ$57)</f>
        <v>0.0054812134847976</v>
      </c>
      <c r="BH59" s="16">
        <v>0.00303704750775872</v>
      </c>
      <c r="BI59" s="16">
        <v>0.00371004621586507</v>
      </c>
      <c r="BJ59" s="16">
        <v>0.00178650397742891</v>
      </c>
      <c r="BK59" s="16">
        <v>0.00422029271159915</v>
      </c>
      <c r="BL59" s="16">
        <v>0.00157618312493006</v>
      </c>
      <c r="BM59" s="16">
        <v>0.0020459633765799</v>
      </c>
      <c r="BN59" s="16">
        <v>0.00391753761113642</v>
      </c>
      <c r="BO59" s="16">
        <v>0.00310255105294641</v>
      </c>
      <c r="BP59" s="16">
        <v>0.00256508836622278</v>
      </c>
      <c r="BQ59" s="16">
        <v>0.00441238651679419</v>
      </c>
      <c r="BR59" s="16">
        <v>0.000552348014681473</v>
      </c>
      <c r="BS59" s="16">
        <v>0.00595518614558053</v>
      </c>
      <c r="BT59" s="16">
        <v>0.00217534363798939</v>
      </c>
      <c r="BU59" s="16">
        <v>0.00332815922396783</v>
      </c>
      <c r="BV59" s="16">
        <v>0.00115482816220966</v>
      </c>
      <c r="BW59" s="16">
        <v>0.00425387377889802</v>
      </c>
      <c r="BX59" s="16">
        <v>0.00168463751291791</v>
      </c>
      <c r="BY59" s="16">
        <v>0.0033939779608507</v>
      </c>
      <c r="BZ59" s="16">
        <v>0.00250672288790732</v>
      </c>
      <c r="CA59" s="16">
        <v>0.0023793797297284</v>
      </c>
      <c r="CB59" s="16">
        <v>0.000614516166792935</v>
      </c>
      <c r="CC59" s="16">
        <v>0.00223162659386055</v>
      </c>
      <c r="CD59" s="16">
        <v>0.0033509815401122</v>
      </c>
      <c r="CE59" s="16">
        <v>0.00406108301886094</v>
      </c>
      <c r="CF59" s="16">
        <v>0.002805851218815</v>
      </c>
      <c r="CG59" s="16">
        <v>0.00166349916352353</v>
      </c>
      <c r="CH59" s="16">
        <v>0.00325823485099443</v>
      </c>
      <c r="CI59" s="16">
        <v>0.00264899618287307</v>
      </c>
      <c r="CJ59" s="16">
        <v>0.00319858805686543</v>
      </c>
      <c r="CK59" s="16">
        <v>0.00183676309955499</v>
      </c>
      <c r="CL59" s="16">
        <v>0.000981664236774844</v>
      </c>
      <c r="CM59" s="16">
        <v>0.00244569881827999</v>
      </c>
      <c r="CN59" s="16">
        <v>0.00185782540778926</v>
      </c>
      <c r="CO59" s="16">
        <v>0.00119864504021689</v>
      </c>
      <c r="CP59" s="16">
        <v>0.00140894394399679</v>
      </c>
      <c r="CQ59" s="16">
        <v>0.000955151125727746</v>
      </c>
      <c r="CR59" s="16">
        <v>0.00215942628189775</v>
      </c>
      <c r="CS59" s="16">
        <v>0.00190850241284559</v>
      </c>
      <c r="CT59" s="16">
        <v>0.00405604350858303</v>
      </c>
      <c r="CU59" s="16">
        <v>0.00377445083027672</v>
      </c>
      <c r="CV59" s="16">
        <v>0.00340353951075575</v>
      </c>
      <c r="CW59" s="16">
        <v>0.000819782535358265</v>
      </c>
      <c r="CX59" s="16">
        <v>0.00132529507296793</v>
      </c>
      <c r="CY59" s="18">
        <v>0.00377678796561248</v>
      </c>
    </row>
    <row r="60" ht="15.15" spans="1:103">
      <c r="A60">
        <v>0.0131353084876944</v>
      </c>
      <c r="B60">
        <v>0</v>
      </c>
      <c r="C60" t="s">
        <v>175</v>
      </c>
      <c r="D60" s="16">
        <v>0.00324639904210968</v>
      </c>
      <c r="E60" s="16">
        <v>0.00420620337279111</v>
      </c>
      <c r="F60" s="16">
        <v>0.00283284616137771</v>
      </c>
      <c r="G60" s="16">
        <v>0.0035972853322317</v>
      </c>
      <c r="H60" s="16">
        <v>0.00116335858378473</v>
      </c>
      <c r="I60" s="16">
        <v>0.00291163152698317</v>
      </c>
      <c r="J60" s="16">
        <v>0.00139273324561851</v>
      </c>
      <c r="K60" s="16">
        <v>0.00406570997828875</v>
      </c>
      <c r="L60" s="16">
        <v>0.00421710507417052</v>
      </c>
      <c r="M60" s="16">
        <v>0.00321927362338683</v>
      </c>
      <c r="N60" s="16">
        <v>0.00097399639818131</v>
      </c>
      <c r="O60" s="16">
        <v>0.00252070562904486</v>
      </c>
      <c r="P60" s="16">
        <v>0.000358639060721216</v>
      </c>
      <c r="Q60" s="16">
        <v>0.00232818872705303</v>
      </c>
      <c r="R60" s="16">
        <v>0.00204997541629005</v>
      </c>
      <c r="S60" s="16">
        <v>0.00219651913566358</v>
      </c>
      <c r="T60" s="16">
        <v>0.00341237163162419</v>
      </c>
      <c r="U60" s="16">
        <v>0.00539983843340548</v>
      </c>
      <c r="V60" s="16">
        <v>0.00354233905072148</v>
      </c>
      <c r="W60" s="16">
        <v>0.002001116348184</v>
      </c>
      <c r="X60" s="16">
        <v>0.00277416805968627</v>
      </c>
      <c r="Y60" s="16">
        <v>0.00205164957425576</v>
      </c>
      <c r="Z60" s="16">
        <v>0.0019240775176112</v>
      </c>
      <c r="AA60" s="16">
        <v>0.00281327786154186</v>
      </c>
      <c r="AB60" s="16">
        <v>0.00396976675341958</v>
      </c>
      <c r="AC60" s="16">
        <v>0.00297646499340955</v>
      </c>
      <c r="AD60" s="16">
        <v>0.00212401997541495</v>
      </c>
      <c r="AE60" s="16">
        <v>0.00150555934972868</v>
      </c>
      <c r="AF60" s="16">
        <v>0.00172012693630847</v>
      </c>
      <c r="AG60" s="16">
        <v>0.00441719947231489</v>
      </c>
      <c r="AH60" s="16">
        <v>0.00131325587584017</v>
      </c>
      <c r="AI60" s="16">
        <v>0.00126993978490655</v>
      </c>
      <c r="AJ60" s="16">
        <v>0.00424203285621107</v>
      </c>
      <c r="AK60" s="16">
        <v>0.00428751263098086</v>
      </c>
      <c r="AL60" s="16">
        <v>0.00257022878749055</v>
      </c>
      <c r="AM60" s="16">
        <v>0.00264088713322904</v>
      </c>
      <c r="AN60" s="16">
        <v>0.00419879884306637</v>
      </c>
      <c r="AO60" s="16">
        <v>0.00335992981840996</v>
      </c>
      <c r="AP60" s="16">
        <v>0.00474726566638859</v>
      </c>
      <c r="AQ60" s="16">
        <v>0.00304796367673492</v>
      </c>
      <c r="AR60" s="16">
        <v>0.00422333616482476</v>
      </c>
      <c r="AS60" s="16">
        <v>0.0037982776514849</v>
      </c>
      <c r="AT60" s="16">
        <v>0.00520349838353594</v>
      </c>
      <c r="AU60" s="16">
        <v>0.00405159728453666</v>
      </c>
      <c r="AV60" s="16">
        <v>0.00543869980516892</v>
      </c>
      <c r="AW60" s="16">
        <v>0.00122127375785618</v>
      </c>
      <c r="AX60" s="16">
        <v>0.00235312029125724</v>
      </c>
      <c r="AY60" s="16">
        <v>0.00309349547713689</v>
      </c>
      <c r="AZ60" s="16">
        <v>0.00393851284686606</v>
      </c>
      <c r="BA60" s="16">
        <v>0.00324313431271961</v>
      </c>
      <c r="BB60" s="16">
        <v>0.00536903915062165</v>
      </c>
      <c r="BC60" s="16">
        <v>0.00077101024287855</v>
      </c>
      <c r="BD60" s="16">
        <v>0.00357242088704319</v>
      </c>
      <c r="BE60" s="16">
        <v>0.00274995297610675</v>
      </c>
      <c r="BF60" s="16">
        <v>0.00348898680765891</v>
      </c>
      <c r="BG60" s="16">
        <v>0.00303704750775872</v>
      </c>
      <c r="BH60" s="16">
        <f>VARP(RI!$B$58:$DQ$58)</f>
        <v>0.0120799277057206</v>
      </c>
      <c r="BI60" s="16">
        <v>0.00575146178767578</v>
      </c>
      <c r="BJ60" s="16">
        <v>0.00193675477277903</v>
      </c>
      <c r="BK60" s="16">
        <v>0.00267338573651168</v>
      </c>
      <c r="BL60" s="16">
        <v>0.00157103887652763</v>
      </c>
      <c r="BM60" s="16">
        <v>0.00150742015714565</v>
      </c>
      <c r="BN60" s="16">
        <v>0.00505584340554116</v>
      </c>
      <c r="BO60" s="16">
        <v>0.00362210860652124</v>
      </c>
      <c r="BP60" s="16">
        <v>0.00220282766506061</v>
      </c>
      <c r="BQ60" s="16">
        <v>0.0074334062989171</v>
      </c>
      <c r="BR60" s="16">
        <v>0.00139264537880193</v>
      </c>
      <c r="BS60" s="16">
        <v>0.00649790437455924</v>
      </c>
      <c r="BT60" s="16">
        <v>0.00383017459785697</v>
      </c>
      <c r="BU60" s="16">
        <v>0.0046526816755905</v>
      </c>
      <c r="BV60" s="16">
        <v>0.00210254184613377</v>
      </c>
      <c r="BW60" s="16">
        <v>0.00471926766287743</v>
      </c>
      <c r="BX60" s="16">
        <v>0.00285535378229325</v>
      </c>
      <c r="BY60" s="16">
        <v>0.00323449630838743</v>
      </c>
      <c r="BZ60" s="16">
        <v>0.00441985518628605</v>
      </c>
      <c r="CA60" s="16">
        <v>0.00294141345367538</v>
      </c>
      <c r="CB60" s="16">
        <v>0.00154221971426678</v>
      </c>
      <c r="CC60" s="16">
        <v>0.00371960264998312</v>
      </c>
      <c r="CD60" s="16">
        <v>0.0057704220972991</v>
      </c>
      <c r="CE60" s="16">
        <v>0.00505681251224336</v>
      </c>
      <c r="CF60" s="16">
        <v>0.00320301838346622</v>
      </c>
      <c r="CG60" s="16">
        <v>0.00137011557308768</v>
      </c>
      <c r="CH60" s="16">
        <v>0.00264252246993739</v>
      </c>
      <c r="CI60" s="16">
        <v>0.00343173926884593</v>
      </c>
      <c r="CJ60" s="16">
        <v>0.00477902345529288</v>
      </c>
      <c r="CK60" s="16">
        <v>0.000780003983612265</v>
      </c>
      <c r="CL60" s="16">
        <v>0.00106695474098686</v>
      </c>
      <c r="CM60" s="16">
        <v>0.002410896143755</v>
      </c>
      <c r="CN60" s="16">
        <v>0.00165025008389509</v>
      </c>
      <c r="CO60" s="16">
        <v>0.000943685468758094</v>
      </c>
      <c r="CP60" s="16">
        <v>0.00218180474525742</v>
      </c>
      <c r="CQ60" s="16">
        <v>0.00129292375473324</v>
      </c>
      <c r="CR60" s="16">
        <v>0.00333887290105641</v>
      </c>
      <c r="CS60" s="16">
        <v>0.00226621636101363</v>
      </c>
      <c r="CT60" s="16">
        <v>0.00400816988975689</v>
      </c>
      <c r="CU60" s="16">
        <v>0.00675531415452622</v>
      </c>
      <c r="CV60" s="16">
        <v>0.00287089878573936</v>
      </c>
      <c r="CW60" s="16">
        <v>0.00142676703455449</v>
      </c>
      <c r="CX60" s="16">
        <v>-0.000950585844128716</v>
      </c>
      <c r="CY60" s="18">
        <v>0.00408694562629328</v>
      </c>
    </row>
    <row r="61" ht="15.15" spans="1:103">
      <c r="A61">
        <v>0.00163677877136672</v>
      </c>
      <c r="B61">
        <v>0</v>
      </c>
      <c r="C61" t="s">
        <v>178</v>
      </c>
      <c r="D61" s="16">
        <v>0.00251624541162458</v>
      </c>
      <c r="E61" s="16">
        <v>0.00303058656743178</v>
      </c>
      <c r="F61" s="16">
        <v>0.00523494150561483</v>
      </c>
      <c r="G61" s="16">
        <v>0.00297860544336504</v>
      </c>
      <c r="H61" s="16">
        <v>0.000382013581872212</v>
      </c>
      <c r="I61" s="16">
        <v>0.00249236249164482</v>
      </c>
      <c r="J61" s="16">
        <v>0.000846067916640174</v>
      </c>
      <c r="K61" s="16">
        <v>0.00326648166030338</v>
      </c>
      <c r="L61" s="16">
        <v>0.00561026889265712</v>
      </c>
      <c r="M61" s="16">
        <v>0.00483502111247489</v>
      </c>
      <c r="N61" s="16">
        <v>0.000366466316932095</v>
      </c>
      <c r="O61" s="16">
        <v>0.00259787683523644</v>
      </c>
      <c r="P61" s="16">
        <v>0.0039802567715849</v>
      </c>
      <c r="Q61" s="16">
        <v>0.00209937331409721</v>
      </c>
      <c r="R61" s="16">
        <v>0.00236224220994178</v>
      </c>
      <c r="S61" s="16">
        <v>0.00161767648112412</v>
      </c>
      <c r="T61" s="16">
        <v>0.00465448056879885</v>
      </c>
      <c r="U61" s="16">
        <v>0.00560225554804001</v>
      </c>
      <c r="V61" s="16">
        <v>0.00350882933102748</v>
      </c>
      <c r="W61" s="16">
        <v>0.00213659884733507</v>
      </c>
      <c r="X61" s="16">
        <v>0.00300646172837695</v>
      </c>
      <c r="Y61" s="16">
        <v>0.00282282162576395</v>
      </c>
      <c r="Z61" s="16">
        <v>0.00233871535939728</v>
      </c>
      <c r="AA61" s="16">
        <v>0.00507771871382602</v>
      </c>
      <c r="AB61" s="16">
        <v>0.00775968789467451</v>
      </c>
      <c r="AC61" s="16">
        <v>0.00417740550092153</v>
      </c>
      <c r="AD61" s="16">
        <v>0.00353959201222856</v>
      </c>
      <c r="AE61" s="16">
        <v>0.00210554067310872</v>
      </c>
      <c r="AF61" s="16">
        <v>0.00201660556917574</v>
      </c>
      <c r="AG61" s="16">
        <v>0.00161362804146155</v>
      </c>
      <c r="AH61" s="16">
        <v>0.00332349743653702</v>
      </c>
      <c r="AI61" s="16">
        <v>0.00142014641003343</v>
      </c>
      <c r="AJ61" s="16">
        <v>0.00306102102732275</v>
      </c>
      <c r="AK61" s="16">
        <v>0.00297414366767766</v>
      </c>
      <c r="AL61" s="16">
        <v>0.0037450795795175</v>
      </c>
      <c r="AM61" s="16">
        <v>0.00443627085188803</v>
      </c>
      <c r="AN61" s="16">
        <v>0.00467170310699199</v>
      </c>
      <c r="AO61" s="16">
        <v>0.00277068749546392</v>
      </c>
      <c r="AP61" s="16">
        <v>0.00606880640929586</v>
      </c>
      <c r="AQ61" s="16">
        <v>0.00397860438345688</v>
      </c>
      <c r="AR61" s="16">
        <v>0.00434706094089131</v>
      </c>
      <c r="AS61" s="16">
        <v>0.00428140023442305</v>
      </c>
      <c r="AT61" s="16">
        <v>0.00502214761440907</v>
      </c>
      <c r="AU61" s="16">
        <v>0.00425393305303751</v>
      </c>
      <c r="AV61" s="16">
        <v>0.00673080394960334</v>
      </c>
      <c r="AW61" s="16">
        <v>0.000396693097843883</v>
      </c>
      <c r="AX61" s="16">
        <v>0.00171944148523118</v>
      </c>
      <c r="AY61" s="16">
        <v>0.00290634947079998</v>
      </c>
      <c r="AZ61" s="16">
        <v>0.0025566674956642</v>
      </c>
      <c r="BA61" s="16">
        <v>0.00341761935730626</v>
      </c>
      <c r="BB61" s="16">
        <v>0.00509948142571038</v>
      </c>
      <c r="BC61" s="16">
        <v>0.00116860128421089</v>
      </c>
      <c r="BD61" s="16">
        <v>0.00179265043383271</v>
      </c>
      <c r="BE61" s="16">
        <v>0.003060472021368</v>
      </c>
      <c r="BF61" s="16">
        <v>0.00437081981742344</v>
      </c>
      <c r="BG61" s="16">
        <v>0.00371004621586507</v>
      </c>
      <c r="BH61" s="16">
        <v>0.00575146178767578</v>
      </c>
      <c r="BI61" s="16">
        <f>VARP(RI!$B$59:$DQ$59)</f>
        <v>0.0131601137096819</v>
      </c>
      <c r="BJ61" s="16">
        <v>0.00148806250521883</v>
      </c>
      <c r="BK61" s="16">
        <v>0.00843330496009943</v>
      </c>
      <c r="BL61" s="16">
        <v>0.00131481999861921</v>
      </c>
      <c r="BM61" s="16">
        <v>0.00182832195468852</v>
      </c>
      <c r="BN61" s="16">
        <v>0.00968395181263998</v>
      </c>
      <c r="BO61" s="16">
        <v>0.00395765388606809</v>
      </c>
      <c r="BP61" s="16">
        <v>0.00384104746353059</v>
      </c>
      <c r="BQ61" s="16">
        <v>0.0100629721210353</v>
      </c>
      <c r="BR61" s="16">
        <v>0.00135389623104103</v>
      </c>
      <c r="BS61" s="16">
        <v>0.00726990241914403</v>
      </c>
      <c r="BT61" s="16">
        <v>0.00257250421798501</v>
      </c>
      <c r="BU61" s="16">
        <v>0.00764939866502004</v>
      </c>
      <c r="BV61" s="16">
        <v>0.00216314257830365</v>
      </c>
      <c r="BW61" s="16">
        <v>0.00650967836416713</v>
      </c>
      <c r="BX61" s="16">
        <v>0.00326944732246584</v>
      </c>
      <c r="BY61" s="16">
        <v>0.00325825675040323</v>
      </c>
      <c r="BZ61" s="16">
        <v>0.00602239219366869</v>
      </c>
      <c r="CA61" s="16">
        <v>0.00286319749542572</v>
      </c>
      <c r="CB61" s="16">
        <v>0.000574954236429212</v>
      </c>
      <c r="CC61" s="16">
        <v>0.00742946352684489</v>
      </c>
      <c r="CD61" s="16">
        <v>0.00795841513162836</v>
      </c>
      <c r="CE61" s="16">
        <v>0.00986130910581617</v>
      </c>
      <c r="CF61" s="16">
        <v>0.0047846320301913</v>
      </c>
      <c r="CG61" s="16">
        <v>0.00253965551525679</v>
      </c>
      <c r="CH61" s="16">
        <v>0.00383631094880032</v>
      </c>
      <c r="CI61" s="16">
        <v>0.00296020613648759</v>
      </c>
      <c r="CJ61" s="16">
        <v>0.00399904911890788</v>
      </c>
      <c r="CK61" s="16">
        <v>0.00173597874769585</v>
      </c>
      <c r="CL61" s="16">
        <v>0.00132012298979762</v>
      </c>
      <c r="CM61" s="16">
        <v>0.00641139318529302</v>
      </c>
      <c r="CN61" s="16">
        <v>0.00216621708535961</v>
      </c>
      <c r="CO61" s="16">
        <v>0.00161966949805245</v>
      </c>
      <c r="CP61" s="16">
        <v>0.00106322922862527</v>
      </c>
      <c r="CQ61" s="16">
        <v>0.00137138901552434</v>
      </c>
      <c r="CR61" s="16">
        <v>0.00352744286105509</v>
      </c>
      <c r="CS61" s="16">
        <v>0.00168240217935938</v>
      </c>
      <c r="CT61" s="16">
        <v>0.00641517337984045</v>
      </c>
      <c r="CU61" s="16">
        <v>0.00708382800429281</v>
      </c>
      <c r="CV61" s="16">
        <v>0.00544661886436243</v>
      </c>
      <c r="CW61" s="16">
        <v>0.00181219791899455</v>
      </c>
      <c r="CX61" s="16">
        <v>0.0051255231296033</v>
      </c>
      <c r="CY61" s="18">
        <v>0.00413874379455383</v>
      </c>
    </row>
    <row r="62" ht="15.15" spans="1:103">
      <c r="A62">
        <v>0.0283158617511526</v>
      </c>
      <c r="B62">
        <v>0</v>
      </c>
      <c r="C62" t="s">
        <v>181</v>
      </c>
      <c r="D62" s="16">
        <v>0.00160033951417465</v>
      </c>
      <c r="E62" s="16">
        <v>0.00205059252437669</v>
      </c>
      <c r="F62" s="16">
        <v>0.000844210541314477</v>
      </c>
      <c r="G62" s="16">
        <v>0.0015004110156277</v>
      </c>
      <c r="H62" s="16">
        <v>0.00123432026608723</v>
      </c>
      <c r="I62" s="16">
        <v>0.00146134519037481</v>
      </c>
      <c r="J62" s="16">
        <v>0.000706890885261161</v>
      </c>
      <c r="K62" s="16">
        <v>0.00129633139776295</v>
      </c>
      <c r="L62" s="16">
        <v>0.0012451454763505</v>
      </c>
      <c r="M62" s="16">
        <v>0.00135357328176694</v>
      </c>
      <c r="N62" s="16">
        <v>0.000290004413752595</v>
      </c>
      <c r="O62" s="16">
        <v>0.00122771412196345</v>
      </c>
      <c r="P62" s="16">
        <v>0.000702618153103594</v>
      </c>
      <c r="Q62" s="16">
        <v>0.000775662487177006</v>
      </c>
      <c r="R62" s="16">
        <v>0.000638029497308052</v>
      </c>
      <c r="S62" s="16">
        <v>0.00112146347554346</v>
      </c>
      <c r="T62" s="16">
        <v>0.00116349150677417</v>
      </c>
      <c r="U62" s="16">
        <v>0.00123562093913064</v>
      </c>
      <c r="V62" s="16">
        <v>0.0023596483005733</v>
      </c>
      <c r="W62" s="16">
        <v>0.0012116873186325</v>
      </c>
      <c r="X62" s="16">
        <v>0.000968658371895147</v>
      </c>
      <c r="Y62" s="16">
        <v>0.00113257400042667</v>
      </c>
      <c r="Z62" s="16">
        <v>0.001255113011753</v>
      </c>
      <c r="AA62" s="16">
        <v>0.00132651446578589</v>
      </c>
      <c r="AB62" s="16">
        <v>0.00156853568067464</v>
      </c>
      <c r="AC62" s="16">
        <v>0.00262347335490993</v>
      </c>
      <c r="AD62" s="16">
        <v>0.0011114009255511</v>
      </c>
      <c r="AE62" s="16">
        <v>0.00149597951716883</v>
      </c>
      <c r="AF62" s="16">
        <v>0.00117367433894709</v>
      </c>
      <c r="AG62" s="16">
        <v>0.000910889005668105</v>
      </c>
      <c r="AH62" s="16">
        <v>0.00124077835538102</v>
      </c>
      <c r="AI62" s="16">
        <v>0.000665405475382108</v>
      </c>
      <c r="AJ62" s="16">
        <v>0.00238715033539565</v>
      </c>
      <c r="AK62" s="16">
        <v>0.0017115269187127</v>
      </c>
      <c r="AL62" s="16">
        <v>0.00236053635392236</v>
      </c>
      <c r="AM62" s="16">
        <v>0.00107890200473375</v>
      </c>
      <c r="AN62" s="16">
        <v>0.00128898165841233</v>
      </c>
      <c r="AO62" s="16">
        <v>0.00112719372029371</v>
      </c>
      <c r="AP62" s="16">
        <v>0.00188876140057253</v>
      </c>
      <c r="AQ62" s="16">
        <v>0.00224118773399162</v>
      </c>
      <c r="AR62" s="16">
        <v>0.00176655877643403</v>
      </c>
      <c r="AS62" s="16">
        <v>0.00189875948532707</v>
      </c>
      <c r="AT62" s="16">
        <v>0.003523485335759</v>
      </c>
      <c r="AU62" s="16">
        <v>0.000916618721908061</v>
      </c>
      <c r="AV62" s="16">
        <v>0.000138626679521752</v>
      </c>
      <c r="AW62" s="16">
        <v>0.000852683136937818</v>
      </c>
      <c r="AX62" s="16">
        <v>0.00100484122263362</v>
      </c>
      <c r="AY62" s="16">
        <v>0.00212516586080083</v>
      </c>
      <c r="AZ62" s="16">
        <v>0.00178357381142976</v>
      </c>
      <c r="BA62" s="16">
        <v>0.00188912180918913</v>
      </c>
      <c r="BB62" s="16">
        <v>0.00213252308906088</v>
      </c>
      <c r="BC62" s="16">
        <v>0.000298503143681867</v>
      </c>
      <c r="BD62" s="16">
        <v>0.0010109518623098</v>
      </c>
      <c r="BE62" s="16">
        <v>0.0015642014815177</v>
      </c>
      <c r="BF62" s="16">
        <v>0.00315549988202657</v>
      </c>
      <c r="BG62" s="16">
        <v>0.00178650397742891</v>
      </c>
      <c r="BH62" s="16">
        <v>0.00193675477277903</v>
      </c>
      <c r="BI62" s="16">
        <v>0.00148806250521883</v>
      </c>
      <c r="BJ62" s="16">
        <f>VARP(RI!$B$60:$DQ$60)</f>
        <v>0.00776478509782051</v>
      </c>
      <c r="BK62" s="16">
        <v>0.00217391365714582</v>
      </c>
      <c r="BL62" s="16">
        <v>0.00118311040645966</v>
      </c>
      <c r="BM62" s="16">
        <v>0.000535236809651941</v>
      </c>
      <c r="BN62" s="16">
        <v>0.00153135196300681</v>
      </c>
      <c r="BO62" s="16">
        <v>0.00112529002096068</v>
      </c>
      <c r="BP62" s="16">
        <v>0.000220234314814573</v>
      </c>
      <c r="BQ62" s="16">
        <v>0.00235606995439593</v>
      </c>
      <c r="BR62" s="16">
        <v>0.000926996297432983</v>
      </c>
      <c r="BS62" s="16">
        <v>0.00474105362084042</v>
      </c>
      <c r="BT62" s="16">
        <v>0.00255384865901698</v>
      </c>
      <c r="BU62" s="16">
        <v>0.00113945461339008</v>
      </c>
      <c r="BV62" s="16">
        <v>0.000922630123639797</v>
      </c>
      <c r="BW62" s="16">
        <v>0.0015948789869639</v>
      </c>
      <c r="BX62" s="16">
        <v>0.00153596056594724</v>
      </c>
      <c r="BY62" s="16">
        <v>0.000973012208139989</v>
      </c>
      <c r="BZ62" s="16">
        <v>0.000939596695913697</v>
      </c>
      <c r="CA62" s="16">
        <v>0.000759204035513263</v>
      </c>
      <c r="CB62" s="16">
        <v>0.000764338302609169</v>
      </c>
      <c r="CC62" s="16">
        <v>0.00262483582291429</v>
      </c>
      <c r="CD62" s="16">
        <v>0.00102785850316894</v>
      </c>
      <c r="CE62" s="16">
        <v>0.00257847293020469</v>
      </c>
      <c r="CF62" s="16">
        <v>0.00144596909185383</v>
      </c>
      <c r="CG62" s="16">
        <v>0.00112666126480078</v>
      </c>
      <c r="CH62" s="16">
        <v>0.000744987281242405</v>
      </c>
      <c r="CI62" s="16">
        <v>0.00195512480203906</v>
      </c>
      <c r="CJ62" s="16">
        <v>0.00197453193652725</v>
      </c>
      <c r="CK62" s="16">
        <v>0.000359963540012567</v>
      </c>
      <c r="CL62" s="16">
        <v>0.000989695978999311</v>
      </c>
      <c r="CM62" s="16">
        <v>0.00164712321125619</v>
      </c>
      <c r="CN62" s="16">
        <v>0.00408813066438594</v>
      </c>
      <c r="CO62" s="16">
        <v>0.00114457589070816</v>
      </c>
      <c r="CP62" s="16">
        <v>0.00274425817574161</v>
      </c>
      <c r="CQ62" s="16">
        <v>0.00137600755322141</v>
      </c>
      <c r="CR62" s="16">
        <v>0.00189949929443968</v>
      </c>
      <c r="CS62" s="16">
        <v>0.000832152141111428</v>
      </c>
      <c r="CT62" s="16">
        <v>0.00108332955538081</v>
      </c>
      <c r="CU62" s="16">
        <v>0.00300343436238139</v>
      </c>
      <c r="CV62" s="16">
        <v>0.002059437622067</v>
      </c>
      <c r="CW62" s="16">
        <v>0.00337077637399787</v>
      </c>
      <c r="CX62" s="16">
        <v>0.00219198079855145</v>
      </c>
      <c r="CY62" s="18">
        <v>0.00299868618763082</v>
      </c>
    </row>
    <row r="63" ht="15.15" spans="1:103">
      <c r="A63">
        <v>0.0305564211487187</v>
      </c>
      <c r="B63">
        <v>0</v>
      </c>
      <c r="C63" t="s">
        <v>184</v>
      </c>
      <c r="D63" s="16">
        <v>0.00101073419939925</v>
      </c>
      <c r="E63" s="16">
        <v>0.00127010001008757</v>
      </c>
      <c r="F63" s="16">
        <v>0.00264354844628189</v>
      </c>
      <c r="G63" s="16">
        <v>0.00207886401854184</v>
      </c>
      <c r="H63" s="16">
        <v>-0.000810922290325667</v>
      </c>
      <c r="I63" s="16">
        <v>0.00165281988893431</v>
      </c>
      <c r="J63" s="16">
        <v>0.000710064122067601</v>
      </c>
      <c r="K63" s="16">
        <v>-0.00065283708492344</v>
      </c>
      <c r="L63" s="16">
        <v>0.00310166883740838</v>
      </c>
      <c r="M63" s="16">
        <v>0.00358234131191523</v>
      </c>
      <c r="N63" s="16">
        <v>0.00140067489601096</v>
      </c>
      <c r="O63" s="16">
        <v>0.000588368046135569</v>
      </c>
      <c r="P63" s="16">
        <v>0.0159514534199277</v>
      </c>
      <c r="Q63" s="16">
        <v>0.000662715073795661</v>
      </c>
      <c r="R63" s="16">
        <v>0.00179730049205201</v>
      </c>
      <c r="S63" s="16">
        <v>0.000916085825542948</v>
      </c>
      <c r="T63" s="16">
        <v>0.000650630558419527</v>
      </c>
      <c r="U63" s="16">
        <v>0.000421057434071757</v>
      </c>
      <c r="V63" s="16">
        <v>0.00224537252668811</v>
      </c>
      <c r="W63" s="16">
        <v>-0.000443040424273752</v>
      </c>
      <c r="X63" s="16">
        <v>0.00520399902387922</v>
      </c>
      <c r="Y63" s="16">
        <v>0.00218678660328783</v>
      </c>
      <c r="Z63" s="16">
        <v>0.00156749292092037</v>
      </c>
      <c r="AA63" s="16">
        <v>0.00562188090616477</v>
      </c>
      <c r="AB63" s="16">
        <v>0.0048637307663769</v>
      </c>
      <c r="AC63" s="16">
        <v>0.00472910486524658</v>
      </c>
      <c r="AD63" s="16">
        <v>0.00340814908652019</v>
      </c>
      <c r="AE63" s="16">
        <v>0.000703118353012299</v>
      </c>
      <c r="AF63" s="16">
        <v>0.00189115130229651</v>
      </c>
      <c r="AG63" s="16">
        <v>0.0012688652014313</v>
      </c>
      <c r="AH63" s="16">
        <v>0.00217393261847157</v>
      </c>
      <c r="AI63" s="16">
        <v>0.000234619195337385</v>
      </c>
      <c r="AJ63" s="16">
        <v>0.00340203585315562</v>
      </c>
      <c r="AK63" s="16">
        <v>0.00167768441812784</v>
      </c>
      <c r="AL63" s="16">
        <v>0.00642366002733394</v>
      </c>
      <c r="AM63" s="16">
        <v>0.00302866756214389</v>
      </c>
      <c r="AN63" s="16">
        <v>0.00377442267944816</v>
      </c>
      <c r="AO63" s="16">
        <v>0.0013557105831707</v>
      </c>
      <c r="AP63" s="16">
        <v>0.00490650724608948</v>
      </c>
      <c r="AQ63" s="16">
        <v>0.0026947854452481</v>
      </c>
      <c r="AR63" s="16">
        <v>0.0034030864138637</v>
      </c>
      <c r="AS63" s="16">
        <v>0.00106427228514181</v>
      </c>
      <c r="AT63" s="16">
        <v>0.00591128344568934</v>
      </c>
      <c r="AU63" s="16">
        <v>0.00256288792736748</v>
      </c>
      <c r="AV63" s="16">
        <v>0.00589577885519956</v>
      </c>
      <c r="AW63" s="16">
        <v>0.000287504681267949</v>
      </c>
      <c r="AX63" s="16">
        <v>-0.00117792860376867</v>
      </c>
      <c r="AY63" s="16">
        <v>0.00530182799216457</v>
      </c>
      <c r="AZ63" s="16">
        <v>-0.00080022101700401</v>
      </c>
      <c r="BA63" s="16">
        <v>0.00271411967529099</v>
      </c>
      <c r="BB63" s="16">
        <v>0.00397559412867663</v>
      </c>
      <c r="BC63" s="16">
        <v>0.00126588054892795</v>
      </c>
      <c r="BD63" s="16">
        <v>0.00119270584984475</v>
      </c>
      <c r="BE63" s="16">
        <v>0.00464937839346956</v>
      </c>
      <c r="BF63" s="16">
        <v>0.00266547100882124</v>
      </c>
      <c r="BG63" s="16">
        <v>0.00422029271159915</v>
      </c>
      <c r="BH63" s="16">
        <v>0.00267338573651168</v>
      </c>
      <c r="BI63" s="16">
        <v>0.00843330496009943</v>
      </c>
      <c r="BJ63" s="16">
        <v>0.00217391365714582</v>
      </c>
      <c r="BK63" s="16">
        <f>VARP(RI!$B$61:$DQ$61)</f>
        <v>0.0376635530676469</v>
      </c>
      <c r="BL63" s="16">
        <v>0.00203959688336951</v>
      </c>
      <c r="BM63" s="16">
        <v>0.00233592945758303</v>
      </c>
      <c r="BN63" s="16">
        <v>0.00919375799056745</v>
      </c>
      <c r="BO63" s="16">
        <v>0.00347888442170244</v>
      </c>
      <c r="BP63" s="16">
        <v>0.00588334190917418</v>
      </c>
      <c r="BQ63" s="16">
        <v>0.00927309122174913</v>
      </c>
      <c r="BR63" s="16">
        <v>-0.00205726011032159</v>
      </c>
      <c r="BS63" s="16">
        <v>0.0178301216092386</v>
      </c>
      <c r="BT63" s="16">
        <v>-0.00110113200399998</v>
      </c>
      <c r="BU63" s="16">
        <v>0.00465480099013095</v>
      </c>
      <c r="BV63" s="16">
        <v>0.000411663037855373</v>
      </c>
      <c r="BW63" s="16">
        <v>0.00501592109436611</v>
      </c>
      <c r="BX63" s="16">
        <v>0.00374514058827334</v>
      </c>
      <c r="BY63" s="16">
        <v>0.0016559139492044</v>
      </c>
      <c r="BZ63" s="16">
        <v>0.00335638407934659</v>
      </c>
      <c r="CA63" s="16">
        <v>0.00378270375335054</v>
      </c>
      <c r="CB63" s="16">
        <v>-0.00070644733417081</v>
      </c>
      <c r="CC63" s="16">
        <v>0.00678340254020986</v>
      </c>
      <c r="CD63" s="16">
        <v>0.00965653246244527</v>
      </c>
      <c r="CE63" s="16">
        <v>0.0128400333895736</v>
      </c>
      <c r="CF63" s="16">
        <v>0.00396240238689184</v>
      </c>
      <c r="CG63" s="16">
        <v>0.00167877349127032</v>
      </c>
      <c r="CH63" s="16">
        <v>0.00311376816312957</v>
      </c>
      <c r="CI63" s="16">
        <v>0.0034727042290298</v>
      </c>
      <c r="CJ63" s="16">
        <v>0.00209876670002503</v>
      </c>
      <c r="CK63" s="16">
        <v>0.00120083668919094</v>
      </c>
      <c r="CL63" s="16">
        <v>0.00225134181129776</v>
      </c>
      <c r="CM63" s="16">
        <v>0.0141576704287829</v>
      </c>
      <c r="CN63" s="16">
        <v>-0.000698273206306433</v>
      </c>
      <c r="CO63" s="16">
        <v>0.000240547912817192</v>
      </c>
      <c r="CP63" s="16">
        <v>-4.6938544962136e-6</v>
      </c>
      <c r="CQ63" s="16">
        <v>0.00265700258848753</v>
      </c>
      <c r="CR63" s="16">
        <v>0.0041083693751269</v>
      </c>
      <c r="CS63" s="16">
        <v>0.00250957267561539</v>
      </c>
      <c r="CT63" s="16">
        <v>0.00551145593645873</v>
      </c>
      <c r="CU63" s="16">
        <v>0.00573574758698459</v>
      </c>
      <c r="CV63" s="16">
        <v>0.00810384516693073</v>
      </c>
      <c r="CW63" s="16">
        <v>-0.000610331699993149</v>
      </c>
      <c r="CX63" s="16">
        <v>0.0283908302946381</v>
      </c>
      <c r="CY63" s="18">
        <v>0.00488344115651707</v>
      </c>
    </row>
    <row r="64" ht="15.15" spans="1:103">
      <c r="A64">
        <v>0.00625681736638036</v>
      </c>
      <c r="B64">
        <v>0.0644160474974643</v>
      </c>
      <c r="C64" t="s">
        <v>186</v>
      </c>
      <c r="D64" s="16">
        <v>0.00127894226750867</v>
      </c>
      <c r="E64" s="16">
        <v>0.0014813346757211</v>
      </c>
      <c r="F64" s="16">
        <v>0.00114048916759009</v>
      </c>
      <c r="G64" s="16">
        <v>0.00154483732146705</v>
      </c>
      <c r="H64" s="16">
        <v>0.000820464178494768</v>
      </c>
      <c r="I64" s="16">
        <v>0.00158974907599551</v>
      </c>
      <c r="J64" s="16">
        <v>0.000719340560763968</v>
      </c>
      <c r="K64" s="16">
        <v>0.00159107279422022</v>
      </c>
      <c r="L64" s="16">
        <v>0.00171131697309629</v>
      </c>
      <c r="M64" s="16">
        <v>0.00180434916864794</v>
      </c>
      <c r="N64" s="16">
        <v>0.000575012228329179</v>
      </c>
      <c r="O64" s="16">
        <v>0.00110309036290821</v>
      </c>
      <c r="P64" s="16">
        <v>0.00118034728067262</v>
      </c>
      <c r="Q64" s="16">
        <v>0.00040612902279346</v>
      </c>
      <c r="R64" s="16">
        <v>0.00106791588370941</v>
      </c>
      <c r="S64" s="16">
        <v>0.00114536479312775</v>
      </c>
      <c r="T64" s="16">
        <v>0.000110092739168088</v>
      </c>
      <c r="U64" s="16">
        <v>0.00212998700899</v>
      </c>
      <c r="V64" s="16">
        <v>0.00188770797334091</v>
      </c>
      <c r="W64" s="16">
        <v>0.000818938601930241</v>
      </c>
      <c r="X64" s="16">
        <v>0.00218488194792548</v>
      </c>
      <c r="Y64" s="16">
        <v>0.00163549009627029</v>
      </c>
      <c r="Z64" s="16">
        <v>0.00129517086075852</v>
      </c>
      <c r="AA64" s="16">
        <v>0.00119919055766279</v>
      </c>
      <c r="AB64" s="16">
        <v>0.000477991907843294</v>
      </c>
      <c r="AC64" s="16">
        <v>0.00140535574228262</v>
      </c>
      <c r="AD64" s="16">
        <v>0.00149117660036865</v>
      </c>
      <c r="AE64" s="16">
        <v>0.00119125062417882</v>
      </c>
      <c r="AF64" s="16">
        <v>0.000816929634807123</v>
      </c>
      <c r="AG64" s="16">
        <v>0.00199233618292109</v>
      </c>
      <c r="AH64" s="16">
        <v>0.0014411581607296</v>
      </c>
      <c r="AI64" s="16">
        <v>-0.000274434499211218</v>
      </c>
      <c r="AJ64" s="16">
        <v>0.00135481348875766</v>
      </c>
      <c r="AK64" s="16">
        <v>0.00200081210355911</v>
      </c>
      <c r="AL64" s="16">
        <v>0.00217835989208872</v>
      </c>
      <c r="AM64" s="16">
        <v>0.00178413046405111</v>
      </c>
      <c r="AN64" s="16">
        <v>0.002004621837816</v>
      </c>
      <c r="AO64" s="16">
        <v>0.00121054839288499</v>
      </c>
      <c r="AP64" s="16">
        <v>0.00178190307830149</v>
      </c>
      <c r="AQ64" s="16">
        <v>0.00181183374688434</v>
      </c>
      <c r="AR64" s="16">
        <v>0.0008956229529767</v>
      </c>
      <c r="AS64" s="16">
        <v>0.00143397387852308</v>
      </c>
      <c r="AT64" s="16">
        <v>0.00205823689721374</v>
      </c>
      <c r="AU64" s="16">
        <v>0.00101739184988989</v>
      </c>
      <c r="AV64" s="16">
        <v>0.00132975731315509</v>
      </c>
      <c r="AW64" s="16">
        <v>0.00068748516989047</v>
      </c>
      <c r="AX64" s="16">
        <v>0.00117850945042871</v>
      </c>
      <c r="AY64" s="16">
        <v>0.00173687096306402</v>
      </c>
      <c r="AZ64" s="16">
        <v>0.00175332303336646</v>
      </c>
      <c r="BA64" s="16">
        <v>0.00199006330177702</v>
      </c>
      <c r="BB64" s="16">
        <v>0.00250114104803407</v>
      </c>
      <c r="BC64" s="16">
        <v>0.000358806493053194</v>
      </c>
      <c r="BD64" s="16">
        <v>0.00126339504574209</v>
      </c>
      <c r="BE64" s="16">
        <v>0.00205335090696615</v>
      </c>
      <c r="BF64" s="16">
        <v>0.00155732512695343</v>
      </c>
      <c r="BG64" s="16">
        <v>0.00157618312493006</v>
      </c>
      <c r="BH64" s="16">
        <v>0.00157103887652763</v>
      </c>
      <c r="BI64" s="16">
        <v>0.00131481999861921</v>
      </c>
      <c r="BJ64" s="16">
        <v>0.00118311040645966</v>
      </c>
      <c r="BK64" s="16">
        <v>0.00203959688336951</v>
      </c>
      <c r="BL64" s="16">
        <f>VARP(RI!$B$62:$DQ$62)</f>
        <v>0.00364098840022101</v>
      </c>
      <c r="BM64" s="16">
        <v>0.000807112969859461</v>
      </c>
      <c r="BN64" s="16">
        <v>0.00102853678121556</v>
      </c>
      <c r="BO64" s="16">
        <v>0.0021919705543145</v>
      </c>
      <c r="BP64" s="16">
        <v>0.000600745274038726</v>
      </c>
      <c r="BQ64" s="16">
        <v>0.00230032130787711</v>
      </c>
      <c r="BR64" s="16">
        <v>0.000877111239754034</v>
      </c>
      <c r="BS64" s="16">
        <v>0.00238825752615008</v>
      </c>
      <c r="BT64" s="16">
        <v>0.00174471530428225</v>
      </c>
      <c r="BU64" s="16">
        <v>0.000946579131926253</v>
      </c>
      <c r="BV64" s="16">
        <v>0.00134426198306984</v>
      </c>
      <c r="BW64" s="16">
        <v>0.00289712183971067</v>
      </c>
      <c r="BX64" s="16">
        <v>0.00166377894763015</v>
      </c>
      <c r="BY64" s="16">
        <v>0.00162551153981611</v>
      </c>
      <c r="BZ64" s="16">
        <v>0.000916285086743811</v>
      </c>
      <c r="CA64" s="16">
        <v>0.00117953725813384</v>
      </c>
      <c r="CB64" s="16">
        <v>0.000411324248441396</v>
      </c>
      <c r="CC64" s="16">
        <v>0.000990300414522432</v>
      </c>
      <c r="CD64" s="16">
        <v>0.00198042137782242</v>
      </c>
      <c r="CE64" s="16">
        <v>0.00355641708306107</v>
      </c>
      <c r="CF64" s="16">
        <v>0.00154590836234878</v>
      </c>
      <c r="CG64" s="16">
        <v>0.000669238091107614</v>
      </c>
      <c r="CH64" s="16">
        <v>0.00148652679794795</v>
      </c>
      <c r="CI64" s="16">
        <v>0.00172102908846437</v>
      </c>
      <c r="CJ64" s="16">
        <v>0.0019758425213311</v>
      </c>
      <c r="CK64" s="16">
        <v>0.000574135212057936</v>
      </c>
      <c r="CL64" s="16">
        <v>0.00075409059593598</v>
      </c>
      <c r="CM64" s="16">
        <v>0.00143906443419566</v>
      </c>
      <c r="CN64" s="16">
        <v>0.00118590486073522</v>
      </c>
      <c r="CO64" s="16">
        <v>0.000854946686005542</v>
      </c>
      <c r="CP64" s="16">
        <v>0.00167726525056842</v>
      </c>
      <c r="CQ64" s="16">
        <v>-0.000130199388394195</v>
      </c>
      <c r="CR64" s="16">
        <v>0.00120160540143324</v>
      </c>
      <c r="CS64" s="16">
        <v>0.00120655204127728</v>
      </c>
      <c r="CT64" s="16">
        <v>0.00176068118390794</v>
      </c>
      <c r="CU64" s="16">
        <v>0.00130942834238818</v>
      </c>
      <c r="CV64" s="16">
        <v>0.00217391374481645</v>
      </c>
      <c r="CW64" s="16">
        <v>0.00223399709900335</v>
      </c>
      <c r="CX64" s="16">
        <v>0.00157819153208045</v>
      </c>
      <c r="CY64" s="18">
        <v>0.00279533134470134</v>
      </c>
    </row>
    <row r="65" ht="15.15" spans="1:103">
      <c r="A65">
        <v>0.0095157413645275</v>
      </c>
      <c r="B65">
        <v>0.053300162732424</v>
      </c>
      <c r="C65" t="s">
        <v>188</v>
      </c>
      <c r="D65" s="16">
        <v>0.00150231927773635</v>
      </c>
      <c r="E65" s="16">
        <v>0.00165610531981982</v>
      </c>
      <c r="F65" s="16">
        <v>0.00137147514766798</v>
      </c>
      <c r="G65" s="16">
        <v>0.00187757335583885</v>
      </c>
      <c r="H65" s="16">
        <v>0.000320579558062534</v>
      </c>
      <c r="I65" s="16">
        <v>0.000860716212174416</v>
      </c>
      <c r="J65" s="16">
        <v>0.000455726606604124</v>
      </c>
      <c r="K65" s="16">
        <v>0.00292586362844505</v>
      </c>
      <c r="L65" s="16">
        <v>0.00157083582829974</v>
      </c>
      <c r="M65" s="16">
        <v>0.00155076557691825</v>
      </c>
      <c r="N65" s="16">
        <v>0.000378129808717523</v>
      </c>
      <c r="O65" s="16">
        <v>0.00156789902623279</v>
      </c>
      <c r="P65" s="16">
        <v>0.000937717912903588</v>
      </c>
      <c r="Q65" s="16">
        <v>0.00070135046647425</v>
      </c>
      <c r="R65" s="16">
        <v>0.00152874987658488</v>
      </c>
      <c r="S65" s="16">
        <v>0.000924062488439059</v>
      </c>
      <c r="T65" s="16">
        <v>0.000874448151664402</v>
      </c>
      <c r="U65" s="16">
        <v>0.00343997801318876</v>
      </c>
      <c r="V65" s="16">
        <v>0.00170242327798855</v>
      </c>
      <c r="W65" s="16">
        <v>0.00159834386351072</v>
      </c>
      <c r="X65" s="16">
        <v>0.00172452910923692</v>
      </c>
      <c r="Y65" s="16">
        <v>0.0014530332309744</v>
      </c>
      <c r="Z65" s="16">
        <v>0.00119243237055729</v>
      </c>
      <c r="AA65" s="16">
        <v>0.00171701064462248</v>
      </c>
      <c r="AB65" s="16">
        <v>0.00166609193628773</v>
      </c>
      <c r="AC65" s="16">
        <v>0.00177184895575898</v>
      </c>
      <c r="AD65" s="16">
        <v>0.00173566314516248</v>
      </c>
      <c r="AE65" s="16">
        <v>0.00108282318341093</v>
      </c>
      <c r="AF65" s="16">
        <v>0.000318610181551925</v>
      </c>
      <c r="AG65" s="16">
        <v>0.00227265218070309</v>
      </c>
      <c r="AH65" s="16">
        <v>0.00193644215624016</v>
      </c>
      <c r="AI65" s="16">
        <v>0.000262158405080676</v>
      </c>
      <c r="AJ65" s="16">
        <v>0.00176371150037141</v>
      </c>
      <c r="AK65" s="16">
        <v>0.0014830703691081</v>
      </c>
      <c r="AL65" s="16">
        <v>0.00126182057883661</v>
      </c>
      <c r="AM65" s="16">
        <v>0.0023878010696618</v>
      </c>
      <c r="AN65" s="16">
        <v>0.00190361296048031</v>
      </c>
      <c r="AO65" s="16">
        <v>0.00207655765775341</v>
      </c>
      <c r="AP65" s="16">
        <v>0.00294263098724722</v>
      </c>
      <c r="AQ65" s="16">
        <v>0.00202437988213107</v>
      </c>
      <c r="AR65" s="16">
        <v>0.00170028216010585</v>
      </c>
      <c r="AS65" s="16">
        <v>0.0010330242777598</v>
      </c>
      <c r="AT65" s="16">
        <v>0.00231868370094041</v>
      </c>
      <c r="AU65" s="16">
        <v>0.00119135719450517</v>
      </c>
      <c r="AV65" s="16">
        <v>0.00110128935959043</v>
      </c>
      <c r="AW65" s="16">
        <v>0.000194490063325027</v>
      </c>
      <c r="AX65" s="16">
        <v>0.00183010566453942</v>
      </c>
      <c r="AY65" s="16">
        <v>0.00439810740782098</v>
      </c>
      <c r="AZ65" s="16">
        <v>0.00190301116425009</v>
      </c>
      <c r="BA65" s="16">
        <v>0.00148103778228899</v>
      </c>
      <c r="BB65" s="16">
        <v>0.0026568152847804</v>
      </c>
      <c r="BC65" s="16">
        <v>0.000313409575356177</v>
      </c>
      <c r="BD65" s="16">
        <v>0.000551260123684149</v>
      </c>
      <c r="BE65" s="16">
        <v>0.00174740791557854</v>
      </c>
      <c r="BF65" s="16">
        <v>0.00130137643000508</v>
      </c>
      <c r="BG65" s="16">
        <v>0.0020459633765799</v>
      </c>
      <c r="BH65" s="16">
        <v>0.00150742015714565</v>
      </c>
      <c r="BI65" s="16">
        <v>0.00182832195468852</v>
      </c>
      <c r="BJ65" s="16">
        <v>0.000535236809651941</v>
      </c>
      <c r="BK65" s="16">
        <v>0.00233592945758303</v>
      </c>
      <c r="BL65" s="16">
        <v>0.000807112969859461</v>
      </c>
      <c r="BM65" s="16">
        <f>VARP(RI!$B$63:$DQ$63)</f>
        <v>0.00379901785736282</v>
      </c>
      <c r="BN65" s="16">
        <v>0.00191417302736068</v>
      </c>
      <c r="BO65" s="16">
        <v>0.00217742559227232</v>
      </c>
      <c r="BP65" s="16">
        <v>0.00104534835848177</v>
      </c>
      <c r="BQ65" s="16">
        <v>0.00298211546886241</v>
      </c>
      <c r="BR65" s="16">
        <v>-9.60947341569607e-6</v>
      </c>
      <c r="BS65" s="16">
        <v>0.00192786811786532</v>
      </c>
      <c r="BT65" s="16">
        <v>0.00247672965382485</v>
      </c>
      <c r="BU65" s="16">
        <v>0.00307929339239161</v>
      </c>
      <c r="BV65" s="16">
        <v>0.0006710382893764</v>
      </c>
      <c r="BW65" s="16">
        <v>0.00397597141994687</v>
      </c>
      <c r="BX65" s="16">
        <v>0.00113876345139036</v>
      </c>
      <c r="BY65" s="16">
        <v>0.00338292223060514</v>
      </c>
      <c r="BZ65" s="16">
        <v>0.00170770179770431</v>
      </c>
      <c r="CA65" s="16">
        <v>0.00134675591551809</v>
      </c>
      <c r="CB65" s="16">
        <v>0.000810159827431645</v>
      </c>
      <c r="CC65" s="16">
        <v>0.00032358565269205</v>
      </c>
      <c r="CD65" s="16">
        <v>0.000694562106247984</v>
      </c>
      <c r="CE65" s="16">
        <v>0.00172698633556872</v>
      </c>
      <c r="CF65" s="16">
        <v>0.00209632575894642</v>
      </c>
      <c r="CG65" s="16">
        <v>0.000704374354891119</v>
      </c>
      <c r="CH65" s="16">
        <v>0.00158776406388951</v>
      </c>
      <c r="CI65" s="16">
        <v>0.00220635765074637</v>
      </c>
      <c r="CJ65" s="16">
        <v>0.00164533877213048</v>
      </c>
      <c r="CK65" s="16">
        <v>0.00180167183615617</v>
      </c>
      <c r="CL65" s="16">
        <v>0.000223753722824352</v>
      </c>
      <c r="CM65" s="16">
        <v>0.00255133380129854</v>
      </c>
      <c r="CN65" s="16">
        <v>0.000892959859028735</v>
      </c>
      <c r="CO65" s="16">
        <v>0.000154787103990775</v>
      </c>
      <c r="CP65" s="16">
        <v>0.000847875202105119</v>
      </c>
      <c r="CQ65" s="16">
        <v>0.000491507485626766</v>
      </c>
      <c r="CR65" s="16">
        <v>0.00116090507234085</v>
      </c>
      <c r="CS65" s="16">
        <v>0.00169067599337054</v>
      </c>
      <c r="CT65" s="16">
        <v>0.00366465702000715</v>
      </c>
      <c r="CU65" s="16">
        <v>0.00178229776797394</v>
      </c>
      <c r="CV65" s="16">
        <v>0.00180828621886552</v>
      </c>
      <c r="CW65" s="16">
        <v>0.000944251372974112</v>
      </c>
      <c r="CX65" s="16">
        <v>0.000961062391211602</v>
      </c>
      <c r="CY65" s="18">
        <v>0.00287044403026549</v>
      </c>
    </row>
    <row r="66" ht="15.15" spans="1:103">
      <c r="A66">
        <v>0.0178412572625476</v>
      </c>
      <c r="B66">
        <v>0</v>
      </c>
      <c r="C66" t="s">
        <v>191</v>
      </c>
      <c r="D66" s="16">
        <v>0.000574260924469781</v>
      </c>
      <c r="E66" s="16">
        <v>0.00134272301538343</v>
      </c>
      <c r="F66" s="16">
        <v>0.00606130932494626</v>
      </c>
      <c r="G66" s="16">
        <v>0.00227963711321869</v>
      </c>
      <c r="H66" s="16">
        <v>-0.00049371245461698</v>
      </c>
      <c r="I66" s="16">
        <v>0.00191229929292513</v>
      </c>
      <c r="J66" s="16">
        <v>-0.000144058651205953</v>
      </c>
      <c r="K66" s="16">
        <v>0.00268942413120235</v>
      </c>
      <c r="L66" s="16">
        <v>0.00859836693207317</v>
      </c>
      <c r="M66" s="16">
        <v>0.00475605168112621</v>
      </c>
      <c r="N66" s="16">
        <v>-0.000227670931367003</v>
      </c>
      <c r="O66" s="16">
        <v>0.00219148317041804</v>
      </c>
      <c r="P66" s="16">
        <v>0.00577015036071883</v>
      </c>
      <c r="Q66" s="16">
        <v>0.000904155618041155</v>
      </c>
      <c r="R66" s="16">
        <v>0.00299504608160991</v>
      </c>
      <c r="S66" s="16">
        <v>0.00259762492614017</v>
      </c>
      <c r="T66" s="16">
        <v>0.00395745594015714</v>
      </c>
      <c r="U66" s="16">
        <v>0.0016378688175491</v>
      </c>
      <c r="V66" s="16">
        <v>0.00226471291301766</v>
      </c>
      <c r="W66" s="16">
        <v>0.00184345673427996</v>
      </c>
      <c r="X66" s="16">
        <v>0.00201948032462197</v>
      </c>
      <c r="Y66" s="16">
        <v>0.000599916156006571</v>
      </c>
      <c r="Z66" s="16">
        <v>0.00197653056712039</v>
      </c>
      <c r="AA66" s="16">
        <v>0.00533800083145781</v>
      </c>
      <c r="AB66" s="16">
        <v>0.00599703904077941</v>
      </c>
      <c r="AC66" s="16">
        <v>0.00150069319956293</v>
      </c>
      <c r="AD66" s="16">
        <v>0.00168440871263821</v>
      </c>
      <c r="AE66" s="16">
        <v>0.00135629877447159</v>
      </c>
      <c r="AF66" s="16">
        <v>0.0022586526297398</v>
      </c>
      <c r="AG66" s="16">
        <v>0.0030131422387533</v>
      </c>
      <c r="AH66" s="16">
        <v>0.00199243755700559</v>
      </c>
      <c r="AI66" s="16">
        <v>0.00171352816649135</v>
      </c>
      <c r="AJ66" s="16">
        <v>0.00338548205085947</v>
      </c>
      <c r="AK66" s="16">
        <v>0.00208570605300503</v>
      </c>
      <c r="AL66" s="16">
        <v>0.00490003970500726</v>
      </c>
      <c r="AM66" s="16">
        <v>0.00142853007934305</v>
      </c>
      <c r="AN66" s="16">
        <v>0.00352036427350163</v>
      </c>
      <c r="AO66" s="16">
        <v>0.0025326090805361</v>
      </c>
      <c r="AP66" s="16">
        <v>0.00651870555835382</v>
      </c>
      <c r="AQ66" s="16">
        <v>0.00337131601524458</v>
      </c>
      <c r="AR66" s="16">
        <v>0.00763523384740435</v>
      </c>
      <c r="AS66" s="16">
        <v>0.00673326919270595</v>
      </c>
      <c r="AT66" s="16">
        <v>0.00560918490898779</v>
      </c>
      <c r="AU66" s="16">
        <v>0.00643635678831617</v>
      </c>
      <c r="AV66" s="16">
        <v>0.00874937975874322</v>
      </c>
      <c r="AW66" s="16">
        <v>0.000452930911152365</v>
      </c>
      <c r="AX66" s="16">
        <v>5.16756439237886e-5</v>
      </c>
      <c r="AY66" s="16">
        <v>0.00229489140863048</v>
      </c>
      <c r="AZ66" s="16">
        <v>0.00053155592269855</v>
      </c>
      <c r="BA66" s="16">
        <v>0.00279712055578702</v>
      </c>
      <c r="BB66" s="16">
        <v>0.00425816668013682</v>
      </c>
      <c r="BC66" s="16">
        <v>0.00138297425867763</v>
      </c>
      <c r="BD66" s="16">
        <v>0.000987749465494319</v>
      </c>
      <c r="BE66" s="16">
        <v>0.00241395324385706</v>
      </c>
      <c r="BF66" s="16">
        <v>0.00440607185713795</v>
      </c>
      <c r="BG66" s="16">
        <v>0.00391753761113642</v>
      </c>
      <c r="BH66" s="16">
        <v>0.00505584340554116</v>
      </c>
      <c r="BI66" s="16">
        <v>0.00968395181263998</v>
      </c>
      <c r="BJ66" s="16">
        <v>0.00153135196300681</v>
      </c>
      <c r="BK66" s="16">
        <v>0.00919375799056745</v>
      </c>
      <c r="BL66" s="16">
        <v>0.00102853678121556</v>
      </c>
      <c r="BM66" s="16">
        <v>0.00191417302736068</v>
      </c>
      <c r="BN66" s="16">
        <f>VARP(RI!$B$64:$DQ$64)</f>
        <v>0.0301900598203233</v>
      </c>
      <c r="BO66" s="16">
        <v>0.00445759031285653</v>
      </c>
      <c r="BP66" s="16">
        <v>0.00387518014095889</v>
      </c>
      <c r="BQ66" s="16">
        <v>0.0137643085742165</v>
      </c>
      <c r="BR66" s="16">
        <v>0.000268990162057309</v>
      </c>
      <c r="BS66" s="16">
        <v>0.00821989543537267</v>
      </c>
      <c r="BT66" s="16">
        <v>0.000869926870404193</v>
      </c>
      <c r="BU66" s="16">
        <v>0.00963797904081362</v>
      </c>
      <c r="BV66" s="16">
        <v>0.000436771687159462</v>
      </c>
      <c r="BW66" s="16">
        <v>0.0056685924425348</v>
      </c>
      <c r="BX66" s="16">
        <v>0.0047737189754125</v>
      </c>
      <c r="BY66" s="16">
        <v>0.00227040590976316</v>
      </c>
      <c r="BZ66" s="16">
        <v>0.00767031859463894</v>
      </c>
      <c r="CA66" s="16">
        <v>0.00116486909706365</v>
      </c>
      <c r="CB66" s="16">
        <v>0.00101340612817809</v>
      </c>
      <c r="CC66" s="16">
        <v>0.00878548109801323</v>
      </c>
      <c r="CD66" s="16">
        <v>0.0116047741593035</v>
      </c>
      <c r="CE66" s="16">
        <v>0.0112938513209395</v>
      </c>
      <c r="CF66" s="16">
        <v>0.00347220452334675</v>
      </c>
      <c r="CG66" s="16">
        <v>0.00352656669288304</v>
      </c>
      <c r="CH66" s="16">
        <v>0.00592387362827718</v>
      </c>
      <c r="CI66" s="16">
        <v>0.00352454670719747</v>
      </c>
      <c r="CJ66" s="16">
        <v>0.00324510242627062</v>
      </c>
      <c r="CK66" s="16">
        <v>0.00217054772586821</v>
      </c>
      <c r="CL66" s="16">
        <v>0.00127799364998274</v>
      </c>
      <c r="CM66" s="16">
        <v>0.0104941003563954</v>
      </c>
      <c r="CN66" s="16">
        <v>0.00143454987256021</v>
      </c>
      <c r="CO66" s="16">
        <v>0.00192973160772217</v>
      </c>
      <c r="CP66" s="16">
        <v>0.00174911652867221</v>
      </c>
      <c r="CQ66" s="16">
        <v>0.00219264720455689</v>
      </c>
      <c r="CR66" s="16">
        <v>0.00409738439304827</v>
      </c>
      <c r="CS66" s="16">
        <v>-0.000456667966860755</v>
      </c>
      <c r="CT66" s="16">
        <v>0.00521482056143601</v>
      </c>
      <c r="CU66" s="16">
        <v>0.00906689679204622</v>
      </c>
      <c r="CV66" s="16">
        <v>0.00771527413530271</v>
      </c>
      <c r="CW66" s="16">
        <v>-0.00189191441104197</v>
      </c>
      <c r="CX66" s="16">
        <v>0.00405459430296546</v>
      </c>
      <c r="CY66" s="18">
        <v>0.0043259334324596</v>
      </c>
    </row>
    <row r="67" ht="15.15" spans="1:103">
      <c r="A67">
        <v>0.0114565401212957</v>
      </c>
      <c r="B67">
        <v>0</v>
      </c>
      <c r="C67" t="s">
        <v>193</v>
      </c>
      <c r="D67" s="16">
        <v>0.00329868133409134</v>
      </c>
      <c r="E67" s="16">
        <v>0.00356883914745757</v>
      </c>
      <c r="F67" s="16">
        <v>0.00237052629335856</v>
      </c>
      <c r="G67" s="16">
        <v>0.00378925844192157</v>
      </c>
      <c r="H67" s="16">
        <v>0.00105395498620526</v>
      </c>
      <c r="I67" s="16">
        <v>0.00295818525615133</v>
      </c>
      <c r="J67" s="16">
        <v>0.00111298731636315</v>
      </c>
      <c r="K67" s="16">
        <v>0.00537383772989482</v>
      </c>
      <c r="L67" s="16">
        <v>0.00383528877800451</v>
      </c>
      <c r="M67" s="16">
        <v>0.00190130595315831</v>
      </c>
      <c r="N67" s="16">
        <v>0.00267798216189479</v>
      </c>
      <c r="O67" s="16">
        <v>0.00323712132874634</v>
      </c>
      <c r="P67" s="16">
        <v>0.00122935417975393</v>
      </c>
      <c r="Q67" s="16">
        <v>0.00257037282135248</v>
      </c>
      <c r="R67" s="16">
        <v>0.0035830150167983</v>
      </c>
      <c r="S67" s="16">
        <v>0.00307963714109426</v>
      </c>
      <c r="T67" s="16">
        <v>0.0017634157136091</v>
      </c>
      <c r="U67" s="16">
        <v>0.0061301903367336</v>
      </c>
      <c r="V67" s="16">
        <v>0.00426228380381173</v>
      </c>
      <c r="W67" s="16">
        <v>0.00353197920519312</v>
      </c>
      <c r="X67" s="16">
        <v>0.00283800142354423</v>
      </c>
      <c r="Y67" s="16">
        <v>0.00293494695549071</v>
      </c>
      <c r="Z67" s="16">
        <v>0.00312203861648582</v>
      </c>
      <c r="AA67" s="16">
        <v>0.00229788074796868</v>
      </c>
      <c r="AB67" s="16">
        <v>0.00279577224078438</v>
      </c>
      <c r="AC67" s="16">
        <v>0.00199531499126113</v>
      </c>
      <c r="AD67" s="16">
        <v>0.00339569865353552</v>
      </c>
      <c r="AE67" s="16">
        <v>0.00248459692112425</v>
      </c>
      <c r="AF67" s="16">
        <v>0.00290641920504995</v>
      </c>
      <c r="AG67" s="16">
        <v>0.00489065570359835</v>
      </c>
      <c r="AH67" s="16">
        <v>0.0032541219827594</v>
      </c>
      <c r="AI67" s="16">
        <v>0.000708047161798714</v>
      </c>
      <c r="AJ67" s="16">
        <v>0.00458677351928441</v>
      </c>
      <c r="AK67" s="16">
        <v>0.00439835308707054</v>
      </c>
      <c r="AL67" s="16">
        <v>0.00351207190199391</v>
      </c>
      <c r="AM67" s="16">
        <v>0.00473614880883519</v>
      </c>
      <c r="AN67" s="16">
        <v>0.00446830780330903</v>
      </c>
      <c r="AO67" s="16">
        <v>0.00301117953044365</v>
      </c>
      <c r="AP67" s="16">
        <v>0.00685239659169368</v>
      </c>
      <c r="AQ67" s="16">
        <v>0.00419446333609269</v>
      </c>
      <c r="AR67" s="16">
        <v>0.00300189296213466</v>
      </c>
      <c r="AS67" s="16">
        <v>0.00188509692058855</v>
      </c>
      <c r="AT67" s="16">
        <v>0.00477877946514057</v>
      </c>
      <c r="AU67" s="16">
        <v>0.00305487620965007</v>
      </c>
      <c r="AV67" s="16">
        <v>0.00415555080060461</v>
      </c>
      <c r="AW67" s="16">
        <v>0.00109782287220945</v>
      </c>
      <c r="AX67" s="16">
        <v>0.00416329397690142</v>
      </c>
      <c r="AY67" s="16">
        <v>0.00550567330125812</v>
      </c>
      <c r="AZ67" s="16">
        <v>0.00480791505050136</v>
      </c>
      <c r="BA67" s="16">
        <v>0.00388372835098379</v>
      </c>
      <c r="BB67" s="16">
        <v>0.00591820651358081</v>
      </c>
      <c r="BC67" s="16">
        <v>0.00130627192314587</v>
      </c>
      <c r="BD67" s="16">
        <v>0.00414338872159674</v>
      </c>
      <c r="BE67" s="16">
        <v>0.00506541360173545</v>
      </c>
      <c r="BF67" s="16">
        <v>0.00310775484402624</v>
      </c>
      <c r="BG67" s="16">
        <v>0.00310255105294641</v>
      </c>
      <c r="BH67" s="16">
        <v>0.00362210860652124</v>
      </c>
      <c r="BI67" s="16">
        <v>0.00395765388606809</v>
      </c>
      <c r="BJ67" s="16">
        <v>0.00112529002096068</v>
      </c>
      <c r="BK67" s="16">
        <v>0.00347888442170244</v>
      </c>
      <c r="BL67" s="16">
        <v>0.0021919705543145</v>
      </c>
      <c r="BM67" s="16">
        <v>0.00217742559227232</v>
      </c>
      <c r="BN67" s="16">
        <v>0.00445759031285653</v>
      </c>
      <c r="BO67" s="16">
        <f>VARP(RI!$B$65:$DQ$65)</f>
        <v>0.00845196186199369</v>
      </c>
      <c r="BP67" s="16">
        <v>0.00365961507519592</v>
      </c>
      <c r="BQ67" s="16">
        <v>0.00574097258914226</v>
      </c>
      <c r="BR67" s="16">
        <v>0.00152891576669291</v>
      </c>
      <c r="BS67" s="16">
        <v>0.00560896070719572</v>
      </c>
      <c r="BT67" s="16">
        <v>0.00573936070696641</v>
      </c>
      <c r="BU67" s="16">
        <v>0.00473783462715237</v>
      </c>
      <c r="BV67" s="16">
        <v>0.00216837237296493</v>
      </c>
      <c r="BW67" s="16">
        <v>0.00703347289067697</v>
      </c>
      <c r="BX67" s="16">
        <v>0.00255271664313582</v>
      </c>
      <c r="BY67" s="16">
        <v>0.00516374655728625</v>
      </c>
      <c r="BZ67" s="16">
        <v>0.00326930674363721</v>
      </c>
      <c r="CA67" s="16">
        <v>0.00292787263686035</v>
      </c>
      <c r="CB67" s="16">
        <v>0.00189047362960562</v>
      </c>
      <c r="CC67" s="16">
        <v>0.00220373035018761</v>
      </c>
      <c r="CD67" s="16">
        <v>0.00359902317340444</v>
      </c>
      <c r="CE67" s="16">
        <v>0.00580582778303607</v>
      </c>
      <c r="CF67" s="16">
        <v>0.00412738815245005</v>
      </c>
      <c r="CG67" s="16">
        <v>0.00271387946955344</v>
      </c>
      <c r="CH67" s="16">
        <v>0.00349304509612004</v>
      </c>
      <c r="CI67" s="16">
        <v>0.00378035798647534</v>
      </c>
      <c r="CJ67" s="16">
        <v>0.00539152834390109</v>
      </c>
      <c r="CK67" s="16">
        <v>0.0023929300869665</v>
      </c>
      <c r="CL67" s="16">
        <v>0.00193763175304954</v>
      </c>
      <c r="CM67" s="16">
        <v>0.00466163447053314</v>
      </c>
      <c r="CN67" s="16">
        <v>0.00335939874398864</v>
      </c>
      <c r="CO67" s="16">
        <v>0.00164892770197247</v>
      </c>
      <c r="CP67" s="16">
        <v>0.00148284381411305</v>
      </c>
      <c r="CQ67" s="16">
        <v>0.000951565221718192</v>
      </c>
      <c r="CR67" s="16">
        <v>0.00278816924721325</v>
      </c>
      <c r="CS67" s="16">
        <v>0.00343774447965708</v>
      </c>
      <c r="CT67" s="16">
        <v>0.00579606048480142</v>
      </c>
      <c r="CU67" s="16">
        <v>0.00526509182020083</v>
      </c>
      <c r="CV67" s="16">
        <v>0.00436857316269834</v>
      </c>
      <c r="CW67" s="16">
        <v>0.00368708144541875</v>
      </c>
      <c r="CX67" s="16">
        <v>-0.000279620960740622</v>
      </c>
      <c r="CY67" s="18">
        <v>0.00507697175242182</v>
      </c>
    </row>
    <row r="68" ht="15.15" spans="1:103">
      <c r="A68">
        <v>0.0160859820333826</v>
      </c>
      <c r="B68">
        <v>0.0131818508126149</v>
      </c>
      <c r="C68" t="s">
        <v>195</v>
      </c>
      <c r="D68" s="16">
        <v>0.000684755372524964</v>
      </c>
      <c r="E68" s="16">
        <v>0.00112934604269716</v>
      </c>
      <c r="F68" s="16">
        <v>0.00263336548123588</v>
      </c>
      <c r="G68" s="16">
        <v>0.00167883964055166</v>
      </c>
      <c r="H68" s="16">
        <v>-0.000791982897448905</v>
      </c>
      <c r="I68" s="16">
        <v>0.000207335113986345</v>
      </c>
      <c r="J68" s="16">
        <v>-0.000218822919903908</v>
      </c>
      <c r="K68" s="16">
        <v>0.0011094070802815</v>
      </c>
      <c r="L68" s="16">
        <v>0.00172893720809563</v>
      </c>
      <c r="M68" s="16">
        <v>0.00101772319490152</v>
      </c>
      <c r="N68" s="16">
        <v>0.000268126010072955</v>
      </c>
      <c r="O68" s="16">
        <v>0.000495834182225541</v>
      </c>
      <c r="P68" s="16">
        <v>0.00393368821759902</v>
      </c>
      <c r="Q68" s="16">
        <v>0.000558596660482817</v>
      </c>
      <c r="R68" s="16">
        <v>0.000761755353324342</v>
      </c>
      <c r="S68" s="16">
        <v>0.00232577804342614</v>
      </c>
      <c r="T68" s="16">
        <v>0.00218228178106049</v>
      </c>
      <c r="U68" s="16">
        <v>0.00160688775980431</v>
      </c>
      <c r="V68" s="16">
        <v>0.00302275023985417</v>
      </c>
      <c r="W68" s="16">
        <v>0.00305108833142731</v>
      </c>
      <c r="X68" s="16">
        <v>0.00255893255321227</v>
      </c>
      <c r="Y68" s="16">
        <v>0.00110627033657289</v>
      </c>
      <c r="Z68" s="16">
        <v>0.000596776053724782</v>
      </c>
      <c r="AA68" s="16">
        <v>0.00347099331899143</v>
      </c>
      <c r="AB68" s="16">
        <v>0.00463931353913586</v>
      </c>
      <c r="AC68" s="16">
        <v>0.000836154573581172</v>
      </c>
      <c r="AD68" s="16">
        <v>0.00168386094278237</v>
      </c>
      <c r="AE68" s="16">
        <v>0.0014307503711987</v>
      </c>
      <c r="AF68" s="16">
        <v>0.00148327010990505</v>
      </c>
      <c r="AG68" s="16">
        <v>0.001826646869835</v>
      </c>
      <c r="AH68" s="16">
        <v>0.000981624393157169</v>
      </c>
      <c r="AI68" s="16">
        <v>0.000246940855849018</v>
      </c>
      <c r="AJ68" s="16">
        <v>0.00265938094978344</v>
      </c>
      <c r="AK68" s="16">
        <v>0.00221211870721367</v>
      </c>
      <c r="AL68" s="16">
        <v>0.001669669366056</v>
      </c>
      <c r="AM68" s="16">
        <v>0.00276091459391095</v>
      </c>
      <c r="AN68" s="16">
        <v>0.0027389081833821</v>
      </c>
      <c r="AO68" s="16">
        <v>0.000608006812223992</v>
      </c>
      <c r="AP68" s="16">
        <v>0.00278186241932754</v>
      </c>
      <c r="AQ68" s="16">
        <v>0.00109003527923993</v>
      </c>
      <c r="AR68" s="16">
        <v>0.00292904460155802</v>
      </c>
      <c r="AS68" s="16">
        <v>0.00149241650389531</v>
      </c>
      <c r="AT68" s="16">
        <v>0.00208502750631799</v>
      </c>
      <c r="AU68" s="16">
        <v>0.00142080979662116</v>
      </c>
      <c r="AV68" s="16">
        <v>0.004091139744398</v>
      </c>
      <c r="AW68" s="16">
        <v>-0.000286788427018031</v>
      </c>
      <c r="AX68" s="16">
        <v>0.000166317207055781</v>
      </c>
      <c r="AY68" s="16">
        <v>0.00380131341614013</v>
      </c>
      <c r="AZ68" s="16">
        <v>0.00105067667549006</v>
      </c>
      <c r="BA68" s="16">
        <v>0.000180445898992755</v>
      </c>
      <c r="BB68" s="16">
        <v>0.00300766338530935</v>
      </c>
      <c r="BC68" s="16">
        <v>0.00015825196303</v>
      </c>
      <c r="BD68" s="16">
        <v>0.00116789250986845</v>
      </c>
      <c r="BE68" s="16">
        <v>0.00364571451500838</v>
      </c>
      <c r="BF68" s="16">
        <v>0.00273013494486019</v>
      </c>
      <c r="BG68" s="16">
        <v>0.00256508836622278</v>
      </c>
      <c r="BH68" s="16">
        <v>0.00220282766506061</v>
      </c>
      <c r="BI68" s="16">
        <v>0.00384104746353059</v>
      </c>
      <c r="BJ68" s="16">
        <v>0.000220234314814573</v>
      </c>
      <c r="BK68" s="16">
        <v>0.00588334190917418</v>
      </c>
      <c r="BL68" s="16">
        <v>0.000600745274038726</v>
      </c>
      <c r="BM68" s="16">
        <v>0.00104534835848177</v>
      </c>
      <c r="BN68" s="16">
        <v>0.00387518014095889</v>
      </c>
      <c r="BO68" s="16">
        <v>0.00365961507519592</v>
      </c>
      <c r="BP68" s="16">
        <f>VARP(RI!$B$66:$DQ$66)</f>
        <v>0.0149149327812312</v>
      </c>
      <c r="BQ68" s="16">
        <v>0.00390091032219665</v>
      </c>
      <c r="BR68" s="16">
        <v>0.000706995139029953</v>
      </c>
      <c r="BS68" s="16">
        <v>0.00589143316724657</v>
      </c>
      <c r="BT68" s="16">
        <v>0.00055906386656906</v>
      </c>
      <c r="BU68" s="16">
        <v>0.00280332205819542</v>
      </c>
      <c r="BV68" s="16">
        <v>0.00038344801223094</v>
      </c>
      <c r="BW68" s="16">
        <v>0.000242745942508607</v>
      </c>
      <c r="BX68" s="16">
        <v>0.0013878337058998</v>
      </c>
      <c r="BY68" s="16">
        <v>0.000909258795410025</v>
      </c>
      <c r="BZ68" s="16">
        <v>0.00340559041116468</v>
      </c>
      <c r="CA68" s="16">
        <v>0.0012771433089959</v>
      </c>
      <c r="CB68" s="16">
        <v>0.000206163511293697</v>
      </c>
      <c r="CC68" s="16">
        <v>0.00354493586385105</v>
      </c>
      <c r="CD68" s="16">
        <v>0.00260660995562113</v>
      </c>
      <c r="CE68" s="16">
        <v>0.00321815620575255</v>
      </c>
      <c r="CF68" s="16">
        <v>0.0011417743699935</v>
      </c>
      <c r="CG68" s="16">
        <v>0.00147990356115256</v>
      </c>
      <c r="CH68" s="16">
        <v>0.00116937057454877</v>
      </c>
      <c r="CI68" s="16">
        <v>0.000814962979361738</v>
      </c>
      <c r="CJ68" s="16">
        <v>0.00235007414481868</v>
      </c>
      <c r="CK68" s="16">
        <v>0.00158114685816271</v>
      </c>
      <c r="CL68" s="16">
        <v>0.000666761761792219</v>
      </c>
      <c r="CM68" s="16">
        <v>0.00154347917896133</v>
      </c>
      <c r="CN68" s="16">
        <v>0.00245274256760157</v>
      </c>
      <c r="CO68" s="16">
        <v>0.000330083288559855</v>
      </c>
      <c r="CP68" s="16">
        <v>0.00230728832350287</v>
      </c>
      <c r="CQ68" s="16">
        <v>0.000319152615756898</v>
      </c>
      <c r="CR68" s="16">
        <v>0.00155763090854329</v>
      </c>
      <c r="CS68" s="16">
        <v>0.00157667559906019</v>
      </c>
      <c r="CT68" s="16">
        <v>-0.000152025374784623</v>
      </c>
      <c r="CU68" s="16">
        <v>0.00362102491551321</v>
      </c>
      <c r="CV68" s="16">
        <v>0.00197154127090373</v>
      </c>
      <c r="CW68" s="16">
        <v>0.000417556257848668</v>
      </c>
      <c r="CX68" s="16">
        <v>0.00414603857212329</v>
      </c>
      <c r="CY68" s="18">
        <v>0.000428321675284521</v>
      </c>
    </row>
    <row r="69" ht="15.15" spans="1:103">
      <c r="A69">
        <v>0.0248109826139558</v>
      </c>
      <c r="B69">
        <v>0</v>
      </c>
      <c r="C69" t="s">
        <v>197</v>
      </c>
      <c r="D69" s="16">
        <v>0.00251310247439998</v>
      </c>
      <c r="E69" s="16">
        <v>0.00303789213423042</v>
      </c>
      <c r="F69" s="16">
        <v>0.00468127397842365</v>
      </c>
      <c r="G69" s="16">
        <v>0.00302174372966641</v>
      </c>
      <c r="H69" s="16">
        <v>0.00130959584938144</v>
      </c>
      <c r="I69" s="16">
        <v>0.00227975664476187</v>
      </c>
      <c r="J69" s="16">
        <v>0.00143740337745639</v>
      </c>
      <c r="K69" s="16">
        <v>0.00432462601204693</v>
      </c>
      <c r="L69" s="16">
        <v>0.00696910168014985</v>
      </c>
      <c r="M69" s="16">
        <v>0.00530544084864858</v>
      </c>
      <c r="N69" s="16">
        <v>0.000217213087315919</v>
      </c>
      <c r="O69" s="16">
        <v>0.0034378512466799</v>
      </c>
      <c r="P69" s="16">
        <v>0.00473050460109051</v>
      </c>
      <c r="Q69" s="16">
        <v>0.00168645139210203</v>
      </c>
      <c r="R69" s="16">
        <v>0.00226552202207024</v>
      </c>
      <c r="S69" s="16">
        <v>0.0034746481737319</v>
      </c>
      <c r="T69" s="16">
        <v>0.00512558757523545</v>
      </c>
      <c r="U69" s="16">
        <v>0.00838910397401102</v>
      </c>
      <c r="V69" s="16">
        <v>0.00388058979703108</v>
      </c>
      <c r="W69" s="16">
        <v>0.00290996378892281</v>
      </c>
      <c r="X69" s="16">
        <v>0.00346339630563534</v>
      </c>
      <c r="Y69" s="16">
        <v>0.00297431729387261</v>
      </c>
      <c r="Z69" s="16">
        <v>0.00270250416462912</v>
      </c>
      <c r="AA69" s="16">
        <v>0.00547471961084835</v>
      </c>
      <c r="AB69" s="16">
        <v>0.00756670686321209</v>
      </c>
      <c r="AC69" s="16">
        <v>0.00454624279920779</v>
      </c>
      <c r="AD69" s="16">
        <v>0.00376460549331446</v>
      </c>
      <c r="AE69" s="16">
        <v>0.00236773963662706</v>
      </c>
      <c r="AF69" s="16">
        <v>0.00278275223554615</v>
      </c>
      <c r="AG69" s="16">
        <v>0.00364342344307288</v>
      </c>
      <c r="AH69" s="16">
        <v>0.0031695957598002</v>
      </c>
      <c r="AI69" s="16">
        <v>0.0015423505498867</v>
      </c>
      <c r="AJ69" s="16">
        <v>0.0045342209587688</v>
      </c>
      <c r="AK69" s="16">
        <v>0.00471651724739117</v>
      </c>
      <c r="AL69" s="16">
        <v>0.00474894048710243</v>
      </c>
      <c r="AM69" s="16">
        <v>0.00459353964007797</v>
      </c>
      <c r="AN69" s="16">
        <v>0.00524208692813598</v>
      </c>
      <c r="AO69" s="16">
        <v>0.00352026140175365</v>
      </c>
      <c r="AP69" s="16">
        <v>0.00717808596718089</v>
      </c>
      <c r="AQ69" s="16">
        <v>0.00479758299771894</v>
      </c>
      <c r="AR69" s="16">
        <v>0.0050082916016954</v>
      </c>
      <c r="AS69" s="16">
        <v>0.00340445134715765</v>
      </c>
      <c r="AT69" s="16">
        <v>0.00727386144746458</v>
      </c>
      <c r="AU69" s="16">
        <v>0.00483933127312535</v>
      </c>
      <c r="AV69" s="16">
        <v>0.00879465321876653</v>
      </c>
      <c r="AW69" s="16">
        <v>0.000920780148606243</v>
      </c>
      <c r="AX69" s="16">
        <v>0.00217422596128567</v>
      </c>
      <c r="AY69" s="16">
        <v>0.00363537805278554</v>
      </c>
      <c r="AZ69" s="16">
        <v>0.00291179129232434</v>
      </c>
      <c r="BA69" s="16">
        <v>0.00581196972260525</v>
      </c>
      <c r="BB69" s="16">
        <v>0.00671223595123778</v>
      </c>
      <c r="BC69" s="16">
        <v>0.000392862822547583</v>
      </c>
      <c r="BD69" s="16">
        <v>0.00361978182361251</v>
      </c>
      <c r="BE69" s="16">
        <v>0.00428072133762914</v>
      </c>
      <c r="BF69" s="16">
        <v>0.00458090196559147</v>
      </c>
      <c r="BG69" s="16">
        <v>0.00441238651679419</v>
      </c>
      <c r="BH69" s="16">
        <v>0.0074334062989171</v>
      </c>
      <c r="BI69" s="16">
        <v>0.0100629721210353</v>
      </c>
      <c r="BJ69" s="16">
        <v>0.00235606995439593</v>
      </c>
      <c r="BK69" s="16">
        <v>0.00927309122174913</v>
      </c>
      <c r="BL69" s="16">
        <v>0.00230032130787711</v>
      </c>
      <c r="BM69" s="16">
        <v>0.00298211546886241</v>
      </c>
      <c r="BN69" s="16">
        <v>0.0137643085742165</v>
      </c>
      <c r="BO69" s="16">
        <v>0.00574097258914226</v>
      </c>
      <c r="BP69" s="16">
        <v>0.00390091032219665</v>
      </c>
      <c r="BQ69" s="16">
        <f>VARP(RI!$B$67:$DQ$67)</f>
        <v>0.0206462199645386</v>
      </c>
      <c r="BR69" s="16">
        <v>0.00128438652045243</v>
      </c>
      <c r="BS69" s="16">
        <v>0.0154258989412182</v>
      </c>
      <c r="BT69" s="16">
        <v>0.00382566826579841</v>
      </c>
      <c r="BU69" s="16">
        <v>0.00938266413934822</v>
      </c>
      <c r="BV69" s="16">
        <v>0.00304523983058412</v>
      </c>
      <c r="BW69" s="16">
        <v>0.00879967799636667</v>
      </c>
      <c r="BX69" s="16">
        <v>0.00266194704024739</v>
      </c>
      <c r="BY69" s="16">
        <v>0.00382785339561035</v>
      </c>
      <c r="BZ69" s="16">
        <v>0.00619944211533969</v>
      </c>
      <c r="CA69" s="16">
        <v>0.00509694409593027</v>
      </c>
      <c r="CB69" s="16">
        <v>0.00273382405938598</v>
      </c>
      <c r="CC69" s="16">
        <v>0.00939351825489101</v>
      </c>
      <c r="CD69" s="16">
        <v>0.0098472888334795</v>
      </c>
      <c r="CE69" s="16">
        <v>0.0098235530343421</v>
      </c>
      <c r="CF69" s="16">
        <v>0.00594388819328212</v>
      </c>
      <c r="CG69" s="16">
        <v>0.002542492390382</v>
      </c>
      <c r="CH69" s="16">
        <v>0.00571780862188879</v>
      </c>
      <c r="CI69" s="16">
        <v>0.00441050672005634</v>
      </c>
      <c r="CJ69" s="16">
        <v>0.00470072389584915</v>
      </c>
      <c r="CK69" s="16">
        <v>0.00207175865986684</v>
      </c>
      <c r="CL69" s="16">
        <v>0.00135303331951812</v>
      </c>
      <c r="CM69" s="16">
        <v>0.00737240133116282</v>
      </c>
      <c r="CN69" s="16">
        <v>0.00363100499348377</v>
      </c>
      <c r="CO69" s="16">
        <v>0.00150568827346566</v>
      </c>
      <c r="CP69" s="16">
        <v>0.00274885874652757</v>
      </c>
      <c r="CQ69" s="16">
        <v>0.00189862621283256</v>
      </c>
      <c r="CR69" s="16">
        <v>0.00505915077945069</v>
      </c>
      <c r="CS69" s="16">
        <v>0.00307542843851964</v>
      </c>
      <c r="CT69" s="16">
        <v>0.00815598484707262</v>
      </c>
      <c r="CU69" s="16">
        <v>0.0092566146512775</v>
      </c>
      <c r="CV69" s="16">
        <v>0.00791104212741185</v>
      </c>
      <c r="CW69" s="16">
        <v>0.00363556657772514</v>
      </c>
      <c r="CX69" s="16">
        <v>0.00145806414011984</v>
      </c>
      <c r="CY69" s="18">
        <v>0.00450121715326361</v>
      </c>
    </row>
    <row r="70" ht="15.15" spans="1:103">
      <c r="A70">
        <v>0.0107186305112917</v>
      </c>
      <c r="B70">
        <v>0.0185709333172715</v>
      </c>
      <c r="C70" t="s">
        <v>199</v>
      </c>
      <c r="D70" s="16">
        <v>0.00108790263829385</v>
      </c>
      <c r="E70" s="16">
        <v>0.00150125738920039</v>
      </c>
      <c r="F70" s="16">
        <v>0.000948758833728146</v>
      </c>
      <c r="G70" s="16">
        <v>0.00126077137220311</v>
      </c>
      <c r="H70" s="16">
        <v>0.000952346060054403</v>
      </c>
      <c r="I70" s="16">
        <v>0.000695989615134739</v>
      </c>
      <c r="J70" s="16">
        <v>0.000939604091879861</v>
      </c>
      <c r="K70" s="16">
        <v>0.00196711833704089</v>
      </c>
      <c r="L70" s="16">
        <v>0.000593690674029001</v>
      </c>
      <c r="M70" s="16">
        <v>0.00155218586324738</v>
      </c>
      <c r="N70" s="16">
        <v>0.000956764843875728</v>
      </c>
      <c r="O70" s="16">
        <v>0.00154814381583556</v>
      </c>
      <c r="P70" s="16">
        <v>-0.000574517784951375</v>
      </c>
      <c r="Q70" s="16">
        <v>0.00120641439160365</v>
      </c>
      <c r="R70" s="16">
        <v>0.00182100105317664</v>
      </c>
      <c r="S70" s="16">
        <v>0.00182463441772598</v>
      </c>
      <c r="T70" s="16">
        <v>0.00167797030697465</v>
      </c>
      <c r="U70" s="16">
        <v>0.00265290994275552</v>
      </c>
      <c r="V70" s="16">
        <v>0.00198776584272676</v>
      </c>
      <c r="W70" s="16">
        <v>0.00154054999619228</v>
      </c>
      <c r="X70" s="16">
        <v>0.00161297000779774</v>
      </c>
      <c r="Y70" s="16">
        <v>0.00135148897438538</v>
      </c>
      <c r="Z70" s="16">
        <v>0.00130628648358045</v>
      </c>
      <c r="AA70" s="16">
        <v>0.000426777730882014</v>
      </c>
      <c r="AB70" s="16">
        <v>0.00124638647420059</v>
      </c>
      <c r="AC70" s="16">
        <v>0.00128022499536511</v>
      </c>
      <c r="AD70" s="16">
        <v>0.000745570498937942</v>
      </c>
      <c r="AE70" s="16">
        <v>0.00139225145197018</v>
      </c>
      <c r="AF70" s="16">
        <v>0.00195387522536787</v>
      </c>
      <c r="AG70" s="16">
        <v>0.00174660050724554</v>
      </c>
      <c r="AH70" s="16">
        <v>0.00123100968397106</v>
      </c>
      <c r="AI70" s="16">
        <v>0.00128742631161855</v>
      </c>
      <c r="AJ70" s="16">
        <v>0.00193397907102024</v>
      </c>
      <c r="AK70" s="16">
        <v>0.00146586861100587</v>
      </c>
      <c r="AL70" s="16">
        <v>0.000779824683202356</v>
      </c>
      <c r="AM70" s="16">
        <v>0.00129353246608756</v>
      </c>
      <c r="AN70" s="16">
        <v>0.002205224496234</v>
      </c>
      <c r="AO70" s="16">
        <v>0.00160171394344043</v>
      </c>
      <c r="AP70" s="16">
        <v>0.00225660721106799</v>
      </c>
      <c r="AQ70" s="16">
        <v>0.00149335292488984</v>
      </c>
      <c r="AR70" s="16">
        <v>0.000652952923386399</v>
      </c>
      <c r="AS70" s="16">
        <v>0.000653285895626245</v>
      </c>
      <c r="AT70" s="16">
        <v>0.00208881114988712</v>
      </c>
      <c r="AU70" s="16">
        <v>0.000669368072163277</v>
      </c>
      <c r="AV70" s="16">
        <v>0.00162602104211485</v>
      </c>
      <c r="AW70" s="16">
        <v>0.00121827365575994</v>
      </c>
      <c r="AX70" s="16">
        <v>0.00197965383605897</v>
      </c>
      <c r="AY70" s="16">
        <v>0.000453410676835005</v>
      </c>
      <c r="AZ70" s="16">
        <v>0.00201261837576829</v>
      </c>
      <c r="BA70" s="16">
        <v>0.00137332651011208</v>
      </c>
      <c r="BB70" s="16">
        <v>0.00190644980815066</v>
      </c>
      <c r="BC70" s="16">
        <v>0.000291005542395484</v>
      </c>
      <c r="BD70" s="16">
        <v>0.00161560826898915</v>
      </c>
      <c r="BE70" s="16">
        <v>0.00210602180563366</v>
      </c>
      <c r="BF70" s="16">
        <v>0.00207485932712429</v>
      </c>
      <c r="BG70" s="16">
        <v>0.000552348014681473</v>
      </c>
      <c r="BH70" s="16">
        <v>0.00139264537880193</v>
      </c>
      <c r="BI70" s="16">
        <v>0.00135389623104103</v>
      </c>
      <c r="BJ70" s="16">
        <v>0.000926996297432983</v>
      </c>
      <c r="BK70" s="16">
        <v>-0.00205726011032159</v>
      </c>
      <c r="BL70" s="16">
        <v>0.000877111239754034</v>
      </c>
      <c r="BM70" s="16">
        <v>-9.60947341569607e-6</v>
      </c>
      <c r="BN70" s="16">
        <v>0.000268990162057309</v>
      </c>
      <c r="BO70" s="16">
        <v>0.00152891576669291</v>
      </c>
      <c r="BP70" s="16">
        <v>0.000706995139029953</v>
      </c>
      <c r="BQ70" s="16">
        <v>0.00128438652045243</v>
      </c>
      <c r="BR70" s="16">
        <f>VARP(RI!$B$68:$DQ$68)</f>
        <v>0.00510638869487991</v>
      </c>
      <c r="BS70" s="16">
        <v>0.00185132566877248</v>
      </c>
      <c r="BT70" s="16">
        <v>0.00215627342690951</v>
      </c>
      <c r="BU70" s="16">
        <v>0.00222734457600325</v>
      </c>
      <c r="BV70" s="16">
        <v>0.0020447730150836</v>
      </c>
      <c r="BW70" s="16">
        <v>0.00118213466139616</v>
      </c>
      <c r="BX70" s="16">
        <v>0.000594641714392327</v>
      </c>
      <c r="BY70" s="16">
        <v>0.00180973118225798</v>
      </c>
      <c r="BZ70" s="16">
        <v>0.000591863879284293</v>
      </c>
      <c r="CA70" s="16">
        <v>7.45377189286429e-6</v>
      </c>
      <c r="CB70" s="16">
        <v>0.00130270879187617</v>
      </c>
      <c r="CC70" s="16">
        <v>0.00146873355666622</v>
      </c>
      <c r="CD70" s="16">
        <v>0.000272826437835449</v>
      </c>
      <c r="CE70" s="16">
        <v>0.00178719135592814</v>
      </c>
      <c r="CF70" s="16">
        <v>-9.03205202084294e-5</v>
      </c>
      <c r="CG70" s="16">
        <v>0.000579121107314533</v>
      </c>
      <c r="CH70" s="16">
        <v>0.00235890979750648</v>
      </c>
      <c r="CI70" s="16">
        <v>0.000285989307496368</v>
      </c>
      <c r="CJ70" s="16">
        <v>0.00252144279646404</v>
      </c>
      <c r="CK70" s="16">
        <v>0.000379129869906951</v>
      </c>
      <c r="CL70" s="16">
        <v>0.000803662848405119</v>
      </c>
      <c r="CM70" s="16">
        <v>-0.00133191853535857</v>
      </c>
      <c r="CN70" s="16">
        <v>0.000898169811352252</v>
      </c>
      <c r="CO70" s="16">
        <v>0.00052775358807212</v>
      </c>
      <c r="CP70" s="16">
        <v>-1.76000766138888e-5</v>
      </c>
      <c r="CQ70" s="16">
        <v>0.000550263102602521</v>
      </c>
      <c r="CR70" s="16">
        <v>0.000983779007065747</v>
      </c>
      <c r="CS70" s="16">
        <v>0.000771803153214167</v>
      </c>
      <c r="CT70" s="16">
        <v>0.000711323712878059</v>
      </c>
      <c r="CU70" s="16">
        <v>0.00120861204468567</v>
      </c>
      <c r="CV70" s="16">
        <v>0.00208549692444222</v>
      </c>
      <c r="CW70" s="16">
        <v>0.00236089604616919</v>
      </c>
      <c r="CX70" s="16">
        <v>-0.00240053024748021</v>
      </c>
      <c r="CY70" s="18">
        <v>0.001330316001221</v>
      </c>
    </row>
    <row r="71" ht="15.15" spans="1:103">
      <c r="A71">
        <v>0.0640457193195403</v>
      </c>
      <c r="B71">
        <v>0</v>
      </c>
      <c r="C71" t="s">
        <v>202</v>
      </c>
      <c r="D71" s="16">
        <v>0.00200972044152152</v>
      </c>
      <c r="E71" s="16">
        <v>0.00266688801663298</v>
      </c>
      <c r="F71" s="16">
        <v>0.00315589272496878</v>
      </c>
      <c r="G71" s="16">
        <v>0.00268576331392699</v>
      </c>
      <c r="H71" s="16">
        <v>0.00141975416744051</v>
      </c>
      <c r="I71" s="16">
        <v>0.00288062378429673</v>
      </c>
      <c r="J71" s="16">
        <v>0.00182451603602996</v>
      </c>
      <c r="K71" s="16">
        <v>0.0048688467677715</v>
      </c>
      <c r="L71" s="16">
        <v>0.00493636923605952</v>
      </c>
      <c r="M71" s="16">
        <v>0.00246599724928256</v>
      </c>
      <c r="N71" s="16">
        <v>0.00255684704059735</v>
      </c>
      <c r="O71" s="16">
        <v>0.00304846849842424</v>
      </c>
      <c r="P71" s="16">
        <v>0.0110199040756376</v>
      </c>
      <c r="Q71" s="16">
        <v>0.000926487219766951</v>
      </c>
      <c r="R71" s="16">
        <v>0.00472389862404062</v>
      </c>
      <c r="S71" s="16">
        <v>0.0073989081772332</v>
      </c>
      <c r="T71" s="16">
        <v>0.00419648894376635</v>
      </c>
      <c r="U71" s="16">
        <v>0.00860836375485441</v>
      </c>
      <c r="V71" s="16">
        <v>0.00474893616207838</v>
      </c>
      <c r="W71" s="16">
        <v>0.00395792520666889</v>
      </c>
      <c r="X71" s="16">
        <v>0.00105069272363501</v>
      </c>
      <c r="Y71" s="16">
        <v>0.00420861512872746</v>
      </c>
      <c r="Z71" s="16">
        <v>0.00378458188930819</v>
      </c>
      <c r="AA71" s="16">
        <v>0.00497730797753051</v>
      </c>
      <c r="AB71" s="16">
        <v>0.00192416948666533</v>
      </c>
      <c r="AC71" s="16">
        <v>0.00641408466778395</v>
      </c>
      <c r="AD71" s="16">
        <v>0.00293874310110051</v>
      </c>
      <c r="AE71" s="16">
        <v>0.00471847677449201</v>
      </c>
      <c r="AF71" s="16">
        <v>0.0029840193847628</v>
      </c>
      <c r="AG71" s="16">
        <v>0.0056640279536428</v>
      </c>
      <c r="AH71" s="16">
        <v>0.00387307258535168</v>
      </c>
      <c r="AI71" s="16">
        <v>0.00238446823967877</v>
      </c>
      <c r="AJ71" s="16">
        <v>0.0071588843713622</v>
      </c>
      <c r="AK71" s="16">
        <v>0.00581811757055899</v>
      </c>
      <c r="AL71" s="16">
        <v>0.00770087675934145</v>
      </c>
      <c r="AM71" s="16">
        <v>0.00591057018457715</v>
      </c>
      <c r="AN71" s="16">
        <v>0.00622964048719716</v>
      </c>
      <c r="AO71" s="16">
        <v>0.00201614787192048</v>
      </c>
      <c r="AP71" s="16">
        <v>0.00999736081183817</v>
      </c>
      <c r="AQ71" s="16">
        <v>0.00406832377071546</v>
      </c>
      <c r="AR71" s="16">
        <v>0.0010373016011067</v>
      </c>
      <c r="AS71" s="16">
        <v>0.00446797501915591</v>
      </c>
      <c r="AT71" s="16">
        <v>0.00588989230809299</v>
      </c>
      <c r="AU71" s="16">
        <v>0.00444510867979476</v>
      </c>
      <c r="AV71" s="16">
        <v>0.00809550712136921</v>
      </c>
      <c r="AW71" s="16">
        <v>0.00128452869614066</v>
      </c>
      <c r="AX71" s="16">
        <v>0.0011583510335906</v>
      </c>
      <c r="AY71" s="16">
        <v>0.0010450445041437</v>
      </c>
      <c r="AZ71" s="16">
        <v>0.00441086406781311</v>
      </c>
      <c r="BA71" s="16">
        <v>0.00512874048952716</v>
      </c>
      <c r="BB71" s="16">
        <v>0.0106997084800109</v>
      </c>
      <c r="BC71" s="16">
        <v>0.0015021847464943</v>
      </c>
      <c r="BD71" s="16">
        <v>0.00336194690199316</v>
      </c>
      <c r="BE71" s="16">
        <v>0.00425841657519682</v>
      </c>
      <c r="BF71" s="16">
        <v>0.00456021474273383</v>
      </c>
      <c r="BG71" s="16">
        <v>0.00595518614558053</v>
      </c>
      <c r="BH71" s="16">
        <v>0.00649790437455924</v>
      </c>
      <c r="BI71" s="16">
        <v>0.00726990241914403</v>
      </c>
      <c r="BJ71" s="16">
        <v>0.00474105362084042</v>
      </c>
      <c r="BK71" s="16">
        <v>0.0178301216092386</v>
      </c>
      <c r="BL71" s="16">
        <v>0.00238825752615008</v>
      </c>
      <c r="BM71" s="16">
        <v>0.00192786811786532</v>
      </c>
      <c r="BN71" s="16">
        <v>0.00821989543537267</v>
      </c>
      <c r="BO71" s="16">
        <v>0.00560896070719572</v>
      </c>
      <c r="BP71" s="16">
        <v>0.00589143316724657</v>
      </c>
      <c r="BQ71" s="16">
        <v>0.0154258989412182</v>
      </c>
      <c r="BR71" s="16">
        <v>0.00185132566877248</v>
      </c>
      <c r="BS71" s="16">
        <f>VARP(RI!$B$69:$DQ$69)</f>
        <v>0.0676190572516719</v>
      </c>
      <c r="BT71" s="16">
        <v>0.00212494338966639</v>
      </c>
      <c r="BU71" s="16">
        <v>0.0082833235704968</v>
      </c>
      <c r="BV71" s="16">
        <v>0.00238362220459845</v>
      </c>
      <c r="BW71" s="16">
        <v>0.0098712460955145</v>
      </c>
      <c r="BX71" s="16">
        <v>0.00408992526889233</v>
      </c>
      <c r="BY71" s="16">
        <v>0.00539793182221646</v>
      </c>
      <c r="BZ71" s="16">
        <v>0.00381767085775955</v>
      </c>
      <c r="CA71" s="16">
        <v>0.00377946237407901</v>
      </c>
      <c r="CB71" s="16">
        <v>0.000161248038997823</v>
      </c>
      <c r="CC71" s="16">
        <v>0.00587466663340571</v>
      </c>
      <c r="CD71" s="16">
        <v>0.0118176096626031</v>
      </c>
      <c r="CE71" s="16">
        <v>0.0118021551682655</v>
      </c>
      <c r="CF71" s="16">
        <v>0.00543657732600187</v>
      </c>
      <c r="CG71" s="16">
        <v>0.00294850578292672</v>
      </c>
      <c r="CH71" s="16">
        <v>0.00480957245868723</v>
      </c>
      <c r="CI71" s="16">
        <v>0.00339509610344012</v>
      </c>
      <c r="CJ71" s="16">
        <v>0.0053309080373081</v>
      </c>
      <c r="CK71" s="16">
        <v>0.000140325645201251</v>
      </c>
      <c r="CL71" s="16">
        <v>0.00303713256436835</v>
      </c>
      <c r="CM71" s="16">
        <v>0.0135638299835334</v>
      </c>
      <c r="CN71" s="16">
        <v>0.00735267096877487</v>
      </c>
      <c r="CO71" s="16">
        <v>0.00145401271397353</v>
      </c>
      <c r="CP71" s="16">
        <v>0.0114388170715344</v>
      </c>
      <c r="CQ71" s="16">
        <v>3.41425492664072e-6</v>
      </c>
      <c r="CR71" s="16">
        <v>0.00460615578377943</v>
      </c>
      <c r="CS71" s="16">
        <v>0.00401300361480652</v>
      </c>
      <c r="CT71" s="16">
        <v>0.00856939919624886</v>
      </c>
      <c r="CU71" s="16">
        <v>0.00882600456684033</v>
      </c>
      <c r="CV71" s="16">
        <v>0.0100238530244512</v>
      </c>
      <c r="CW71" s="16">
        <v>0.0110268144283264</v>
      </c>
      <c r="CX71" s="16">
        <v>0.014209037510842</v>
      </c>
      <c r="CY71" s="18">
        <v>0.00538223605542307</v>
      </c>
    </row>
    <row r="72" ht="15.15" spans="1:103">
      <c r="A72">
        <v>0.0162329663006361</v>
      </c>
      <c r="B72">
        <v>0</v>
      </c>
      <c r="C72" t="s">
        <v>204</v>
      </c>
      <c r="D72" s="16">
        <v>0.00368169888527435</v>
      </c>
      <c r="E72" s="16">
        <v>0.00406162310223536</v>
      </c>
      <c r="F72" s="16">
        <v>0.00233038352933282</v>
      </c>
      <c r="G72" s="16">
        <v>0.00413426107968107</v>
      </c>
      <c r="H72" s="16">
        <v>0.00146721748626387</v>
      </c>
      <c r="I72" s="16">
        <v>0.00214509321011045</v>
      </c>
      <c r="J72" s="16">
        <v>0.00141923990138524</v>
      </c>
      <c r="K72" s="16">
        <v>0.00785997186888851</v>
      </c>
      <c r="L72" s="16">
        <v>0.00368865284416193</v>
      </c>
      <c r="M72" s="16">
        <v>0.00215656170299047</v>
      </c>
      <c r="N72" s="16">
        <v>0.00196835048578737</v>
      </c>
      <c r="O72" s="16">
        <v>0.00439409201885448</v>
      </c>
      <c r="P72" s="16">
        <v>-0.0021658861434317</v>
      </c>
      <c r="Q72" s="16">
        <v>0.00338703212069355</v>
      </c>
      <c r="R72" s="16">
        <v>0.00367436139654905</v>
      </c>
      <c r="S72" s="16">
        <v>0.00328030346971821</v>
      </c>
      <c r="T72" s="16">
        <v>0.00139880575632852</v>
      </c>
      <c r="U72" s="16">
        <v>0.00794516816374885</v>
      </c>
      <c r="V72" s="16">
        <v>0.00407885988519027</v>
      </c>
      <c r="W72" s="16">
        <v>0.00430124826613201</v>
      </c>
      <c r="X72" s="16">
        <v>0.00310989991891267</v>
      </c>
      <c r="Y72" s="16">
        <v>0.0031923653681996</v>
      </c>
      <c r="Z72" s="16">
        <v>0.00294946469682549</v>
      </c>
      <c r="AA72" s="16">
        <v>0.00142829244780567</v>
      </c>
      <c r="AB72" s="16">
        <v>0.00237521871277882</v>
      </c>
      <c r="AC72" s="16">
        <v>0.00288185136906585</v>
      </c>
      <c r="AD72" s="16">
        <v>0.00390231444502099</v>
      </c>
      <c r="AE72" s="16">
        <v>0.0021644150194049</v>
      </c>
      <c r="AF72" s="16">
        <v>0.00162103562424911</v>
      </c>
      <c r="AG72" s="16">
        <v>0.00498306901549213</v>
      </c>
      <c r="AH72" s="16">
        <v>0.00415809335062496</v>
      </c>
      <c r="AI72" s="16">
        <v>0.00123582589184868</v>
      </c>
      <c r="AJ72" s="16">
        <v>0.00377637703256293</v>
      </c>
      <c r="AK72" s="16">
        <v>0.0048319015074639</v>
      </c>
      <c r="AL72" s="16">
        <v>0.00260158493075966</v>
      </c>
      <c r="AM72" s="16">
        <v>0.00525706673360425</v>
      </c>
      <c r="AN72" s="16">
        <v>0.00386080299969611</v>
      </c>
      <c r="AO72" s="16">
        <v>0.00360299270905317</v>
      </c>
      <c r="AP72" s="16">
        <v>0.0053905577888253</v>
      </c>
      <c r="AQ72" s="16">
        <v>0.00393621489960896</v>
      </c>
      <c r="AR72" s="16">
        <v>0.00510481860809138</v>
      </c>
      <c r="AS72" s="16">
        <v>0.00246257313431084</v>
      </c>
      <c r="AT72" s="16">
        <v>0.00537267016568275</v>
      </c>
      <c r="AU72" s="16">
        <v>0.00299715584022381</v>
      </c>
      <c r="AV72" s="16">
        <v>0.00216162380295435</v>
      </c>
      <c r="AW72" s="16">
        <v>0.00126389966012209</v>
      </c>
      <c r="AX72" s="16">
        <v>0.00504705416424292</v>
      </c>
      <c r="AY72" s="16">
        <v>0.00702231768777138</v>
      </c>
      <c r="AZ72" s="16">
        <v>0.00523395368464575</v>
      </c>
      <c r="BA72" s="16">
        <v>0.00353333463402185</v>
      </c>
      <c r="BB72" s="16">
        <v>0.00644011670173258</v>
      </c>
      <c r="BC72" s="16">
        <v>0.00195396942150328</v>
      </c>
      <c r="BD72" s="16">
        <v>0.00397783080116371</v>
      </c>
      <c r="BE72" s="16">
        <v>0.00544381214723592</v>
      </c>
      <c r="BF72" s="16">
        <v>0.00428952786947293</v>
      </c>
      <c r="BG72" s="16">
        <v>0.00217534363798939</v>
      </c>
      <c r="BH72" s="16">
        <v>0.00383017459785697</v>
      </c>
      <c r="BI72" s="16">
        <v>0.00257250421798501</v>
      </c>
      <c r="BJ72" s="16">
        <v>0.00255384865901698</v>
      </c>
      <c r="BK72" s="16">
        <v>-0.00110113200399998</v>
      </c>
      <c r="BL72" s="16">
        <v>0.00174471530428225</v>
      </c>
      <c r="BM72" s="16">
        <v>0.00247672965382485</v>
      </c>
      <c r="BN72" s="16">
        <v>0.000869926870404193</v>
      </c>
      <c r="BO72" s="16">
        <v>0.00573936070696641</v>
      </c>
      <c r="BP72" s="16">
        <v>0.00055906386656906</v>
      </c>
      <c r="BQ72" s="16">
        <v>0.00382566826579841</v>
      </c>
      <c r="BR72" s="16">
        <v>0.00215627342690951</v>
      </c>
      <c r="BS72" s="16">
        <v>0.00212494338966639</v>
      </c>
      <c r="BT72" s="16">
        <f>VARP(RI!$B$70:$DQ$70)</f>
        <v>0.0116432251049094</v>
      </c>
      <c r="BU72" s="16">
        <v>0.00487881273995853</v>
      </c>
      <c r="BV72" s="16">
        <v>0.0033588944303908</v>
      </c>
      <c r="BW72" s="16">
        <v>0.00815422700552107</v>
      </c>
      <c r="BX72" s="16">
        <v>0.00283002726791203</v>
      </c>
      <c r="BY72" s="16">
        <v>0.00742348221681027</v>
      </c>
      <c r="BZ72" s="16">
        <v>0.00213693526909697</v>
      </c>
      <c r="CA72" s="16">
        <v>0.00205627587123562</v>
      </c>
      <c r="CB72" s="16">
        <v>0.00155566549403507</v>
      </c>
      <c r="CC72" s="16">
        <v>0.00194846136605281</v>
      </c>
      <c r="CD72" s="16">
        <v>0.000876361965616367</v>
      </c>
      <c r="CE72" s="16">
        <v>0.00316206629237043</v>
      </c>
      <c r="CF72" s="16">
        <v>0.00449651371543501</v>
      </c>
      <c r="CG72" s="16">
        <v>0.00245620318735234</v>
      </c>
      <c r="CH72" s="16">
        <v>0.00382934694614077</v>
      </c>
      <c r="CI72" s="16">
        <v>0.00444355359781009</v>
      </c>
      <c r="CJ72" s="16">
        <v>0.00554571939004471</v>
      </c>
      <c r="CK72" s="16">
        <v>0.00187861327154477</v>
      </c>
      <c r="CL72" s="16">
        <v>0.00195341119808608</v>
      </c>
      <c r="CM72" s="16">
        <v>0.00396634300190745</v>
      </c>
      <c r="CN72" s="16">
        <v>0.00507245929800315</v>
      </c>
      <c r="CO72" s="16">
        <v>0.00167150432593911</v>
      </c>
      <c r="CP72" s="16">
        <v>0.00144979091844577</v>
      </c>
      <c r="CQ72" s="16">
        <v>0.00093637014876246</v>
      </c>
      <c r="CR72" s="16">
        <v>0.00180813877064485</v>
      </c>
      <c r="CS72" s="16">
        <v>0.0038497511187269</v>
      </c>
      <c r="CT72" s="16">
        <v>0.00890035979609883</v>
      </c>
      <c r="CU72" s="16">
        <v>0.00369566429282913</v>
      </c>
      <c r="CV72" s="16">
        <v>0.00441735923627782</v>
      </c>
      <c r="CW72" s="16">
        <v>0.00271417051146709</v>
      </c>
      <c r="CX72" s="16">
        <v>-0.00331647239955464</v>
      </c>
      <c r="CY72" s="18">
        <v>0.00514570625838749</v>
      </c>
    </row>
    <row r="73" ht="15.15" spans="1:103">
      <c r="A73">
        <v>0.0128836130387666</v>
      </c>
      <c r="B73">
        <v>0</v>
      </c>
      <c r="C73" t="s">
        <v>206</v>
      </c>
      <c r="D73" s="16">
        <v>0.00263531559366442</v>
      </c>
      <c r="E73" s="16">
        <v>0.00265989394590051</v>
      </c>
      <c r="F73" s="16">
        <v>0.00505527613386438</v>
      </c>
      <c r="G73" s="16">
        <v>0.0029300774265125</v>
      </c>
      <c r="H73" s="16">
        <v>8.62794559470029e-5</v>
      </c>
      <c r="I73" s="16">
        <v>0.00136145182422513</v>
      </c>
      <c r="J73" s="16">
        <v>0.000271635160503779</v>
      </c>
      <c r="K73" s="16">
        <v>0.00648767444991395</v>
      </c>
      <c r="L73" s="16">
        <v>0.00613871631084409</v>
      </c>
      <c r="M73" s="16">
        <v>0.00427693083266549</v>
      </c>
      <c r="N73" s="16">
        <v>0.00101371856882731</v>
      </c>
      <c r="O73" s="16">
        <v>0.00353531860852154</v>
      </c>
      <c r="P73" s="16">
        <v>0.00227764908017486</v>
      </c>
      <c r="Q73" s="16">
        <v>0.0018074155804648</v>
      </c>
      <c r="R73" s="16">
        <v>0.00409561006709592</v>
      </c>
      <c r="S73" s="16">
        <v>0.00265373996946742</v>
      </c>
      <c r="T73" s="16">
        <v>0.00370577548334718</v>
      </c>
      <c r="U73" s="16">
        <v>0.0089468866143859</v>
      </c>
      <c r="V73" s="16">
        <v>0.00318738001892042</v>
      </c>
      <c r="W73" s="16">
        <v>0.00270177540367885</v>
      </c>
      <c r="X73" s="16">
        <v>0.00257223170071488</v>
      </c>
      <c r="Y73" s="16">
        <v>0.00345960417182793</v>
      </c>
      <c r="Z73" s="16">
        <v>0.00293504109684812</v>
      </c>
      <c r="AA73" s="16">
        <v>0.00369371248423464</v>
      </c>
      <c r="AB73" s="16">
        <v>0.00601522783797402</v>
      </c>
      <c r="AC73" s="16">
        <v>0.00276119626148138</v>
      </c>
      <c r="AD73" s="16">
        <v>0.00391010945353143</v>
      </c>
      <c r="AE73" s="16">
        <v>0.0030146916765635</v>
      </c>
      <c r="AF73" s="16">
        <v>0.0025984869178888</v>
      </c>
      <c r="AG73" s="16">
        <v>0.00467092191937791</v>
      </c>
      <c r="AH73" s="16">
        <v>0.00435242068106048</v>
      </c>
      <c r="AI73" s="16">
        <v>0.0010950135417571</v>
      </c>
      <c r="AJ73" s="16">
        <v>0.00464207361777035</v>
      </c>
      <c r="AK73" s="16">
        <v>0.00381339301306224</v>
      </c>
      <c r="AL73" s="16">
        <v>0.00252862405131218</v>
      </c>
      <c r="AM73" s="16">
        <v>0.00463164939241523</v>
      </c>
      <c r="AN73" s="16">
        <v>0.00468000896654864</v>
      </c>
      <c r="AO73" s="16">
        <v>0.00272733936646475</v>
      </c>
      <c r="AP73" s="16">
        <v>0.00624869353593875</v>
      </c>
      <c r="AQ73" s="16">
        <v>0.00438001604087122</v>
      </c>
      <c r="AR73" s="16">
        <v>0.0044942759984413</v>
      </c>
      <c r="AS73" s="16">
        <v>0.00308126660897099</v>
      </c>
      <c r="AT73" s="16">
        <v>0.00475821090529342</v>
      </c>
      <c r="AU73" s="16">
        <v>0.00484746899286503</v>
      </c>
      <c r="AV73" s="16">
        <v>0.00610654849752727</v>
      </c>
      <c r="AW73" s="16">
        <v>0.0002639362398022</v>
      </c>
      <c r="AX73" s="16">
        <v>0.00318342328581627</v>
      </c>
      <c r="AY73" s="16">
        <v>0.00474898443397087</v>
      </c>
      <c r="AZ73" s="16">
        <v>0.00339896405602781</v>
      </c>
      <c r="BA73" s="16">
        <v>0.00386654423189016</v>
      </c>
      <c r="BB73" s="16">
        <v>0.00751962500069192</v>
      </c>
      <c r="BC73" s="16">
        <v>0.00169314720865186</v>
      </c>
      <c r="BD73" s="16">
        <v>0.00188055966774205</v>
      </c>
      <c r="BE73" s="16">
        <v>0.00376316755591729</v>
      </c>
      <c r="BF73" s="16">
        <v>0.00484683803373703</v>
      </c>
      <c r="BG73" s="16">
        <v>0.00332815922396783</v>
      </c>
      <c r="BH73" s="16">
        <v>0.0046526816755905</v>
      </c>
      <c r="BI73" s="16">
        <v>0.00764939866502004</v>
      </c>
      <c r="BJ73" s="16">
        <v>0.00113945461339008</v>
      </c>
      <c r="BK73" s="16">
        <v>0.00465480099013095</v>
      </c>
      <c r="BL73" s="16">
        <v>0.000946579131926253</v>
      </c>
      <c r="BM73" s="16">
        <v>0.00307929339239161</v>
      </c>
      <c r="BN73" s="16">
        <v>0.00963797904081362</v>
      </c>
      <c r="BO73" s="16">
        <v>0.00473783462715237</v>
      </c>
      <c r="BP73" s="16">
        <v>0.00280332205819542</v>
      </c>
      <c r="BQ73" s="16">
        <v>0.00938266413934822</v>
      </c>
      <c r="BR73" s="16">
        <v>0.00222734457600325</v>
      </c>
      <c r="BS73" s="16">
        <v>0.0082833235704968</v>
      </c>
      <c r="BT73" s="16">
        <v>0.00487881273995853</v>
      </c>
      <c r="BU73" s="16">
        <f>VARP(RI!$B$71:$DQ$71)</f>
        <v>0.0151800919299015</v>
      </c>
      <c r="BV73" s="16">
        <v>0.00271195241715618</v>
      </c>
      <c r="BW73" s="16">
        <v>0.00829378994401623</v>
      </c>
      <c r="BX73" s="16">
        <v>0.00245990181762576</v>
      </c>
      <c r="BY73" s="16">
        <v>0.00870334911055246</v>
      </c>
      <c r="BZ73" s="16">
        <v>0.0051956376298705</v>
      </c>
      <c r="CA73" s="16">
        <v>0.0018246080879703</v>
      </c>
      <c r="CB73" s="16">
        <v>-0.000196550699228004</v>
      </c>
      <c r="CC73" s="16">
        <v>0.005694689175443</v>
      </c>
      <c r="CD73" s="16">
        <v>0.00627138984845104</v>
      </c>
      <c r="CE73" s="16">
        <v>0.00659727171221585</v>
      </c>
      <c r="CF73" s="16">
        <v>0.00453071215539626</v>
      </c>
      <c r="CG73" s="16">
        <v>0.00185605932964569</v>
      </c>
      <c r="CH73" s="16">
        <v>0.00483875772340621</v>
      </c>
      <c r="CI73" s="16">
        <v>0.00251302071195835</v>
      </c>
      <c r="CJ73" s="16">
        <v>0.00492611179999719</v>
      </c>
      <c r="CK73" s="16">
        <v>0.000940644307667873</v>
      </c>
      <c r="CL73" s="16">
        <v>0.00108446225053743</v>
      </c>
      <c r="CM73" s="16">
        <v>0.00789230156503188</v>
      </c>
      <c r="CN73" s="16">
        <v>0.00225834697145802</v>
      </c>
      <c r="CO73" s="16">
        <v>0.00107369000545467</v>
      </c>
      <c r="CP73" s="16">
        <v>0.000736316359429292</v>
      </c>
      <c r="CQ73" s="16">
        <v>0.00197273009106626</v>
      </c>
      <c r="CR73" s="16">
        <v>0.00193316905080063</v>
      </c>
      <c r="CS73" s="16">
        <v>0.0030085192443242</v>
      </c>
      <c r="CT73" s="16">
        <v>0.0102896997562892</v>
      </c>
      <c r="CU73" s="16">
        <v>0.00751914341483811</v>
      </c>
      <c r="CV73" s="16">
        <v>0.00578222946113848</v>
      </c>
      <c r="CW73" s="16">
        <v>0.000920501186908419</v>
      </c>
      <c r="CX73" s="16">
        <v>0.00187545405769224</v>
      </c>
      <c r="CY73" s="18">
        <v>0.0051186581617637</v>
      </c>
    </row>
    <row r="74" ht="15.15" spans="1:103">
      <c r="A74">
        <v>0.0233154665685199</v>
      </c>
      <c r="B74">
        <v>0</v>
      </c>
      <c r="C74" t="s">
        <v>209</v>
      </c>
      <c r="D74" s="16">
        <v>0.00230915430265685</v>
      </c>
      <c r="E74" s="16">
        <v>0.00276508618000179</v>
      </c>
      <c r="F74" s="16">
        <v>0.00117389895375529</v>
      </c>
      <c r="G74" s="16">
        <v>0.0022736515970867</v>
      </c>
      <c r="H74" s="16">
        <v>0.00149493514300564</v>
      </c>
      <c r="I74" s="16">
        <v>0.000982317756293801</v>
      </c>
      <c r="J74" s="16">
        <v>0.00140830569820436</v>
      </c>
      <c r="K74" s="16">
        <v>0.00254844596797613</v>
      </c>
      <c r="L74" s="16">
        <v>0.00149775931320245</v>
      </c>
      <c r="M74" s="16">
        <v>0.00135437551594632</v>
      </c>
      <c r="N74" s="16">
        <v>0.0017696039689331</v>
      </c>
      <c r="O74" s="16">
        <v>0.00219655037158444</v>
      </c>
      <c r="P74" s="16">
        <v>-0.000229612285749743</v>
      </c>
      <c r="Q74" s="16">
        <v>0.00189779278310054</v>
      </c>
      <c r="R74" s="16">
        <v>0.00180124906497679</v>
      </c>
      <c r="S74" s="16">
        <v>0.00176823896590585</v>
      </c>
      <c r="T74" s="16">
        <v>0.000366079475285983</v>
      </c>
      <c r="U74" s="16">
        <v>0.00418560379161533</v>
      </c>
      <c r="V74" s="16">
        <v>0.00312192312666166</v>
      </c>
      <c r="W74" s="16">
        <v>0.00187848781794788</v>
      </c>
      <c r="X74" s="16">
        <v>0.00247149805892361</v>
      </c>
      <c r="Y74" s="16">
        <v>0.00242224711406869</v>
      </c>
      <c r="Z74" s="16">
        <v>0.00143452669302396</v>
      </c>
      <c r="AA74" s="16">
        <v>0.000815560417231769</v>
      </c>
      <c r="AB74" s="16">
        <v>0.00150658576634506</v>
      </c>
      <c r="AC74" s="16">
        <v>0.00295561463211626</v>
      </c>
      <c r="AD74" s="16">
        <v>0.00177460875557578</v>
      </c>
      <c r="AE74" s="16">
        <v>0.0020952875501496</v>
      </c>
      <c r="AF74" s="16">
        <v>0.00262164266787742</v>
      </c>
      <c r="AG74" s="16">
        <v>0.00160745705045187</v>
      </c>
      <c r="AH74" s="16">
        <v>0.00207530072096971</v>
      </c>
      <c r="AI74" s="16">
        <v>0.000943389920465703</v>
      </c>
      <c r="AJ74" s="16">
        <v>0.00270459634715519</v>
      </c>
      <c r="AK74" s="16">
        <v>0.00235302243021359</v>
      </c>
      <c r="AL74" s="16">
        <v>0.00130124909750891</v>
      </c>
      <c r="AM74" s="16">
        <v>0.00265892200714032</v>
      </c>
      <c r="AN74" s="16">
        <v>0.0024437420380936</v>
      </c>
      <c r="AO74" s="16">
        <v>0.00170365159167441</v>
      </c>
      <c r="AP74" s="16">
        <v>0.00350338228732517</v>
      </c>
      <c r="AQ74" s="16">
        <v>0.00220194108198905</v>
      </c>
      <c r="AR74" s="16">
        <v>0.000828194513571264</v>
      </c>
      <c r="AS74" s="16">
        <v>0.000807124104290409</v>
      </c>
      <c r="AT74" s="16">
        <v>0.00287911489419377</v>
      </c>
      <c r="AU74" s="16">
        <v>0.00123364372652637</v>
      </c>
      <c r="AV74" s="16">
        <v>0.00108961580023601</v>
      </c>
      <c r="AW74" s="16">
        <v>0.00200452330912564</v>
      </c>
      <c r="AX74" s="16">
        <v>0.0019017966182769</v>
      </c>
      <c r="AY74" s="16">
        <v>0.00328795832262072</v>
      </c>
      <c r="AZ74" s="16">
        <v>0.00203296785776751</v>
      </c>
      <c r="BA74" s="16">
        <v>0.00231452378141964</v>
      </c>
      <c r="BB74" s="16">
        <v>0.0031124016700701</v>
      </c>
      <c r="BC74" s="16">
        <v>0.000511990449498064</v>
      </c>
      <c r="BD74" s="16">
        <v>0.00291482731384719</v>
      </c>
      <c r="BE74" s="16">
        <v>0.00240228588474301</v>
      </c>
      <c r="BF74" s="16">
        <v>0.00247945092752951</v>
      </c>
      <c r="BG74" s="16">
        <v>0.00115482816220966</v>
      </c>
      <c r="BH74" s="16">
        <v>0.00210254184613377</v>
      </c>
      <c r="BI74" s="16">
        <v>0.00216314257830365</v>
      </c>
      <c r="BJ74" s="16">
        <v>0.000922630123639797</v>
      </c>
      <c r="BK74" s="16">
        <v>0.000411663037855373</v>
      </c>
      <c r="BL74" s="16">
        <v>0.00134426198306984</v>
      </c>
      <c r="BM74" s="16">
        <v>0.0006710382893764</v>
      </c>
      <c r="BN74" s="16">
        <v>0.000436771687159462</v>
      </c>
      <c r="BO74" s="16">
        <v>0.00216837237296493</v>
      </c>
      <c r="BP74" s="16">
        <v>0.00038344801223094</v>
      </c>
      <c r="BQ74" s="16">
        <v>0.00304523983058412</v>
      </c>
      <c r="BR74" s="16">
        <v>0.0020447730150836</v>
      </c>
      <c r="BS74" s="16">
        <v>0.00238362220459845</v>
      </c>
      <c r="BT74" s="16">
        <v>0.0033588944303908</v>
      </c>
      <c r="BU74" s="16">
        <v>0.00271195241715618</v>
      </c>
      <c r="BV74" s="16">
        <f>VARP(RI!$B$72:$DQ$72)</f>
        <v>0.00589320367889398</v>
      </c>
      <c r="BW74" s="16">
        <v>0.00329065775215089</v>
      </c>
      <c r="BX74" s="16">
        <v>0.000946225785318134</v>
      </c>
      <c r="BY74" s="16">
        <v>0.00190598236336688</v>
      </c>
      <c r="BZ74" s="16">
        <v>0.000122227094588813</v>
      </c>
      <c r="CA74" s="16">
        <v>0.00147756233641218</v>
      </c>
      <c r="CB74" s="16">
        <v>0.0017240121623332</v>
      </c>
      <c r="CC74" s="16">
        <v>0.00191392754938697</v>
      </c>
      <c r="CD74" s="16">
        <v>0.00104331351952781</v>
      </c>
      <c r="CE74" s="16">
        <v>0.0026575918492089</v>
      </c>
      <c r="CF74" s="16">
        <v>0.0016452526423308</v>
      </c>
      <c r="CG74" s="16">
        <v>0.00104680313410997</v>
      </c>
      <c r="CH74" s="16">
        <v>0.00247901511535283</v>
      </c>
      <c r="CI74" s="16">
        <v>0.00172236475962137</v>
      </c>
      <c r="CJ74" s="16">
        <v>0.00356617218597773</v>
      </c>
      <c r="CK74" s="16">
        <v>0.000902689938113677</v>
      </c>
      <c r="CL74" s="16">
        <v>0.00100706908366869</v>
      </c>
      <c r="CM74" s="16">
        <v>0.00060821591518297</v>
      </c>
      <c r="CN74" s="16">
        <v>0.000957155554108524</v>
      </c>
      <c r="CO74" s="16">
        <v>0.000945305655209489</v>
      </c>
      <c r="CP74" s="16">
        <v>0.0009626527330003</v>
      </c>
      <c r="CQ74" s="16">
        <v>0.00141990882152953</v>
      </c>
      <c r="CR74" s="16">
        <v>0.00135597770066401</v>
      </c>
      <c r="CS74" s="16">
        <v>0.00148617966703296</v>
      </c>
      <c r="CT74" s="16">
        <v>0.00351582919952229</v>
      </c>
      <c r="CU74" s="16">
        <v>0.00276813374639301</v>
      </c>
      <c r="CV74" s="16">
        <v>0.00320219237464443</v>
      </c>
      <c r="CW74" s="16">
        <v>0.00195331877996175</v>
      </c>
      <c r="CX74" s="16">
        <v>-0.000689346659903421</v>
      </c>
      <c r="CY74" s="18">
        <v>0.00218064318700011</v>
      </c>
    </row>
    <row r="75" ht="15.15" spans="1:103">
      <c r="A75">
        <v>0.0125724580201819</v>
      </c>
      <c r="B75">
        <v>0</v>
      </c>
      <c r="C75" t="s">
        <v>211</v>
      </c>
      <c r="D75" s="16">
        <v>0.00431207202475419</v>
      </c>
      <c r="E75" s="16">
        <v>0.00433129219782883</v>
      </c>
      <c r="F75" s="16">
        <v>0.0026624292447711</v>
      </c>
      <c r="G75" s="16">
        <v>0.00480274412202141</v>
      </c>
      <c r="H75" s="16">
        <v>0.00136568826365992</v>
      </c>
      <c r="I75" s="16">
        <v>0.00312437335362373</v>
      </c>
      <c r="J75" s="16">
        <v>0.00157470635565249</v>
      </c>
      <c r="K75" s="16">
        <v>0.01017443666451</v>
      </c>
      <c r="L75" s="16">
        <v>0.00480297182884589</v>
      </c>
      <c r="M75" s="16">
        <v>0.00369683527643594</v>
      </c>
      <c r="N75" s="16">
        <v>0.00249996950910554</v>
      </c>
      <c r="O75" s="16">
        <v>0.00530581825890933</v>
      </c>
      <c r="P75" s="16">
        <v>0.00107408499735944</v>
      </c>
      <c r="Q75" s="16">
        <v>0.00309786089785028</v>
      </c>
      <c r="R75" s="16">
        <v>0.00582155240888628</v>
      </c>
      <c r="S75" s="16">
        <v>0.00491291986039824</v>
      </c>
      <c r="T75" s="16">
        <v>0.00164951067815934</v>
      </c>
      <c r="U75" s="16">
        <v>0.0121575340615993</v>
      </c>
      <c r="V75" s="16">
        <v>0.00515281199965483</v>
      </c>
      <c r="W75" s="16">
        <v>0.0047632553530385</v>
      </c>
      <c r="X75" s="16">
        <v>0.00490404872504765</v>
      </c>
      <c r="Y75" s="16">
        <v>0.00575972174331515</v>
      </c>
      <c r="Z75" s="16">
        <v>0.00364706071226575</v>
      </c>
      <c r="AA75" s="16">
        <v>0.00338150726041888</v>
      </c>
      <c r="AB75" s="16">
        <v>0.00326487447438758</v>
      </c>
      <c r="AC75" s="16">
        <v>0.00572734872744248</v>
      </c>
      <c r="AD75" s="16">
        <v>0.00654960758941273</v>
      </c>
      <c r="AE75" s="16">
        <v>0.00333361932577359</v>
      </c>
      <c r="AF75" s="16">
        <v>0.00367291344654168</v>
      </c>
      <c r="AG75" s="16">
        <v>0.00681007107912444</v>
      </c>
      <c r="AH75" s="16">
        <v>0.00740799844065393</v>
      </c>
      <c r="AI75" s="16">
        <v>0.00216306930343992</v>
      </c>
      <c r="AJ75" s="16">
        <v>0.00646326073299817</v>
      </c>
      <c r="AK75" s="16">
        <v>0.00636282105881785</v>
      </c>
      <c r="AL75" s="16">
        <v>0.00521177531123358</v>
      </c>
      <c r="AM75" s="16">
        <v>0.00852203697351298</v>
      </c>
      <c r="AN75" s="16">
        <v>0.00657737992530319</v>
      </c>
      <c r="AO75" s="16">
        <v>0.00444762869913431</v>
      </c>
      <c r="AP75" s="16">
        <v>0.0081257228653149</v>
      </c>
      <c r="AQ75" s="16">
        <v>0.00616486769265928</v>
      </c>
      <c r="AR75" s="16">
        <v>0.00484594209992887</v>
      </c>
      <c r="AS75" s="16">
        <v>0.00356167162129057</v>
      </c>
      <c r="AT75" s="16">
        <v>0.0078884581388513</v>
      </c>
      <c r="AU75" s="16">
        <v>0.0043445840728856</v>
      </c>
      <c r="AV75" s="16">
        <v>0.00459369557328875</v>
      </c>
      <c r="AW75" s="16">
        <v>0.000896198344752955</v>
      </c>
      <c r="AX75" s="16">
        <v>0.00448840803633315</v>
      </c>
      <c r="AY75" s="16">
        <v>0.0115254992468002</v>
      </c>
      <c r="AZ75" s="16">
        <v>0.00514849682204646</v>
      </c>
      <c r="BA75" s="16">
        <v>0.00628751763012304</v>
      </c>
      <c r="BB75" s="16">
        <v>0.00949452448169294</v>
      </c>
      <c r="BC75" s="16">
        <v>0.00284986986004231</v>
      </c>
      <c r="BD75" s="16">
        <v>0.00398488814539108</v>
      </c>
      <c r="BE75" s="16">
        <v>0.00727589845100755</v>
      </c>
      <c r="BF75" s="16">
        <v>0.00391090900200866</v>
      </c>
      <c r="BG75" s="16">
        <v>0.00425387377889802</v>
      </c>
      <c r="BH75" s="16">
        <v>0.00471926766287743</v>
      </c>
      <c r="BI75" s="16">
        <v>0.00650967836416713</v>
      </c>
      <c r="BJ75" s="16">
        <v>0.0015948789869639</v>
      </c>
      <c r="BK75" s="16">
        <v>0.00501592109436611</v>
      </c>
      <c r="BL75" s="16">
        <v>0.00289712183971067</v>
      </c>
      <c r="BM75" s="16">
        <v>0.00397597141994687</v>
      </c>
      <c r="BN75" s="16">
        <v>0.0056685924425348</v>
      </c>
      <c r="BO75" s="16">
        <v>0.00703347289067697</v>
      </c>
      <c r="BP75" s="16">
        <v>0.000242745942508607</v>
      </c>
      <c r="BQ75" s="16">
        <v>0.00879967799636667</v>
      </c>
      <c r="BR75" s="16">
        <v>0.00118213466139616</v>
      </c>
      <c r="BS75" s="16">
        <v>0.0098712460955145</v>
      </c>
      <c r="BT75" s="16">
        <v>0.00815422700552107</v>
      </c>
      <c r="BU75" s="16">
        <v>0.00829378994401623</v>
      </c>
      <c r="BV75" s="16">
        <v>0.00329065775215089</v>
      </c>
      <c r="BW75" s="16">
        <f>VARP(RI!$B$73:$DQ$73)</f>
        <v>0.0169504063964613</v>
      </c>
      <c r="BX75" s="16">
        <v>0.00343266808645035</v>
      </c>
      <c r="BY75" s="16">
        <v>0.0114906650825025</v>
      </c>
      <c r="BZ75" s="16">
        <v>0.00373291453628238</v>
      </c>
      <c r="CA75" s="16">
        <v>0.00294865752334971</v>
      </c>
      <c r="CB75" s="16">
        <v>0.00132340378466637</v>
      </c>
      <c r="CC75" s="16">
        <v>0.00164255118408171</v>
      </c>
      <c r="CD75" s="16">
        <v>0.00434280276752049</v>
      </c>
      <c r="CE75" s="16">
        <v>0.0067798542428457</v>
      </c>
      <c r="CF75" s="16">
        <v>0.00764663083428855</v>
      </c>
      <c r="CG75" s="16">
        <v>0.00376500083300605</v>
      </c>
      <c r="CH75" s="16">
        <v>0.00541523274857953</v>
      </c>
      <c r="CI75" s="16">
        <v>0.00540924484203917</v>
      </c>
      <c r="CJ75" s="16">
        <v>0.00641435540115326</v>
      </c>
      <c r="CK75" s="16">
        <v>0.00249568441539357</v>
      </c>
      <c r="CL75" s="16">
        <v>0.00212550219073883</v>
      </c>
      <c r="CM75" s="16">
        <v>0.011212063034816</v>
      </c>
      <c r="CN75" s="16">
        <v>0.00650032124290904</v>
      </c>
      <c r="CO75" s="16">
        <v>0.00268876606023391</v>
      </c>
      <c r="CP75" s="16">
        <v>0.00293123412140368</v>
      </c>
      <c r="CQ75" s="16">
        <v>0.00200795802530264</v>
      </c>
      <c r="CR75" s="16">
        <v>0.0040549645509941</v>
      </c>
      <c r="CS75" s="16">
        <v>0.00513948646634744</v>
      </c>
      <c r="CT75" s="16">
        <v>0.0162184175117327</v>
      </c>
      <c r="CU75" s="16">
        <v>0.00602547929811749</v>
      </c>
      <c r="CV75" s="16">
        <v>0.00710528122333173</v>
      </c>
      <c r="CW75" s="16">
        <v>0.00270225193074759</v>
      </c>
      <c r="CX75" s="16">
        <v>-0.000871403936128591</v>
      </c>
      <c r="CY75" s="18">
        <v>0.00728265480713044</v>
      </c>
    </row>
    <row r="76" ht="15.15" spans="1:103">
      <c r="A76">
        <v>0.00367666529696112</v>
      </c>
      <c r="B76">
        <v>0</v>
      </c>
      <c r="C76" t="s">
        <v>213</v>
      </c>
      <c r="D76" s="16">
        <v>0.000939130282332589</v>
      </c>
      <c r="E76" s="16">
        <v>0.00166063478931932</v>
      </c>
      <c r="F76" s="16">
        <v>0.00182602190770968</v>
      </c>
      <c r="G76" s="16">
        <v>0.00177405320852894</v>
      </c>
      <c r="H76" s="16">
        <v>0.000867036084329839</v>
      </c>
      <c r="I76" s="16">
        <v>0.00177087350323313</v>
      </c>
      <c r="J76" s="16">
        <v>0.000495129727377793</v>
      </c>
      <c r="K76" s="16">
        <v>0.0036494461444018</v>
      </c>
      <c r="L76" s="16">
        <v>0.00273963895715479</v>
      </c>
      <c r="M76" s="16">
        <v>0.00176701608501224</v>
      </c>
      <c r="N76" s="16">
        <v>0.0016626799723976</v>
      </c>
      <c r="O76" s="16">
        <v>0.000910807570362115</v>
      </c>
      <c r="P76" s="16">
        <v>0.00168380904608193</v>
      </c>
      <c r="Q76" s="16">
        <v>0.00178402138950739</v>
      </c>
      <c r="R76" s="16">
        <v>0.00234783451447334</v>
      </c>
      <c r="S76" s="16">
        <v>0.00194182041817159</v>
      </c>
      <c r="T76" s="16">
        <v>0.00167279204712476</v>
      </c>
      <c r="U76" s="16">
        <v>0.0026718511252042</v>
      </c>
      <c r="V76" s="16">
        <v>0.00278825995331636</v>
      </c>
      <c r="W76" s="16">
        <v>0.0027558971329078</v>
      </c>
      <c r="X76" s="16">
        <v>0.00356078471751285</v>
      </c>
      <c r="Y76" s="16">
        <v>0.00151614453589329</v>
      </c>
      <c r="Z76" s="16">
        <v>0.00176916099597872</v>
      </c>
      <c r="AA76" s="16">
        <v>0.00147331486032807</v>
      </c>
      <c r="AB76" s="16">
        <v>0.00167394837698582</v>
      </c>
      <c r="AC76" s="16">
        <v>-6.04217194628082e-5</v>
      </c>
      <c r="AD76" s="16">
        <v>0.00210132362678455</v>
      </c>
      <c r="AE76" s="16">
        <v>0.00184030689052521</v>
      </c>
      <c r="AF76" s="16">
        <v>0.000627299183989323</v>
      </c>
      <c r="AG76" s="16">
        <v>0.00266818227929641</v>
      </c>
      <c r="AH76" s="16">
        <v>0.00186503541408679</v>
      </c>
      <c r="AI76" s="16">
        <v>0.000581030626251255</v>
      </c>
      <c r="AJ76" s="16">
        <v>0.00350537990438193</v>
      </c>
      <c r="AK76" s="16">
        <v>0.00252421893032134</v>
      </c>
      <c r="AL76" s="16">
        <v>0.00192360638127783</v>
      </c>
      <c r="AM76" s="16">
        <v>0.00269239038989423</v>
      </c>
      <c r="AN76" s="16">
        <v>0.0033348627641867</v>
      </c>
      <c r="AO76" s="16">
        <v>0.00270938455173342</v>
      </c>
      <c r="AP76" s="16">
        <v>0.00428497718909884</v>
      </c>
      <c r="AQ76" s="16">
        <v>0.00247019760652497</v>
      </c>
      <c r="AR76" s="16">
        <v>0.00142031779143152</v>
      </c>
      <c r="AS76" s="16">
        <v>0.0027472645517952</v>
      </c>
      <c r="AT76" s="16">
        <v>0.00261926266887161</v>
      </c>
      <c r="AU76" s="16">
        <v>0.00168415637841855</v>
      </c>
      <c r="AV76" s="16">
        <v>0.0037281662774242</v>
      </c>
      <c r="AW76" s="16">
        <v>0.00159398636372973</v>
      </c>
      <c r="AX76" s="16">
        <v>0.000988891100436081</v>
      </c>
      <c r="AY76" s="16">
        <v>0.00252871215348086</v>
      </c>
      <c r="AZ76" s="16">
        <v>0.00205859032393587</v>
      </c>
      <c r="BA76" s="16">
        <v>0.00140352344444234</v>
      </c>
      <c r="BB76" s="16">
        <v>0.00279065162794476</v>
      </c>
      <c r="BC76" s="16">
        <v>0.000647377910298055</v>
      </c>
      <c r="BD76" s="16">
        <v>0.00168318277034683</v>
      </c>
      <c r="BE76" s="16">
        <v>0.0017190832902336</v>
      </c>
      <c r="BF76" s="16">
        <v>0.00310597807875201</v>
      </c>
      <c r="BG76" s="16">
        <v>0.00168463751291791</v>
      </c>
      <c r="BH76" s="16">
        <v>0.00285535378229325</v>
      </c>
      <c r="BI76" s="16">
        <v>0.00326944732246584</v>
      </c>
      <c r="BJ76" s="16">
        <v>0.00153596056594724</v>
      </c>
      <c r="BK76" s="16">
        <v>0.00374514058827334</v>
      </c>
      <c r="BL76" s="16">
        <v>0.00166377894763015</v>
      </c>
      <c r="BM76" s="16">
        <v>0.00113876345139036</v>
      </c>
      <c r="BN76" s="16">
        <v>0.0047737189754125</v>
      </c>
      <c r="BO76" s="16">
        <v>0.00255271664313582</v>
      </c>
      <c r="BP76" s="16">
        <v>0.0013878337058998</v>
      </c>
      <c r="BQ76" s="16">
        <v>0.00266194704024739</v>
      </c>
      <c r="BR76" s="16">
        <v>0.000594641714392327</v>
      </c>
      <c r="BS76" s="16">
        <v>0.00408992526889233</v>
      </c>
      <c r="BT76" s="16">
        <v>0.00283002726791203</v>
      </c>
      <c r="BU76" s="16">
        <v>0.00245990181762576</v>
      </c>
      <c r="BV76" s="16">
        <v>0.000946225785318134</v>
      </c>
      <c r="BW76" s="16">
        <v>0.00343266808645035</v>
      </c>
      <c r="BX76" s="16">
        <f>VARP(RI!$B$74:$DQ$74)</f>
        <v>0.0106161466792129</v>
      </c>
      <c r="BY76" s="16">
        <v>0.00260124441978068</v>
      </c>
      <c r="BZ76" s="16">
        <v>0.00208253125780448</v>
      </c>
      <c r="CA76" s="16">
        <v>0.000983624720426119</v>
      </c>
      <c r="CB76" s="16">
        <v>0.00022903861350034</v>
      </c>
      <c r="CC76" s="16">
        <v>0.000880148831088293</v>
      </c>
      <c r="CD76" s="16">
        <v>0.00380953956001588</v>
      </c>
      <c r="CE76" s="16">
        <v>0.00513530981881608</v>
      </c>
      <c r="CF76" s="16">
        <v>0.00248415670636727</v>
      </c>
      <c r="CG76" s="16">
        <v>0.00161510092641659</v>
      </c>
      <c r="CH76" s="16">
        <v>0.00249548187732883</v>
      </c>
      <c r="CI76" s="16">
        <v>0.00218065404578286</v>
      </c>
      <c r="CJ76" s="16">
        <v>0.00357007888262254</v>
      </c>
      <c r="CK76" s="16">
        <v>0.000616873425693007</v>
      </c>
      <c r="CL76" s="16">
        <v>0.0013041183324657</v>
      </c>
      <c r="CM76" s="16">
        <v>0.00274321207161941</v>
      </c>
      <c r="CN76" s="16">
        <v>0.000815946074678283</v>
      </c>
      <c r="CO76" s="16">
        <v>0.000491227862365337</v>
      </c>
      <c r="CP76" s="16">
        <v>-0.00110593376083608</v>
      </c>
      <c r="CQ76" s="16">
        <v>0.000106225947731597</v>
      </c>
      <c r="CR76" s="16">
        <v>0.00206053914149568</v>
      </c>
      <c r="CS76" s="16">
        <v>0.00109155216717968</v>
      </c>
      <c r="CT76" s="16">
        <v>0.00364763980640341</v>
      </c>
      <c r="CU76" s="16">
        <v>0.00256668819235341</v>
      </c>
      <c r="CV76" s="16">
        <v>0.00322343792286663</v>
      </c>
      <c r="CW76" s="16">
        <v>0.0016163255046378</v>
      </c>
      <c r="CX76" s="16">
        <v>0.00610323748664876</v>
      </c>
      <c r="CY76" s="18">
        <v>0.00300766018980405</v>
      </c>
    </row>
    <row r="77" ht="15.15" spans="1:103">
      <c r="A77">
        <v>0.0127735759022841</v>
      </c>
      <c r="B77">
        <v>0</v>
      </c>
      <c r="C77" t="s">
        <v>215</v>
      </c>
      <c r="D77" s="16">
        <v>0.00364134216537316</v>
      </c>
      <c r="E77" s="16">
        <v>0.00396838574577769</v>
      </c>
      <c r="F77" s="16">
        <v>0.0026526743305559</v>
      </c>
      <c r="G77" s="16">
        <v>0.00402936047787219</v>
      </c>
      <c r="H77" s="16">
        <v>-0.000472480069969797</v>
      </c>
      <c r="I77" s="16">
        <v>0.0020130758481138</v>
      </c>
      <c r="J77" s="16">
        <v>0.000868810936838095</v>
      </c>
      <c r="K77" s="16">
        <v>0.0101616911079593</v>
      </c>
      <c r="L77" s="16">
        <v>0.00317495156615117</v>
      </c>
      <c r="M77" s="16">
        <v>0.00238719386420589</v>
      </c>
      <c r="N77" s="16">
        <v>0.00265419396287749</v>
      </c>
      <c r="O77" s="16">
        <v>0.00501279969020249</v>
      </c>
      <c r="P77" s="16">
        <v>0.0002328492343304</v>
      </c>
      <c r="Q77" s="16">
        <v>0.00270272473530448</v>
      </c>
      <c r="R77" s="16">
        <v>0.00651658052527441</v>
      </c>
      <c r="S77" s="16">
        <v>0.00421688225146784</v>
      </c>
      <c r="T77" s="16">
        <v>0.00211292964983916</v>
      </c>
      <c r="U77" s="16">
        <v>0.0114923919960361</v>
      </c>
      <c r="V77" s="16">
        <v>0.00347253057979897</v>
      </c>
      <c r="W77" s="16">
        <v>0.00382069361842423</v>
      </c>
      <c r="X77" s="16">
        <v>0.00123288289039145</v>
      </c>
      <c r="Y77" s="16">
        <v>0.00495626860060679</v>
      </c>
      <c r="Z77" s="16">
        <v>0.00329898590594992</v>
      </c>
      <c r="AA77" s="16">
        <v>0.00151698928291951</v>
      </c>
      <c r="AB77" s="16">
        <v>0.0021090214307728</v>
      </c>
      <c r="AC77" s="16">
        <v>0.00245005807700333</v>
      </c>
      <c r="AD77" s="16">
        <v>0.00650523082565436</v>
      </c>
      <c r="AE77" s="16">
        <v>0.00280997703729091</v>
      </c>
      <c r="AF77" s="16">
        <v>0.00174371473205334</v>
      </c>
      <c r="AG77" s="16">
        <v>0.00541671468080335</v>
      </c>
      <c r="AH77" s="16">
        <v>0.0060725374648381</v>
      </c>
      <c r="AI77" s="16">
        <v>0.00116219095415419</v>
      </c>
      <c r="AJ77" s="16">
        <v>0.00629301459723999</v>
      </c>
      <c r="AK77" s="16">
        <v>0.00573229422186567</v>
      </c>
      <c r="AL77" s="16">
        <v>0.00134527372309125</v>
      </c>
      <c r="AM77" s="16">
        <v>0.00660743486329351</v>
      </c>
      <c r="AN77" s="16">
        <v>0.00558550543504964</v>
      </c>
      <c r="AO77" s="16">
        <v>0.00319945906965442</v>
      </c>
      <c r="AP77" s="16">
        <v>0.00641831791313618</v>
      </c>
      <c r="AQ77" s="16">
        <v>0.00409910360515064</v>
      </c>
      <c r="AR77" s="16">
        <v>0.00506533386954248</v>
      </c>
      <c r="AS77" s="16">
        <v>0.0031347184111367</v>
      </c>
      <c r="AT77" s="16">
        <v>0.00491535961101463</v>
      </c>
      <c r="AU77" s="16">
        <v>0.00313188777693367</v>
      </c>
      <c r="AV77" s="16">
        <v>0.00269932155735687</v>
      </c>
      <c r="AW77" s="16">
        <v>0.000808313391198586</v>
      </c>
      <c r="AX77" s="16">
        <v>0.00526389331795709</v>
      </c>
      <c r="AY77" s="16">
        <v>0.0109181395227758</v>
      </c>
      <c r="AZ77" s="16">
        <v>0.00560622384212227</v>
      </c>
      <c r="BA77" s="16">
        <v>0.00479475861535062</v>
      </c>
      <c r="BB77" s="16">
        <v>0.0088561997275199</v>
      </c>
      <c r="BC77" s="16">
        <v>0.00248024497759651</v>
      </c>
      <c r="BD77" s="16">
        <v>0.00256313212801892</v>
      </c>
      <c r="BE77" s="16">
        <v>0.005080299519353</v>
      </c>
      <c r="BF77" s="16">
        <v>0.00366709454539416</v>
      </c>
      <c r="BG77" s="16">
        <v>0.0033939779608507</v>
      </c>
      <c r="BH77" s="16">
        <v>0.00323449630838743</v>
      </c>
      <c r="BI77" s="16">
        <v>0.00325825675040323</v>
      </c>
      <c r="BJ77" s="16">
        <v>0.000973012208139989</v>
      </c>
      <c r="BK77" s="16">
        <v>0.0016559139492044</v>
      </c>
      <c r="BL77" s="16">
        <v>0.00162551153981611</v>
      </c>
      <c r="BM77" s="16">
        <v>0.00338292223060514</v>
      </c>
      <c r="BN77" s="16">
        <v>0.00227040590976316</v>
      </c>
      <c r="BO77" s="16">
        <v>0.00516374655728625</v>
      </c>
      <c r="BP77" s="16">
        <v>0.000909258795410025</v>
      </c>
      <c r="BQ77" s="16">
        <v>0.00382785339561035</v>
      </c>
      <c r="BR77" s="16">
        <v>0.00180973118225798</v>
      </c>
      <c r="BS77" s="16">
        <v>0.00539793182221646</v>
      </c>
      <c r="BT77" s="16">
        <v>0.00742348221681027</v>
      </c>
      <c r="BU77" s="16">
        <v>0.00870334911055246</v>
      </c>
      <c r="BV77" s="16">
        <v>0.00190598236336688</v>
      </c>
      <c r="BW77" s="16">
        <v>0.0114906650825025</v>
      </c>
      <c r="BX77" s="16">
        <v>0.00260124441978068</v>
      </c>
      <c r="BY77" s="16">
        <f>VARP(RI!$B$75:$DQ$75)</f>
        <v>0.0168943788745764</v>
      </c>
      <c r="BZ77" s="16">
        <v>0.000730171829165202</v>
      </c>
      <c r="CA77" s="16">
        <v>0.000836027461981061</v>
      </c>
      <c r="CB77" s="16">
        <v>0.000639399836543835</v>
      </c>
      <c r="CC77" s="16">
        <v>0.000843981833305033</v>
      </c>
      <c r="CD77" s="16">
        <v>7.68699912871203e-5</v>
      </c>
      <c r="CE77" s="16">
        <v>0.000501784649549024</v>
      </c>
      <c r="CF77" s="16">
        <v>0.00425635898121461</v>
      </c>
      <c r="CG77" s="16">
        <v>0.00188313230228104</v>
      </c>
      <c r="CH77" s="16">
        <v>0.00509686978062184</v>
      </c>
      <c r="CI77" s="16">
        <v>0.00424196255898327</v>
      </c>
      <c r="CJ77" s="16">
        <v>0.00526163536961003</v>
      </c>
      <c r="CK77" s="16">
        <v>0.000374567270429179</v>
      </c>
      <c r="CL77" s="16">
        <v>0.00206399154845692</v>
      </c>
      <c r="CM77" s="16">
        <v>0.010402418277052</v>
      </c>
      <c r="CN77" s="16">
        <v>0.00414733955591634</v>
      </c>
      <c r="CO77" s="16">
        <v>0.00146882852952998</v>
      </c>
      <c r="CP77" s="16">
        <v>0.000911703792631403</v>
      </c>
      <c r="CQ77" s="16">
        <v>0.00112490676561372</v>
      </c>
      <c r="CR77" s="16">
        <v>0.0016691397478272</v>
      </c>
      <c r="CS77" s="16">
        <v>0.00595681159820306</v>
      </c>
      <c r="CT77" s="16">
        <v>0.0154458716953108</v>
      </c>
      <c r="CU77" s="16">
        <v>0.00395172525371785</v>
      </c>
      <c r="CV77" s="16">
        <v>0.00476083834892494</v>
      </c>
      <c r="CW77" s="16">
        <v>0.00122469710945215</v>
      </c>
      <c r="CX77" s="16">
        <v>-0.0012166050143642</v>
      </c>
      <c r="CY77" s="18">
        <v>0.00611067347410607</v>
      </c>
    </row>
    <row r="78" ht="15.15" spans="1:103">
      <c r="A78">
        <v>0.00444431348045725</v>
      </c>
      <c r="B78">
        <v>0.0312551146066241</v>
      </c>
      <c r="C78" t="s">
        <v>218</v>
      </c>
      <c r="D78" s="16">
        <v>0.000694728482502684</v>
      </c>
      <c r="E78" s="16">
        <v>0.000806450348151059</v>
      </c>
      <c r="F78" s="16">
        <v>0.00445472988726905</v>
      </c>
      <c r="G78" s="16">
        <v>0.00138187530121933</v>
      </c>
      <c r="H78" s="16">
        <v>-0.000519436445373409</v>
      </c>
      <c r="I78" s="16">
        <v>0.00166503768516342</v>
      </c>
      <c r="J78" s="16">
        <v>-0.00089812317727454</v>
      </c>
      <c r="K78" s="16">
        <v>0.00247347878644882</v>
      </c>
      <c r="L78" s="16">
        <v>0.00472403445772729</v>
      </c>
      <c r="M78" s="16">
        <v>0.00369952332774529</v>
      </c>
      <c r="N78" s="16">
        <v>-0.00097169388870251</v>
      </c>
      <c r="O78" s="16">
        <v>0.00132738933169094</v>
      </c>
      <c r="P78" s="16">
        <v>0.00222110687407265</v>
      </c>
      <c r="Q78" s="16">
        <v>0.000827200308017416</v>
      </c>
      <c r="R78" s="16">
        <v>0.00112633124608057</v>
      </c>
      <c r="S78" s="16">
        <v>0.00088929046736183</v>
      </c>
      <c r="T78" s="16">
        <v>0.00212093908804784</v>
      </c>
      <c r="U78" s="16">
        <v>0.00345187394977063</v>
      </c>
      <c r="V78" s="16">
        <v>0.0021805464239703</v>
      </c>
      <c r="W78" s="16">
        <v>0.000892347456019446</v>
      </c>
      <c r="X78" s="16">
        <v>0.00297782990620312</v>
      </c>
      <c r="Y78" s="16">
        <v>0.000508576920233853</v>
      </c>
      <c r="Z78" s="16">
        <v>0.000734690536539029</v>
      </c>
      <c r="AA78" s="16">
        <v>0.00256895547948218</v>
      </c>
      <c r="AB78" s="16">
        <v>0.00423316165412996</v>
      </c>
      <c r="AC78" s="16">
        <v>0.00136894467749386</v>
      </c>
      <c r="AD78" s="16">
        <v>0.00167846764082611</v>
      </c>
      <c r="AE78" s="16">
        <v>0.000848182375175843</v>
      </c>
      <c r="AF78" s="16">
        <v>0.00035058215339464</v>
      </c>
      <c r="AG78" s="16">
        <v>0.003726710871114</v>
      </c>
      <c r="AH78" s="16">
        <v>0.00173015393825932</v>
      </c>
      <c r="AI78" s="16">
        <v>0.000745543216681185</v>
      </c>
      <c r="AJ78" s="16">
        <v>0.0017766729413131</v>
      </c>
      <c r="AK78" s="16">
        <v>0.00212777756268249</v>
      </c>
      <c r="AL78" s="16">
        <v>0.00294299332908379</v>
      </c>
      <c r="AM78" s="16">
        <v>0.00258549263185769</v>
      </c>
      <c r="AN78" s="16">
        <v>0.00293668683057403</v>
      </c>
      <c r="AO78" s="16">
        <v>0.00191887782007711</v>
      </c>
      <c r="AP78" s="16">
        <v>0.00455185889607457</v>
      </c>
      <c r="AQ78" s="16">
        <v>0.00294945775817016</v>
      </c>
      <c r="AR78" s="16">
        <v>0.00827714333411786</v>
      </c>
      <c r="AS78" s="16">
        <v>0.00379929887325594</v>
      </c>
      <c r="AT78" s="16">
        <v>0.00319790501912381</v>
      </c>
      <c r="AU78" s="16">
        <v>0.00323927289312617</v>
      </c>
      <c r="AV78" s="16">
        <v>0.00602625731896987</v>
      </c>
      <c r="AW78" s="16">
        <v>-0.000421026783418731</v>
      </c>
      <c r="AX78" s="16">
        <v>-7.90191391991519e-6</v>
      </c>
      <c r="AY78" s="16">
        <v>0.00134901524684818</v>
      </c>
      <c r="AZ78" s="16">
        <v>0.00121795957336181</v>
      </c>
      <c r="BA78" s="16">
        <v>0.00167237030497575</v>
      </c>
      <c r="BB78" s="16">
        <v>0.00343974331142806</v>
      </c>
      <c r="BC78" s="16">
        <v>-0.000101502662131035</v>
      </c>
      <c r="BD78" s="16">
        <v>0.000426285071955746</v>
      </c>
      <c r="BE78" s="16">
        <v>0.00149004108140195</v>
      </c>
      <c r="BF78" s="16">
        <v>0.00248529982336269</v>
      </c>
      <c r="BG78" s="16">
        <v>0.00250672288790732</v>
      </c>
      <c r="BH78" s="16">
        <v>0.00441985518628605</v>
      </c>
      <c r="BI78" s="16">
        <v>0.00602239219366869</v>
      </c>
      <c r="BJ78" s="16">
        <v>0.000939596695913697</v>
      </c>
      <c r="BK78" s="16">
        <v>0.00335638407934659</v>
      </c>
      <c r="BL78" s="16">
        <v>0.000916285086743811</v>
      </c>
      <c r="BM78" s="16">
        <v>0.00170770179770431</v>
      </c>
      <c r="BN78" s="16">
        <v>0.00767031859463894</v>
      </c>
      <c r="BO78" s="16">
        <v>0.00326930674363721</v>
      </c>
      <c r="BP78" s="16">
        <v>0.00340559041116468</v>
      </c>
      <c r="BQ78" s="16">
        <v>0.00619944211533969</v>
      </c>
      <c r="BR78" s="16">
        <v>0.000591863879284293</v>
      </c>
      <c r="BS78" s="16">
        <v>0.00381767085775955</v>
      </c>
      <c r="BT78" s="16">
        <v>0.00213693526909697</v>
      </c>
      <c r="BU78" s="16">
        <v>0.0051956376298705</v>
      </c>
      <c r="BV78" s="16">
        <v>0.000122227094588813</v>
      </c>
      <c r="BW78" s="16">
        <v>0.00373291453628238</v>
      </c>
      <c r="BX78" s="16">
        <v>0.00208253125780448</v>
      </c>
      <c r="BY78" s="16">
        <v>0.000730171829165202</v>
      </c>
      <c r="BZ78" s="16">
        <f>VARP(RI!$B$76:$DQ$76)</f>
        <v>0.0136420466616724</v>
      </c>
      <c r="CA78" s="16">
        <v>0.00264472400961172</v>
      </c>
      <c r="CB78" s="16">
        <v>7.22823294286286e-6</v>
      </c>
      <c r="CC78" s="16">
        <v>0.00358326445920713</v>
      </c>
      <c r="CD78" s="16">
        <v>0.00631308879743127</v>
      </c>
      <c r="CE78" s="16">
        <v>0.00883108198383908</v>
      </c>
      <c r="CF78" s="16">
        <v>0.00299682690360887</v>
      </c>
      <c r="CG78" s="16">
        <v>0.00108790829164967</v>
      </c>
      <c r="CH78" s="16">
        <v>0.00352719026649523</v>
      </c>
      <c r="CI78" s="16">
        <v>0.00244031623128129</v>
      </c>
      <c r="CJ78" s="16">
        <v>0.00272801518571338</v>
      </c>
      <c r="CK78" s="16">
        <v>0.001180713795107</v>
      </c>
      <c r="CL78" s="16">
        <v>-0.000396876276631706</v>
      </c>
      <c r="CM78" s="16">
        <v>0.00441077641997667</v>
      </c>
      <c r="CN78" s="16">
        <v>0.000800584446889142</v>
      </c>
      <c r="CO78" s="16">
        <v>-0.000276307525680808</v>
      </c>
      <c r="CP78" s="16">
        <v>0.000961976731421339</v>
      </c>
      <c r="CQ78" s="16">
        <v>-4.36278490214456e-5</v>
      </c>
      <c r="CR78" s="16">
        <v>0.00297487301604042</v>
      </c>
      <c r="CS78" s="16">
        <v>0.000730686820962221</v>
      </c>
      <c r="CT78" s="16">
        <v>0.00336882472814823</v>
      </c>
      <c r="CU78" s="16">
        <v>0.00559990563030503</v>
      </c>
      <c r="CV78" s="16">
        <v>0.00208776958986908</v>
      </c>
      <c r="CW78" s="16">
        <v>-0.00073378176133377</v>
      </c>
      <c r="CX78" s="16">
        <v>-0.000739191502969815</v>
      </c>
      <c r="CY78" s="18">
        <v>0.0034898167315783</v>
      </c>
    </row>
    <row r="79" s="13" customFormat="1" ht="15.15" spans="1:103">
      <c r="A79" s="13">
        <v>0.0119903443802481</v>
      </c>
      <c r="B79" s="13">
        <v>0.00605564236573557</v>
      </c>
      <c r="C79" s="13" t="s">
        <v>220</v>
      </c>
      <c r="D79" s="29">
        <v>0.00225238071642087</v>
      </c>
      <c r="E79" s="29">
        <v>0.00237954793076252</v>
      </c>
      <c r="F79" s="29">
        <v>0.000830819485976535</v>
      </c>
      <c r="G79" s="29">
        <v>0.00197285674555134</v>
      </c>
      <c r="H79" s="29">
        <v>0.000342108038229758</v>
      </c>
      <c r="I79" s="29">
        <v>0.00253562543533965</v>
      </c>
      <c r="J79" s="29">
        <v>0.00107291767234679</v>
      </c>
      <c r="K79" s="29">
        <v>0.00182377287558901</v>
      </c>
      <c r="L79" s="29">
        <v>0.00160691849388224</v>
      </c>
      <c r="M79" s="29">
        <v>0.00159875109317997</v>
      </c>
      <c r="N79" s="29">
        <v>0.000572679395503873</v>
      </c>
      <c r="O79" s="29">
        <v>0.00137359811598066</v>
      </c>
      <c r="P79" s="29">
        <v>0.00115954818464598</v>
      </c>
      <c r="Q79" s="29">
        <v>0.000455793325055165</v>
      </c>
      <c r="R79" s="29">
        <v>0.00109104399666592</v>
      </c>
      <c r="S79" s="29">
        <v>0.000679776698066505</v>
      </c>
      <c r="T79" s="29">
        <v>0.000287902293874455</v>
      </c>
      <c r="U79" s="29">
        <v>0.00290427835226925</v>
      </c>
      <c r="V79" s="29">
        <v>0.00188499902969953</v>
      </c>
      <c r="W79" s="29">
        <v>0.000730853569941705</v>
      </c>
      <c r="X79" s="29">
        <v>0.00225649378552603</v>
      </c>
      <c r="Y79" s="29">
        <v>0.00149404001274839</v>
      </c>
      <c r="Z79" s="29">
        <v>0.00153790197022786</v>
      </c>
      <c r="AA79" s="29">
        <v>0.00132580353121752</v>
      </c>
      <c r="AB79" s="29">
        <v>0.00159812608658513</v>
      </c>
      <c r="AC79" s="29">
        <v>0.00268675160049352</v>
      </c>
      <c r="AD79" s="29">
        <v>0.00120927656917288</v>
      </c>
      <c r="AE79" s="29">
        <v>0.00128998110341003</v>
      </c>
      <c r="AF79" s="29">
        <v>5.74122685475875e-5</v>
      </c>
      <c r="AG79" s="29">
        <v>0.00204052561227033</v>
      </c>
      <c r="AH79" s="29">
        <v>0.000694647478486143</v>
      </c>
      <c r="AI79" s="29">
        <v>0.000250745820690538</v>
      </c>
      <c r="AJ79" s="29">
        <v>0.00147504852871996</v>
      </c>
      <c r="AK79" s="29">
        <v>0.00166655058031433</v>
      </c>
      <c r="AL79" s="29">
        <v>0.00180397576405407</v>
      </c>
      <c r="AM79" s="29">
        <v>0.00273768481267699</v>
      </c>
      <c r="AN79" s="29">
        <v>0.00267950081855119</v>
      </c>
      <c r="AO79" s="29">
        <v>0.0012654731800375</v>
      </c>
      <c r="AP79" s="29">
        <v>0.00535981819284254</v>
      </c>
      <c r="AQ79" s="29">
        <v>0.00252242209732234</v>
      </c>
      <c r="AR79" s="29">
        <v>0.00211338192582773</v>
      </c>
      <c r="AS79" s="29">
        <v>9.71145072271111e-6</v>
      </c>
      <c r="AT79" s="29">
        <v>0.00282466171975876</v>
      </c>
      <c r="AU79" s="29">
        <v>0.00110751217706465</v>
      </c>
      <c r="AV79" s="29">
        <v>0.00241135694488942</v>
      </c>
      <c r="AW79" s="29">
        <v>0.00099185666214101</v>
      </c>
      <c r="AX79" s="29">
        <v>0.00140739760144154</v>
      </c>
      <c r="AY79" s="29">
        <v>0.00215103058518519</v>
      </c>
      <c r="AZ79" s="29">
        <v>0.00250130910354094</v>
      </c>
      <c r="BA79" s="29">
        <v>0.00532788623188022</v>
      </c>
      <c r="BB79" s="29">
        <v>0.00351412130285389</v>
      </c>
      <c r="BC79" s="29">
        <v>-0.000898841949388976</v>
      </c>
      <c r="BD79" s="29">
        <v>0.00153990469275714</v>
      </c>
      <c r="BE79" s="29">
        <v>0.00227614598891082</v>
      </c>
      <c r="BF79" s="29">
        <v>0.0015723181686602</v>
      </c>
      <c r="BG79" s="29">
        <v>0.0023793797297284</v>
      </c>
      <c r="BH79" s="29">
        <v>0.00294141345367538</v>
      </c>
      <c r="BI79" s="29">
        <v>0.00286319749542572</v>
      </c>
      <c r="BJ79" s="29">
        <v>0.000759204035513263</v>
      </c>
      <c r="BK79" s="29">
        <v>0.00378270375335054</v>
      </c>
      <c r="BL79" s="29">
        <v>0.00117953725813384</v>
      </c>
      <c r="BM79" s="29">
        <v>0.00134675591551809</v>
      </c>
      <c r="BN79" s="29">
        <v>0.00116486909706365</v>
      </c>
      <c r="BO79" s="29">
        <v>0.00292787263686035</v>
      </c>
      <c r="BP79" s="29">
        <v>0.0012771433089959</v>
      </c>
      <c r="BQ79" s="29">
        <v>0.00509694409593027</v>
      </c>
      <c r="BR79" s="29">
        <v>7.45377189286429e-6</v>
      </c>
      <c r="BS79" s="29">
        <v>0.00377946237407901</v>
      </c>
      <c r="BT79" s="29">
        <v>0.00205627587123562</v>
      </c>
      <c r="BU79" s="29">
        <v>0.0018246080879703</v>
      </c>
      <c r="BV79" s="29">
        <v>0.00147756233641218</v>
      </c>
      <c r="BW79" s="29">
        <v>0.00294865752334971</v>
      </c>
      <c r="BX79" s="29">
        <v>0.000983624720426119</v>
      </c>
      <c r="BY79" s="29">
        <v>0.000836027461981061</v>
      </c>
      <c r="BZ79" s="29">
        <v>0.00264472400961172</v>
      </c>
      <c r="CA79" s="29">
        <f>VARP(RI!$B$77:$DQ$77)</f>
        <v>0.00905005393052204</v>
      </c>
      <c r="CB79" s="29">
        <v>0.0013748455468199</v>
      </c>
      <c r="CC79" s="29">
        <v>0.000747100173633719</v>
      </c>
      <c r="CD79" s="29">
        <v>0.00170064733677683</v>
      </c>
      <c r="CE79" s="29">
        <v>0.00245448722889526</v>
      </c>
      <c r="CF79" s="29">
        <v>0.00252023069283901</v>
      </c>
      <c r="CG79" s="29">
        <v>0.000835370535609366</v>
      </c>
      <c r="CH79" s="29">
        <v>0.00161883894258279</v>
      </c>
      <c r="CI79" s="29">
        <v>0.00285478966819688</v>
      </c>
      <c r="CJ79" s="29">
        <v>0.00187455041865731</v>
      </c>
      <c r="CK79" s="29">
        <v>0.00175161855285111</v>
      </c>
      <c r="CL79" s="29">
        <v>0.000184635296656726</v>
      </c>
      <c r="CM79" s="29">
        <v>0.00120067975589796</v>
      </c>
      <c r="CN79" s="29">
        <v>0.000505463360752773</v>
      </c>
      <c r="CO79" s="29">
        <v>0.000238074797283796</v>
      </c>
      <c r="CP79" s="29">
        <v>0.000893826696005199</v>
      </c>
      <c r="CQ79" s="29">
        <v>0.000355236902184969</v>
      </c>
      <c r="CR79" s="29">
        <v>0.00202840107590703</v>
      </c>
      <c r="CS79" s="29">
        <v>0.00173334780045422</v>
      </c>
      <c r="CT79" s="29">
        <v>0.00242774118505046</v>
      </c>
      <c r="CU79" s="29">
        <v>0.00336359264004681</v>
      </c>
      <c r="CV79" s="29">
        <v>0.00210916301165965</v>
      </c>
      <c r="CW79" s="29">
        <v>-0.000595047941988369</v>
      </c>
      <c r="CX79" s="29">
        <v>0.000805941530855596</v>
      </c>
      <c r="CY79" s="31">
        <v>0.00286650546829598</v>
      </c>
    </row>
    <row r="80" ht="15.15" spans="1:103">
      <c r="A80">
        <v>0.00362900397808675</v>
      </c>
      <c r="B80">
        <v>0.0152567594701806</v>
      </c>
      <c r="C80" t="s">
        <v>223</v>
      </c>
      <c r="D80" s="16">
        <v>0.000842528761533727</v>
      </c>
      <c r="E80" s="16">
        <v>0.00143708362983098</v>
      </c>
      <c r="F80" s="16">
        <v>-0.000185098792141459</v>
      </c>
      <c r="G80" s="16">
        <v>0.00120670217693761</v>
      </c>
      <c r="H80" s="16">
        <v>0.000914954360301293</v>
      </c>
      <c r="I80" s="16">
        <v>0.0010811103108586</v>
      </c>
      <c r="J80" s="16">
        <v>0.00109336525219446</v>
      </c>
      <c r="K80" s="16">
        <v>0.000781312783139044</v>
      </c>
      <c r="L80" s="16">
        <v>9.48162745731223e-5</v>
      </c>
      <c r="M80" s="16">
        <v>0.000913893169507281</v>
      </c>
      <c r="N80" s="16">
        <v>0.000515231344710706</v>
      </c>
      <c r="O80" s="16">
        <v>0.000975550742772147</v>
      </c>
      <c r="P80" s="16">
        <v>-0.000229437853175706</v>
      </c>
      <c r="Q80" s="16">
        <v>0.00125828401008334</v>
      </c>
      <c r="R80" s="16">
        <v>0.000823434455504639</v>
      </c>
      <c r="S80" s="16">
        <v>0.00118639824418978</v>
      </c>
      <c r="T80" s="16">
        <v>0.00145020987626171</v>
      </c>
      <c r="U80" s="16">
        <v>0.00073579299334305</v>
      </c>
      <c r="V80" s="16">
        <v>0.00152652962378512</v>
      </c>
      <c r="W80" s="16">
        <v>0.00122425875347605</v>
      </c>
      <c r="X80" s="16">
        <v>0.00119241486954553</v>
      </c>
      <c r="Y80" s="16">
        <v>0.000701422607351426</v>
      </c>
      <c r="Z80" s="16">
        <v>0.0010022159977963</v>
      </c>
      <c r="AA80" s="16">
        <v>0.000839344753168449</v>
      </c>
      <c r="AB80" s="16">
        <v>0.000883937027401045</v>
      </c>
      <c r="AC80" s="16">
        <v>0.00113495525033692</v>
      </c>
      <c r="AD80" s="16">
        <v>0.000877885495038234</v>
      </c>
      <c r="AE80" s="16">
        <v>0.000582244509428134</v>
      </c>
      <c r="AF80" s="16">
        <v>0.00126652248461029</v>
      </c>
      <c r="AG80" s="16">
        <v>0.00068585346012013</v>
      </c>
      <c r="AH80" s="16">
        <v>0.00107011275640748</v>
      </c>
      <c r="AI80" s="16">
        <v>0.00090602796210955</v>
      </c>
      <c r="AJ80" s="16">
        <v>0.000921620373550409</v>
      </c>
      <c r="AK80" s="16">
        <v>0.000978268725155603</v>
      </c>
      <c r="AL80" s="16">
        <v>0.000673409798091214</v>
      </c>
      <c r="AM80" s="16">
        <v>0.00101993359698569</v>
      </c>
      <c r="AN80" s="16">
        <v>0.00112157091580548</v>
      </c>
      <c r="AO80" s="16">
        <v>0.00163919300026998</v>
      </c>
      <c r="AP80" s="16">
        <v>0.00228468275881636</v>
      </c>
      <c r="AQ80" s="16">
        <v>0.00152463937798983</v>
      </c>
      <c r="AR80" s="16">
        <v>0.000959255964709423</v>
      </c>
      <c r="AS80" s="16">
        <v>-0.000410033860051607</v>
      </c>
      <c r="AT80" s="16">
        <v>0.00213567349819859</v>
      </c>
      <c r="AU80" s="16">
        <v>0.000737690676151429</v>
      </c>
      <c r="AV80" s="16">
        <v>0.000972560290412518</v>
      </c>
      <c r="AW80" s="16">
        <v>0.00105697761614399</v>
      </c>
      <c r="AX80" s="16">
        <v>0.00126558104621036</v>
      </c>
      <c r="AY80" s="16">
        <v>0.00103024216333616</v>
      </c>
      <c r="AZ80" s="16">
        <v>0.00159598827634414</v>
      </c>
      <c r="BA80" s="16">
        <v>0.00118136136600309</v>
      </c>
      <c r="BB80" s="16">
        <v>0.00138496367131822</v>
      </c>
      <c r="BC80" s="16">
        <v>0.000280785581757942</v>
      </c>
      <c r="BD80" s="16">
        <v>0.00182613641382317</v>
      </c>
      <c r="BE80" s="16">
        <v>0.00125673082489365</v>
      </c>
      <c r="BF80" s="16">
        <v>0.00113959596485994</v>
      </c>
      <c r="BG80" s="16">
        <v>0.000614516166792935</v>
      </c>
      <c r="BH80" s="16">
        <v>0.00154221971426678</v>
      </c>
      <c r="BI80" s="16">
        <v>0.000574954236429212</v>
      </c>
      <c r="BJ80" s="16">
        <v>0.000764338302609169</v>
      </c>
      <c r="BK80" s="16">
        <v>-0.00070644733417081</v>
      </c>
      <c r="BL80" s="16">
        <v>0.000411324248441396</v>
      </c>
      <c r="BM80" s="16">
        <v>0.000810159827431645</v>
      </c>
      <c r="BN80" s="16">
        <v>0.00101340612817809</v>
      </c>
      <c r="BO80" s="16">
        <v>0.00189047362960562</v>
      </c>
      <c r="BP80" s="16">
        <v>0.000206163511293697</v>
      </c>
      <c r="BQ80" s="16">
        <v>0.00273382405938598</v>
      </c>
      <c r="BR80" s="16">
        <v>0.00130270879187617</v>
      </c>
      <c r="BS80" s="16">
        <v>0.000161248038997823</v>
      </c>
      <c r="BT80" s="16">
        <v>0.00155566549403507</v>
      </c>
      <c r="BU80" s="16">
        <v>-0.000196550699228004</v>
      </c>
      <c r="BV80" s="16">
        <v>0.0017240121623332</v>
      </c>
      <c r="BW80" s="16">
        <v>0.00132340378466637</v>
      </c>
      <c r="BX80" s="16">
        <v>0.00022903861350034</v>
      </c>
      <c r="BY80" s="16">
        <v>0.000639399836543835</v>
      </c>
      <c r="BZ80" s="16">
        <v>7.22823294286286e-6</v>
      </c>
      <c r="CA80" s="16">
        <v>0.0013748455468199</v>
      </c>
      <c r="CB80" s="16">
        <f>VARP(RI!$B$78:$DQ$78)</f>
        <v>0.00641772841178253</v>
      </c>
      <c r="CC80" s="16">
        <v>5.94379684762985e-5</v>
      </c>
      <c r="CD80" s="16">
        <v>0.000326311212426192</v>
      </c>
      <c r="CE80" s="16">
        <v>0.000818871398793903</v>
      </c>
      <c r="CF80" s="16">
        <v>-0.000123188015680512</v>
      </c>
      <c r="CG80" s="16">
        <v>0.000565116478981631</v>
      </c>
      <c r="CH80" s="16">
        <v>0.00125818167703251</v>
      </c>
      <c r="CI80" s="16">
        <v>0.0014076231617879</v>
      </c>
      <c r="CJ80" s="16">
        <v>0.00174200830613308</v>
      </c>
      <c r="CK80" s="16">
        <v>0.00140121537002303</v>
      </c>
      <c r="CL80" s="16">
        <v>0.000778289984542212</v>
      </c>
      <c r="CM80" s="16">
        <v>-0.000731941005264173</v>
      </c>
      <c r="CN80" s="16">
        <v>0.00133397266471102</v>
      </c>
      <c r="CO80" s="16">
        <v>0.00113521953166119</v>
      </c>
      <c r="CP80" s="16">
        <v>0.000510992989216738</v>
      </c>
      <c r="CQ80" s="16">
        <v>0.000494543066075316</v>
      </c>
      <c r="CR80" s="16">
        <v>0.00090227587430135</v>
      </c>
      <c r="CS80" s="16">
        <v>0.000786095777963838</v>
      </c>
      <c r="CT80" s="16">
        <v>0.000735062800991783</v>
      </c>
      <c r="CU80" s="16">
        <v>0.00209066653439329</v>
      </c>
      <c r="CV80" s="16">
        <v>0.000632279860503456</v>
      </c>
      <c r="CW80" s="16">
        <v>-0.000394815770565224</v>
      </c>
      <c r="CX80" s="16">
        <v>-0.00398860925149605</v>
      </c>
      <c r="CY80" s="18">
        <v>0.0012397175518413</v>
      </c>
    </row>
    <row r="81" s="13" customFormat="1" ht="15.15" spans="1:103">
      <c r="A81" s="13">
        <v>0.00921669884271178</v>
      </c>
      <c r="B81" s="13">
        <v>0.00694679872484859</v>
      </c>
      <c r="C81" s="13" t="s">
        <v>225</v>
      </c>
      <c r="D81" s="29">
        <v>0.00158119123175345</v>
      </c>
      <c r="E81" s="29">
        <v>0.00230813791426978</v>
      </c>
      <c r="F81" s="29">
        <v>0.00478750330922196</v>
      </c>
      <c r="G81" s="29">
        <v>0.00238496401157345</v>
      </c>
      <c r="H81" s="29">
        <v>9.66944167313543e-5</v>
      </c>
      <c r="I81" s="29">
        <v>0.00121212976854905</v>
      </c>
      <c r="J81" s="29">
        <v>0.000422778950458844</v>
      </c>
      <c r="K81" s="29">
        <v>0.00122581270497507</v>
      </c>
      <c r="L81" s="29">
        <v>0.00467382484953085</v>
      </c>
      <c r="M81" s="29">
        <v>0.00361845367718667</v>
      </c>
      <c r="N81" s="29">
        <v>0.000436882576345895</v>
      </c>
      <c r="O81" s="29">
        <v>0.00222776557987967</v>
      </c>
      <c r="P81" s="29">
        <v>0.0039301458054275</v>
      </c>
      <c r="Q81" s="29">
        <v>0.00169294848076112</v>
      </c>
      <c r="R81" s="29">
        <v>-0.000538406468997719</v>
      </c>
      <c r="S81" s="29">
        <v>0.00165802512059984</v>
      </c>
      <c r="T81" s="29">
        <v>0.0044523217465552</v>
      </c>
      <c r="U81" s="29">
        <v>0.00121756405840748</v>
      </c>
      <c r="V81" s="29">
        <v>0.00231295751117572</v>
      </c>
      <c r="W81" s="29">
        <v>0.00178403635778827</v>
      </c>
      <c r="X81" s="29">
        <v>0.000379046488458919</v>
      </c>
      <c r="Y81" s="29">
        <v>0.000337384222092558</v>
      </c>
      <c r="Z81" s="29">
        <v>0.00125710397623318</v>
      </c>
      <c r="AA81" s="29">
        <v>0.00402781942012042</v>
      </c>
      <c r="AB81" s="29">
        <v>0.00846813410377045</v>
      </c>
      <c r="AC81" s="29">
        <v>0.00198587618846534</v>
      </c>
      <c r="AD81" s="29">
        <v>9.89141721919503e-5</v>
      </c>
      <c r="AE81" s="29">
        <v>0.00110145382554683</v>
      </c>
      <c r="AF81" s="29">
        <v>0.000681074235480962</v>
      </c>
      <c r="AG81" s="29">
        <v>0.000467435141942399</v>
      </c>
      <c r="AH81" s="29">
        <v>0.00030946727872019</v>
      </c>
      <c r="AI81" s="29">
        <v>0.000232065826126067</v>
      </c>
      <c r="AJ81" s="29">
        <v>0.00360203889788509</v>
      </c>
      <c r="AK81" s="29">
        <v>0.00208459265840237</v>
      </c>
      <c r="AL81" s="29">
        <v>0.00220238579250764</v>
      </c>
      <c r="AM81" s="29">
        <v>-0.00127997603016021</v>
      </c>
      <c r="AN81" s="29">
        <v>0.00304624379685661</v>
      </c>
      <c r="AO81" s="29">
        <v>0.00250874723861942</v>
      </c>
      <c r="AP81" s="29">
        <v>0.00337088962917092</v>
      </c>
      <c r="AQ81" s="29">
        <v>0.00275813859066648</v>
      </c>
      <c r="AR81" s="29">
        <v>0.00363667525178645</v>
      </c>
      <c r="AS81" s="29">
        <v>0.00234131238633074</v>
      </c>
      <c r="AT81" s="29">
        <v>0.00323237043211</v>
      </c>
      <c r="AU81" s="29">
        <v>0.00295309938624679</v>
      </c>
      <c r="AV81" s="29">
        <v>0.0065354154708638</v>
      </c>
      <c r="AW81" s="29">
        <v>0.000156800357385205</v>
      </c>
      <c r="AX81" s="29">
        <v>0.00240745875994857</v>
      </c>
      <c r="AY81" s="29">
        <v>-0.000846082492284425</v>
      </c>
      <c r="AZ81" s="29">
        <v>0.00256573969665609</v>
      </c>
      <c r="BA81" s="29">
        <v>0.00282328488539481</v>
      </c>
      <c r="BB81" s="29">
        <v>0.00256349801036166</v>
      </c>
      <c r="BC81" s="29">
        <v>-0.000284775725808423</v>
      </c>
      <c r="BD81" s="29">
        <v>0.0017460087455628</v>
      </c>
      <c r="BE81" s="29">
        <v>0.00353269522098509</v>
      </c>
      <c r="BF81" s="29">
        <v>0.00347104312251649</v>
      </c>
      <c r="BG81" s="29">
        <v>0.00223162659386055</v>
      </c>
      <c r="BH81" s="29">
        <v>0.00371960264998312</v>
      </c>
      <c r="BI81" s="29">
        <v>0.00742946352684489</v>
      </c>
      <c r="BJ81" s="29">
        <v>0.00262483582291429</v>
      </c>
      <c r="BK81" s="29">
        <v>0.00678340254020986</v>
      </c>
      <c r="BL81" s="29">
        <v>0.000990300414522432</v>
      </c>
      <c r="BM81" s="29">
        <v>0.00032358565269205</v>
      </c>
      <c r="BN81" s="29">
        <v>0.00878548109801323</v>
      </c>
      <c r="BO81" s="29">
        <v>0.00220373035018761</v>
      </c>
      <c r="BP81" s="29">
        <v>0.00354493586385105</v>
      </c>
      <c r="BQ81" s="29">
        <v>0.00939351825489101</v>
      </c>
      <c r="BR81" s="29">
        <v>0.00146873355666622</v>
      </c>
      <c r="BS81" s="29">
        <v>0.00587466663340571</v>
      </c>
      <c r="BT81" s="29">
        <v>0.00194846136605281</v>
      </c>
      <c r="BU81" s="29">
        <v>0.005694689175443</v>
      </c>
      <c r="BV81" s="29">
        <v>0.00191392754938697</v>
      </c>
      <c r="BW81" s="29">
        <v>0.00164255118408171</v>
      </c>
      <c r="BX81" s="29">
        <v>0.000880148831088293</v>
      </c>
      <c r="BY81" s="29">
        <v>0.000843981833305033</v>
      </c>
      <c r="BZ81" s="29">
        <v>0.00358326445920713</v>
      </c>
      <c r="CA81" s="29">
        <v>0.000747100173633719</v>
      </c>
      <c r="CB81" s="29">
        <v>5.94379684762985e-5</v>
      </c>
      <c r="CC81" s="29">
        <f>VARP(RI!$B$79:$DQ$79)</f>
        <v>0.0188307286309827</v>
      </c>
      <c r="CD81" s="29">
        <v>0.00607127298953593</v>
      </c>
      <c r="CE81" s="29">
        <v>0.00667603588104681</v>
      </c>
      <c r="CF81" s="29">
        <v>-7.6280948465409e-5</v>
      </c>
      <c r="CG81" s="29">
        <v>0.000110230703535877</v>
      </c>
      <c r="CH81" s="29">
        <v>0.00409248655233408</v>
      </c>
      <c r="CI81" s="29">
        <v>0.00272445528750683</v>
      </c>
      <c r="CJ81" s="29">
        <v>0.00170696928572227</v>
      </c>
      <c r="CK81" s="29">
        <v>-7.05612946537637e-5</v>
      </c>
      <c r="CL81" s="29">
        <v>0.00073093733183746</v>
      </c>
      <c r="CM81" s="29">
        <v>0.0022378712150742</v>
      </c>
      <c r="CN81" s="29">
        <v>0.00353492940109263</v>
      </c>
      <c r="CO81" s="29">
        <v>0.00111379671782343</v>
      </c>
      <c r="CP81" s="29">
        <v>0.00114278411165994</v>
      </c>
      <c r="CQ81" s="29">
        <v>8.97542374085297e-5</v>
      </c>
      <c r="CR81" s="29">
        <v>0.0023731992328301</v>
      </c>
      <c r="CS81" s="29">
        <v>0.000792476253105938</v>
      </c>
      <c r="CT81" s="29">
        <v>-4.63023002045797e-5</v>
      </c>
      <c r="CU81" s="29">
        <v>0.00495144680352459</v>
      </c>
      <c r="CV81" s="29">
        <v>0.0043548390804215</v>
      </c>
      <c r="CW81" s="29">
        <v>0.00560365524300223</v>
      </c>
      <c r="CX81" s="29">
        <v>0.00288449693479647</v>
      </c>
      <c r="CY81" s="31">
        <v>0.00220304335071445</v>
      </c>
    </row>
    <row r="82" ht="15.15" spans="1:103">
      <c r="A82">
        <v>0.0025902663309305</v>
      </c>
      <c r="B82">
        <v>0</v>
      </c>
      <c r="C82" t="s">
        <v>227</v>
      </c>
      <c r="D82" s="16">
        <v>0.00154220111378326</v>
      </c>
      <c r="E82" s="16">
        <v>0.00153079403714525</v>
      </c>
      <c r="F82" s="16">
        <v>0.00444306738609657</v>
      </c>
      <c r="G82" s="16">
        <v>0.00173462523320849</v>
      </c>
      <c r="H82" s="16">
        <v>4.16250186934037e-5</v>
      </c>
      <c r="I82" s="16">
        <v>0.00320999275214236</v>
      </c>
      <c r="J82" s="16">
        <v>0.000881272972369865</v>
      </c>
      <c r="K82" s="16">
        <v>0.00106314036055883</v>
      </c>
      <c r="L82" s="16">
        <v>0.00761555808047595</v>
      </c>
      <c r="M82" s="16">
        <v>0.00400402739897815</v>
      </c>
      <c r="N82" s="16">
        <v>0.00094868245159247</v>
      </c>
      <c r="O82" s="16">
        <v>0.000264455264907348</v>
      </c>
      <c r="P82" s="16">
        <v>0.00537583761526779</v>
      </c>
      <c r="Q82" s="16">
        <v>0.000983345837593404</v>
      </c>
      <c r="R82" s="16">
        <v>0.000967247240843661</v>
      </c>
      <c r="S82" s="16">
        <v>0.00152976954667685</v>
      </c>
      <c r="T82" s="16">
        <v>0.0031680063460873</v>
      </c>
      <c r="U82" s="16">
        <v>0.00221984569898267</v>
      </c>
      <c r="V82" s="16">
        <v>0.00250581516871806</v>
      </c>
      <c r="W82" s="16">
        <v>0.00105407905254366</v>
      </c>
      <c r="X82" s="16">
        <v>0.00276285448311948</v>
      </c>
      <c r="Y82" s="16">
        <v>0.000878513689034411</v>
      </c>
      <c r="Z82" s="16">
        <v>0.00131990863976987</v>
      </c>
      <c r="AA82" s="16">
        <v>0.00353337975695606</v>
      </c>
      <c r="AB82" s="16">
        <v>0.00489673732780527</v>
      </c>
      <c r="AC82" s="16">
        <v>0.00151938118814026</v>
      </c>
      <c r="AD82" s="16">
        <v>0.00111296109624962</v>
      </c>
      <c r="AE82" s="16">
        <v>0.00145517674874595</v>
      </c>
      <c r="AF82" s="16">
        <v>0.00148240808954608</v>
      </c>
      <c r="AG82" s="16">
        <v>0.0032491474823813</v>
      </c>
      <c r="AH82" s="16">
        <v>0.00102830679881565</v>
      </c>
      <c r="AI82" s="16">
        <v>7.11042870598084e-5</v>
      </c>
      <c r="AJ82" s="16">
        <v>0.00213542212040381</v>
      </c>
      <c r="AK82" s="16">
        <v>0.00174906991320802</v>
      </c>
      <c r="AL82" s="16">
        <v>0.00368621982233305</v>
      </c>
      <c r="AM82" s="16">
        <v>0.00121245474225498</v>
      </c>
      <c r="AN82" s="16">
        <v>0.00272677543619815</v>
      </c>
      <c r="AO82" s="16">
        <v>0.00193881659565247</v>
      </c>
      <c r="AP82" s="16">
        <v>0.00358524536104857</v>
      </c>
      <c r="AQ82" s="16">
        <v>0.00287482648370915</v>
      </c>
      <c r="AR82" s="16">
        <v>0.00600380832401609</v>
      </c>
      <c r="AS82" s="16">
        <v>0.00580208641680769</v>
      </c>
      <c r="AT82" s="16">
        <v>0.00448493897433451</v>
      </c>
      <c r="AU82" s="16">
        <v>0.00475378905952933</v>
      </c>
      <c r="AV82" s="16">
        <v>0.0101702191791238</v>
      </c>
      <c r="AW82" s="16">
        <v>0.000461291699375193</v>
      </c>
      <c r="AX82" s="16">
        <v>-0.000755210425299155</v>
      </c>
      <c r="AY82" s="16">
        <v>0.00116637760027198</v>
      </c>
      <c r="AZ82" s="16">
        <v>0.000951254300467872</v>
      </c>
      <c r="BA82" s="16">
        <v>0.00166152753797467</v>
      </c>
      <c r="BB82" s="16">
        <v>0.00482930052903717</v>
      </c>
      <c r="BC82" s="16">
        <v>0.000943067920231738</v>
      </c>
      <c r="BD82" s="16">
        <v>0.002397144451857</v>
      </c>
      <c r="BE82" s="16">
        <v>0.00306377318159077</v>
      </c>
      <c r="BF82" s="16">
        <v>0.0038943202609534</v>
      </c>
      <c r="BG82" s="16">
        <v>0.0033509815401122</v>
      </c>
      <c r="BH82" s="16">
        <v>0.0057704220972991</v>
      </c>
      <c r="BI82" s="16">
        <v>0.00795841513162836</v>
      </c>
      <c r="BJ82" s="16">
        <v>0.00102785850316894</v>
      </c>
      <c r="BK82" s="16">
        <v>0.00965653246244527</v>
      </c>
      <c r="BL82" s="16">
        <v>0.00198042137782242</v>
      </c>
      <c r="BM82" s="16">
        <v>0.000694562106247984</v>
      </c>
      <c r="BN82" s="16">
        <v>0.0116047741593035</v>
      </c>
      <c r="BO82" s="16">
        <v>0.00359902317340444</v>
      </c>
      <c r="BP82" s="16">
        <v>0.00260660995562113</v>
      </c>
      <c r="BQ82" s="16">
        <v>0.0098472888334795</v>
      </c>
      <c r="BR82" s="16">
        <v>0.000272826437835449</v>
      </c>
      <c r="BS82" s="16">
        <v>0.0118176096626031</v>
      </c>
      <c r="BT82" s="16">
        <v>0.000876361965616367</v>
      </c>
      <c r="BU82" s="16">
        <v>0.00627138984845104</v>
      </c>
      <c r="BV82" s="16">
        <v>0.00104331351952781</v>
      </c>
      <c r="BW82" s="16">
        <v>0.00434280276752049</v>
      </c>
      <c r="BX82" s="16">
        <v>0.00380953956001588</v>
      </c>
      <c r="BY82" s="16">
        <v>7.68699912871203e-5</v>
      </c>
      <c r="BZ82" s="16">
        <v>0.00631308879743127</v>
      </c>
      <c r="CA82" s="16">
        <v>0.00170064733677683</v>
      </c>
      <c r="CB82" s="16">
        <v>0.000326311212426192</v>
      </c>
      <c r="CC82" s="16">
        <v>0.00607127298953593</v>
      </c>
      <c r="CD82" s="16">
        <f>VARP(RI!$B$80:$DQ$80)</f>
        <v>0.0184725771387694</v>
      </c>
      <c r="CE82" s="16">
        <v>0.0123757213354713</v>
      </c>
      <c r="CF82" s="16">
        <v>0.00366387020749268</v>
      </c>
      <c r="CG82" s="16">
        <v>0.00212572104715655</v>
      </c>
      <c r="CH82" s="16">
        <v>0.0038512428305472</v>
      </c>
      <c r="CI82" s="16">
        <v>0.00275745320476453</v>
      </c>
      <c r="CJ82" s="16">
        <v>0.00229820368014789</v>
      </c>
      <c r="CK82" s="16">
        <v>0.000921827637085567</v>
      </c>
      <c r="CL82" s="16">
        <v>0.00168197080429719</v>
      </c>
      <c r="CM82" s="16">
        <v>0.00435667477095875</v>
      </c>
      <c r="CN82" s="16">
        <v>0.00139317852430723</v>
      </c>
      <c r="CO82" s="16">
        <v>0.000615590339518819</v>
      </c>
      <c r="CP82" s="16">
        <v>0.00274776026826027</v>
      </c>
      <c r="CQ82" s="16">
        <v>-7.38648494295469e-5</v>
      </c>
      <c r="CR82" s="16">
        <v>0.00283122699728619</v>
      </c>
      <c r="CS82" s="16">
        <v>0.000616947795012688</v>
      </c>
      <c r="CT82" s="16">
        <v>0.00259345297519473</v>
      </c>
      <c r="CU82" s="16">
        <v>0.00641353349904219</v>
      </c>
      <c r="CV82" s="16">
        <v>0.0043945465879024</v>
      </c>
      <c r="CW82" s="16">
        <v>0.00110516147051721</v>
      </c>
      <c r="CX82" s="16">
        <v>0.0100499754856249</v>
      </c>
      <c r="CY82" s="18">
        <v>0.00436748616483434</v>
      </c>
    </row>
    <row r="83" ht="15.15" spans="1:103">
      <c r="A83">
        <v>0.00695962075643871</v>
      </c>
      <c r="B83">
        <v>0</v>
      </c>
      <c r="C83" t="s">
        <v>229</v>
      </c>
      <c r="D83" s="16">
        <v>0.00150313023949545</v>
      </c>
      <c r="E83" s="16">
        <v>0.00264766940688564</v>
      </c>
      <c r="F83" s="16">
        <v>0.0061435834698155</v>
      </c>
      <c r="G83" s="16">
        <v>0.00283746148624789</v>
      </c>
      <c r="H83" s="16">
        <v>0.00154397876008471</v>
      </c>
      <c r="I83" s="16">
        <v>0.00329023760564205</v>
      </c>
      <c r="J83" s="16">
        <v>0.00116452753160499</v>
      </c>
      <c r="K83" s="16">
        <v>0.00356616364694391</v>
      </c>
      <c r="L83" s="16">
        <v>0.00760509192239169</v>
      </c>
      <c r="M83" s="16">
        <v>0.00472548014538016</v>
      </c>
      <c r="N83" s="16">
        <v>0.00192178442045956</v>
      </c>
      <c r="O83" s="16">
        <v>0.00207646913866095</v>
      </c>
      <c r="P83" s="16">
        <v>0.00867274421896349</v>
      </c>
      <c r="Q83" s="16">
        <v>0.00258434146749842</v>
      </c>
      <c r="R83" s="16">
        <v>0.00290628913701929</v>
      </c>
      <c r="S83" s="16">
        <v>0.00276664783899589</v>
      </c>
      <c r="T83" s="16">
        <v>0.00379365701303419</v>
      </c>
      <c r="U83" s="16">
        <v>0.00607894668282483</v>
      </c>
      <c r="V83" s="16">
        <v>0.00485266257019394</v>
      </c>
      <c r="W83" s="16">
        <v>0.00202767816221506</v>
      </c>
      <c r="X83" s="16">
        <v>0.00495696661897502</v>
      </c>
      <c r="Y83" s="16">
        <v>0.00300764390439327</v>
      </c>
      <c r="Z83" s="16">
        <v>0.00244505006028747</v>
      </c>
      <c r="AA83" s="16">
        <v>0.00434202179001979</v>
      </c>
      <c r="AB83" s="16">
        <v>0.00560389111673696</v>
      </c>
      <c r="AC83" s="16">
        <v>0.00385522817564983</v>
      </c>
      <c r="AD83" s="16">
        <v>0.00273738819727541</v>
      </c>
      <c r="AE83" s="16">
        <v>0.00340051887211921</v>
      </c>
      <c r="AF83" s="16">
        <v>0.00230780204411751</v>
      </c>
      <c r="AG83" s="16">
        <v>0.00460412635030538</v>
      </c>
      <c r="AH83" s="16">
        <v>0.00363696744752234</v>
      </c>
      <c r="AI83" s="16">
        <v>0.00146938597786497</v>
      </c>
      <c r="AJ83" s="16">
        <v>0.00264444450318754</v>
      </c>
      <c r="AK83" s="16">
        <v>0.00351419456167441</v>
      </c>
      <c r="AL83" s="16">
        <v>0.00580203916603681</v>
      </c>
      <c r="AM83" s="16">
        <v>0.0054695790565257</v>
      </c>
      <c r="AN83" s="16">
        <v>0.00498563716572667</v>
      </c>
      <c r="AO83" s="16">
        <v>0.00245473036156819</v>
      </c>
      <c r="AP83" s="16">
        <v>0.00710082321348885</v>
      </c>
      <c r="AQ83" s="16">
        <v>0.00603008834764002</v>
      </c>
      <c r="AR83" s="16">
        <v>0.00609528018808794</v>
      </c>
      <c r="AS83" s="16">
        <v>0.00489366941091361</v>
      </c>
      <c r="AT83" s="16">
        <v>0.00628420152017597</v>
      </c>
      <c r="AU83" s="16">
        <v>0.00459258611000842</v>
      </c>
      <c r="AV83" s="16">
        <v>0.00924426360747332</v>
      </c>
      <c r="AW83" s="16">
        <v>0.00162437203136803</v>
      </c>
      <c r="AX83" s="16">
        <v>0.00070440654059795</v>
      </c>
      <c r="AY83" s="16">
        <v>0.0035210959459885</v>
      </c>
      <c r="AZ83" s="16">
        <v>0.00206120611429593</v>
      </c>
      <c r="BA83" s="16">
        <v>0.00370317927643717</v>
      </c>
      <c r="BB83" s="16">
        <v>0.0048827859668633</v>
      </c>
      <c r="BC83" s="16">
        <v>0.00135865104955545</v>
      </c>
      <c r="BD83" s="16">
        <v>0.00349132346353713</v>
      </c>
      <c r="BE83" s="16">
        <v>0.00347887252825369</v>
      </c>
      <c r="BF83" s="16">
        <v>0.00465033408192177</v>
      </c>
      <c r="BG83" s="16">
        <v>0.00406108301886094</v>
      </c>
      <c r="BH83" s="16">
        <v>0.00505681251224336</v>
      </c>
      <c r="BI83" s="16">
        <v>0.00986130910581617</v>
      </c>
      <c r="BJ83" s="16">
        <v>0.00257847293020469</v>
      </c>
      <c r="BK83" s="16">
        <v>0.0128400333895736</v>
      </c>
      <c r="BL83" s="16">
        <v>0.00355641708306107</v>
      </c>
      <c r="BM83" s="16">
        <v>0.00172698633556872</v>
      </c>
      <c r="BN83" s="16">
        <v>0.0112938513209395</v>
      </c>
      <c r="BO83" s="16">
        <v>0.00580582778303607</v>
      </c>
      <c r="BP83" s="16">
        <v>0.00321815620575255</v>
      </c>
      <c r="BQ83" s="16">
        <v>0.0098235530343421</v>
      </c>
      <c r="BR83" s="16">
        <v>0.00178719135592814</v>
      </c>
      <c r="BS83" s="16">
        <v>0.0118021551682655</v>
      </c>
      <c r="BT83" s="16">
        <v>0.00316206629237043</v>
      </c>
      <c r="BU83" s="16">
        <v>0.00659727171221585</v>
      </c>
      <c r="BV83" s="16">
        <v>0.0026575918492089</v>
      </c>
      <c r="BW83" s="16">
        <v>0.0067798542428457</v>
      </c>
      <c r="BX83" s="16">
        <v>0.00513530981881608</v>
      </c>
      <c r="BY83" s="16">
        <v>0.000501784649549024</v>
      </c>
      <c r="BZ83" s="16">
        <v>0.00883108198383908</v>
      </c>
      <c r="CA83" s="16">
        <v>0.00245448722889526</v>
      </c>
      <c r="CB83" s="16">
        <v>0.000818871398793903</v>
      </c>
      <c r="CC83" s="16">
        <v>0.00667603588104681</v>
      </c>
      <c r="CD83" s="16">
        <v>0.0123757213354713</v>
      </c>
      <c r="CE83" s="16">
        <f>VARP(RI!$B$81:$DQ$81)</f>
        <v>0.0237517345791614</v>
      </c>
      <c r="CF83" s="16">
        <v>0.00439226796814945</v>
      </c>
      <c r="CG83" s="16">
        <v>0.0028861038563513</v>
      </c>
      <c r="CH83" s="16">
        <v>0.00634989066250067</v>
      </c>
      <c r="CI83" s="16">
        <v>0.00428567960469175</v>
      </c>
      <c r="CJ83" s="16">
        <v>0.00596775501187531</v>
      </c>
      <c r="CK83" s="16">
        <v>0.00174107946386878</v>
      </c>
      <c r="CL83" s="16">
        <v>0.00278304297251029</v>
      </c>
      <c r="CM83" s="16">
        <v>0.010020024558334</v>
      </c>
      <c r="CN83" s="16">
        <v>0.00388519884082755</v>
      </c>
      <c r="CO83" s="16">
        <v>0.00214710579109473</v>
      </c>
      <c r="CP83" s="16">
        <v>0.00136368751507472</v>
      </c>
      <c r="CQ83" s="16">
        <v>0.000463765622003627</v>
      </c>
      <c r="CR83" s="16">
        <v>0.00427663262807664</v>
      </c>
      <c r="CS83" s="16">
        <v>0.00119658231774704</v>
      </c>
      <c r="CT83" s="16">
        <v>0.00534687543758</v>
      </c>
      <c r="CU83" s="16">
        <v>0.00802288473541649</v>
      </c>
      <c r="CV83" s="16">
        <v>0.00614434578179414</v>
      </c>
      <c r="CW83" s="16">
        <v>0.00574436113912499</v>
      </c>
      <c r="CX83" s="16">
        <v>0.0113013494284798</v>
      </c>
      <c r="CY83" s="18">
        <v>0.00752312651626048</v>
      </c>
    </row>
    <row r="84" ht="15.15" spans="1:103">
      <c r="A84">
        <v>0.00678350214316139</v>
      </c>
      <c r="B84">
        <v>0</v>
      </c>
      <c r="C84" t="s">
        <v>231</v>
      </c>
      <c r="D84" s="16">
        <v>0.0028094956555596</v>
      </c>
      <c r="E84" s="16">
        <v>0.00277107978567584</v>
      </c>
      <c r="F84" s="16">
        <v>0.00185698777507056</v>
      </c>
      <c r="G84" s="16">
        <v>0.00182383499761965</v>
      </c>
      <c r="H84" s="16">
        <v>0.00148762001281509</v>
      </c>
      <c r="I84" s="16">
        <v>0.00280354457156431</v>
      </c>
      <c r="J84" s="16">
        <v>0.00107063428756674</v>
      </c>
      <c r="K84" s="16">
        <v>0.00407960854425535</v>
      </c>
      <c r="L84" s="16">
        <v>0.00401422215697093</v>
      </c>
      <c r="M84" s="16">
        <v>0.00237219355171202</v>
      </c>
      <c r="N84" s="16">
        <v>0.00133709925213497</v>
      </c>
      <c r="O84" s="16">
        <v>0.00209727126612053</v>
      </c>
      <c r="P84" s="16">
        <v>0.000874408692033967</v>
      </c>
      <c r="Q84" s="16">
        <v>0.00154339601983159</v>
      </c>
      <c r="R84" s="16">
        <v>0.00344797449935085</v>
      </c>
      <c r="S84" s="16">
        <v>0.000854950611647957</v>
      </c>
      <c r="T84" s="16">
        <v>0.000559017217723924</v>
      </c>
      <c r="U84" s="16">
        <v>0.00811491226135544</v>
      </c>
      <c r="V84" s="16">
        <v>0.0026274181907462</v>
      </c>
      <c r="W84" s="16">
        <v>0.00131255562081837</v>
      </c>
      <c r="X84" s="16">
        <v>0.00334965304394625</v>
      </c>
      <c r="Y84" s="16">
        <v>0.00300825654913476</v>
      </c>
      <c r="Z84" s="16">
        <v>0.00166639792764723</v>
      </c>
      <c r="AA84" s="16">
        <v>0.00216980542174602</v>
      </c>
      <c r="AB84" s="16">
        <v>0.00289443090059976</v>
      </c>
      <c r="AC84" s="16">
        <v>0.00310725092240606</v>
      </c>
      <c r="AD84" s="16">
        <v>0.0048334549154928</v>
      </c>
      <c r="AE84" s="16">
        <v>0.00218846687103806</v>
      </c>
      <c r="AF84" s="16">
        <v>0.00206557407753959</v>
      </c>
      <c r="AG84" s="16">
        <v>0.00283106762265178</v>
      </c>
      <c r="AH84" s="16">
        <v>0.00370239533846535</v>
      </c>
      <c r="AI84" s="16">
        <v>-5.75163636339986e-5</v>
      </c>
      <c r="AJ84" s="16">
        <v>0.00185350876717402</v>
      </c>
      <c r="AK84" s="16">
        <v>0.00353396464159175</v>
      </c>
      <c r="AL84" s="16">
        <v>0.00367323354608906</v>
      </c>
      <c r="AM84" s="16">
        <v>0.00544637953456506</v>
      </c>
      <c r="AN84" s="16">
        <v>0.00225491258962033</v>
      </c>
      <c r="AO84" s="16">
        <v>0.00169363159786326</v>
      </c>
      <c r="AP84" s="16">
        <v>0.00354770538822894</v>
      </c>
      <c r="AQ84" s="16">
        <v>0.00299154577090979</v>
      </c>
      <c r="AR84" s="16">
        <v>0.00309993275917907</v>
      </c>
      <c r="AS84" s="16">
        <v>0.00307548607621163</v>
      </c>
      <c r="AT84" s="16">
        <v>0.00391516976699086</v>
      </c>
      <c r="AU84" s="16">
        <v>0.00241315405452553</v>
      </c>
      <c r="AV84" s="16">
        <v>0.0033849314602008</v>
      </c>
      <c r="AW84" s="16">
        <v>0.000442279025377954</v>
      </c>
      <c r="AX84" s="16">
        <v>0.00170317536843477</v>
      </c>
      <c r="AY84" s="16">
        <v>0.00537097671107737</v>
      </c>
      <c r="AZ84" s="16">
        <v>0.00237931588794404</v>
      </c>
      <c r="BA84" s="16">
        <v>0.00228093463739866</v>
      </c>
      <c r="BB84" s="16">
        <v>0.00422780826432858</v>
      </c>
      <c r="BC84" s="16">
        <v>0.00183373288422766</v>
      </c>
      <c r="BD84" s="16">
        <v>0.0023540358327638</v>
      </c>
      <c r="BE84" s="16">
        <v>0.00243719882515494</v>
      </c>
      <c r="BF84" s="16">
        <v>0.00274756691895571</v>
      </c>
      <c r="BG84" s="16">
        <v>0.002805851218815</v>
      </c>
      <c r="BH84" s="16">
        <v>0.00320301838346622</v>
      </c>
      <c r="BI84" s="16">
        <v>0.0047846320301913</v>
      </c>
      <c r="BJ84" s="16">
        <v>0.00144596909185383</v>
      </c>
      <c r="BK84" s="16">
        <v>0.00396240238689184</v>
      </c>
      <c r="BL84" s="16">
        <v>0.00154590836234878</v>
      </c>
      <c r="BM84" s="16">
        <v>0.00209632575894642</v>
      </c>
      <c r="BN84" s="16">
        <v>0.00347220452334675</v>
      </c>
      <c r="BO84" s="16">
        <v>0.00412738815245005</v>
      </c>
      <c r="BP84" s="16">
        <v>0.0011417743699935</v>
      </c>
      <c r="BQ84" s="16">
        <v>0.00594388819328212</v>
      </c>
      <c r="BR84" s="16">
        <v>-9.03205202084294e-5</v>
      </c>
      <c r="BS84" s="16">
        <v>0.00543657732600187</v>
      </c>
      <c r="BT84" s="16">
        <v>0.00449651371543501</v>
      </c>
      <c r="BU84" s="16">
        <v>0.00453071215539626</v>
      </c>
      <c r="BV84" s="16">
        <v>0.0016452526423308</v>
      </c>
      <c r="BW84" s="16">
        <v>0.00764663083428855</v>
      </c>
      <c r="BX84" s="16">
        <v>0.00248415670636727</v>
      </c>
      <c r="BY84" s="16">
        <v>0.00425635898121461</v>
      </c>
      <c r="BZ84" s="16">
        <v>0.00299682690360887</v>
      </c>
      <c r="CA84" s="16">
        <v>0.00252023069283901</v>
      </c>
      <c r="CB84" s="16">
        <v>-0.000123188015680512</v>
      </c>
      <c r="CC84" s="16">
        <v>-7.6280948465409e-5</v>
      </c>
      <c r="CD84" s="16">
        <v>0.00366387020749268</v>
      </c>
      <c r="CE84" s="16">
        <v>0.00439226796814945</v>
      </c>
      <c r="CF84" s="16">
        <f>VARP(RI!$B$82:$DQ$82)</f>
        <v>0.00929261428594768</v>
      </c>
      <c r="CG84" s="16">
        <v>0.00339102443809739</v>
      </c>
      <c r="CH84" s="16">
        <v>0.00103741896669596</v>
      </c>
      <c r="CI84" s="16">
        <v>0.0024801167371054</v>
      </c>
      <c r="CJ84" s="16">
        <v>0.00242717618325389</v>
      </c>
      <c r="CK84" s="16">
        <v>0.00170210876284705</v>
      </c>
      <c r="CL84" s="16">
        <v>0.00203953621214764</v>
      </c>
      <c r="CM84" s="16">
        <v>0.00829105142175434</v>
      </c>
      <c r="CN84" s="16">
        <v>0.00313290822910868</v>
      </c>
      <c r="CO84" s="16">
        <v>0.0012481286769044</v>
      </c>
      <c r="CP84" s="16">
        <v>0.00117930042954966</v>
      </c>
      <c r="CQ84" s="16">
        <v>0.000538697929002402</v>
      </c>
      <c r="CR84" s="16">
        <v>0.00210484312547647</v>
      </c>
      <c r="CS84" s="16">
        <v>0.00271691640835906</v>
      </c>
      <c r="CT84" s="16">
        <v>0.0088515131455798</v>
      </c>
      <c r="CU84" s="16">
        <v>0.00503176439202087</v>
      </c>
      <c r="CV84" s="16">
        <v>0.0050393676421101</v>
      </c>
      <c r="CW84" s="16">
        <v>-0.00104050820833029</v>
      </c>
      <c r="CX84" s="16">
        <v>0.00124948644153139</v>
      </c>
      <c r="CY84" s="18">
        <v>0.00353411899804458</v>
      </c>
    </row>
    <row r="85" ht="15.15" spans="1:103">
      <c r="A85">
        <v>0.00344192724330813</v>
      </c>
      <c r="B85">
        <v>0</v>
      </c>
      <c r="C85" t="s">
        <v>233</v>
      </c>
      <c r="D85" s="16">
        <v>0.00121756814649562</v>
      </c>
      <c r="E85" s="16">
        <v>0.00141079654341471</v>
      </c>
      <c r="F85" s="16">
        <v>0.000601532565893061</v>
      </c>
      <c r="G85" s="16">
        <v>0.00153573339441846</v>
      </c>
      <c r="H85" s="16">
        <v>0.000982193504540973</v>
      </c>
      <c r="I85" s="16">
        <v>0.00119963606571375</v>
      </c>
      <c r="J85" s="16">
        <v>0.000897802428754185</v>
      </c>
      <c r="K85" s="16">
        <v>0.00184884936441546</v>
      </c>
      <c r="L85" s="16">
        <v>0.00179351860402004</v>
      </c>
      <c r="M85" s="16">
        <v>0.000733031323425015</v>
      </c>
      <c r="N85" s="16">
        <v>0.00123408181516622</v>
      </c>
      <c r="O85" s="16">
        <v>0.00158696918459225</v>
      </c>
      <c r="P85" s="16">
        <v>-0.000179040784847623</v>
      </c>
      <c r="Q85" s="16">
        <v>0.00147303627239548</v>
      </c>
      <c r="R85" s="16">
        <v>0.00288314869444199</v>
      </c>
      <c r="S85" s="16">
        <v>0.00183816421542331</v>
      </c>
      <c r="T85" s="16">
        <v>4.2918990227027e-6</v>
      </c>
      <c r="U85" s="16">
        <v>0.00257479544645595</v>
      </c>
      <c r="V85" s="16">
        <v>0.00208584321980408</v>
      </c>
      <c r="W85" s="16">
        <v>0.00166307661424858</v>
      </c>
      <c r="X85" s="16">
        <v>0.00182865253005697</v>
      </c>
      <c r="Y85" s="16">
        <v>0.00164862040973859</v>
      </c>
      <c r="Z85" s="16">
        <v>0.00138965449001998</v>
      </c>
      <c r="AA85" s="16">
        <v>0.000763779328889446</v>
      </c>
      <c r="AB85" s="16">
        <v>0.00026303939839241</v>
      </c>
      <c r="AC85" s="16">
        <v>0.00183315446380837</v>
      </c>
      <c r="AD85" s="16">
        <v>0.00193656010565284</v>
      </c>
      <c r="AE85" s="16">
        <v>0.00145459064611622</v>
      </c>
      <c r="AF85" s="16">
        <v>0.00175683765198764</v>
      </c>
      <c r="AG85" s="16">
        <v>0.00246531277303407</v>
      </c>
      <c r="AH85" s="16">
        <v>0.00263064364340705</v>
      </c>
      <c r="AI85" s="16">
        <v>0.00102929604339109</v>
      </c>
      <c r="AJ85" s="16">
        <v>0.0017715304181933</v>
      </c>
      <c r="AK85" s="16">
        <v>0.00199463903166558</v>
      </c>
      <c r="AL85" s="16">
        <v>0.00292389519489577</v>
      </c>
      <c r="AM85" s="16">
        <v>0.00258939053478062</v>
      </c>
      <c r="AN85" s="16">
        <v>0.00145473494225232</v>
      </c>
      <c r="AO85" s="16">
        <v>0.00108452584545143</v>
      </c>
      <c r="AP85" s="16">
        <v>0.00312001034531779</v>
      </c>
      <c r="AQ85" s="16">
        <v>0.00212493701883024</v>
      </c>
      <c r="AR85" s="16">
        <v>0.00211517908167498</v>
      </c>
      <c r="AS85" s="16">
        <v>0.00200442390339153</v>
      </c>
      <c r="AT85" s="16">
        <v>0.00316913980024204</v>
      </c>
      <c r="AU85" s="16">
        <v>0.00156851369559807</v>
      </c>
      <c r="AV85" s="16">
        <v>0.00224609283531574</v>
      </c>
      <c r="AW85" s="16">
        <v>0.000697080563433725</v>
      </c>
      <c r="AX85" s="16">
        <v>0.0011376648386173</v>
      </c>
      <c r="AY85" s="16">
        <v>0.00197732367678251</v>
      </c>
      <c r="AZ85" s="16">
        <v>0.00146666936310059</v>
      </c>
      <c r="BA85" s="16">
        <v>0.00187354430224851</v>
      </c>
      <c r="BB85" s="16">
        <v>0.00291015259945744</v>
      </c>
      <c r="BC85" s="16">
        <v>0.00169061559956028</v>
      </c>
      <c r="BD85" s="16">
        <v>0.0011305346790695</v>
      </c>
      <c r="BE85" s="16">
        <v>0.00214327140923102</v>
      </c>
      <c r="BF85" s="16">
        <v>0.00140835142572875</v>
      </c>
      <c r="BG85" s="16">
        <v>0.00166349916352353</v>
      </c>
      <c r="BH85" s="16">
        <v>0.00137011557308768</v>
      </c>
      <c r="BI85" s="16">
        <v>0.00253965551525679</v>
      </c>
      <c r="BJ85" s="16">
        <v>0.00112666126480078</v>
      </c>
      <c r="BK85" s="16">
        <v>0.00167877349127032</v>
      </c>
      <c r="BL85" s="16">
        <v>0.000669238091107614</v>
      </c>
      <c r="BM85" s="16">
        <v>0.000704374354891119</v>
      </c>
      <c r="BN85" s="16">
        <v>0.00352656669288304</v>
      </c>
      <c r="BO85" s="16">
        <v>0.00271387946955344</v>
      </c>
      <c r="BP85" s="16">
        <v>0.00147990356115256</v>
      </c>
      <c r="BQ85" s="16">
        <v>0.002542492390382</v>
      </c>
      <c r="BR85" s="16">
        <v>0.000579121107314533</v>
      </c>
      <c r="BS85" s="16">
        <v>0.00294850578292672</v>
      </c>
      <c r="BT85" s="16">
        <v>0.00245620318735234</v>
      </c>
      <c r="BU85" s="16">
        <v>0.00185605932964569</v>
      </c>
      <c r="BV85" s="16">
        <v>0.00104680313410997</v>
      </c>
      <c r="BW85" s="16">
        <v>0.00376500083300605</v>
      </c>
      <c r="BX85" s="16">
        <v>0.00161510092641659</v>
      </c>
      <c r="BY85" s="16">
        <v>0.00188313230228104</v>
      </c>
      <c r="BZ85" s="16">
        <v>0.00108790829164967</v>
      </c>
      <c r="CA85" s="16">
        <v>0.000835370535609366</v>
      </c>
      <c r="CB85" s="16">
        <v>0.000565116478981631</v>
      </c>
      <c r="CC85" s="16">
        <v>0.000110230703535877</v>
      </c>
      <c r="CD85" s="16">
        <v>0.00212572104715655</v>
      </c>
      <c r="CE85" s="16">
        <v>0.0028861038563513</v>
      </c>
      <c r="CF85" s="16">
        <v>0.00339102443809739</v>
      </c>
      <c r="CG85" s="16">
        <f>VARP(RI!$B$83:$DQ$83)</f>
        <v>0.00446811415428002</v>
      </c>
      <c r="CH85" s="16">
        <v>0.0017094813928726</v>
      </c>
      <c r="CI85" s="16">
        <v>0.00142723049006896</v>
      </c>
      <c r="CJ85" s="16">
        <v>0.0019081607425069</v>
      </c>
      <c r="CK85" s="16">
        <v>0.00182988676140691</v>
      </c>
      <c r="CL85" s="16">
        <v>0.00170621939907822</v>
      </c>
      <c r="CM85" s="16">
        <v>0.00296958434543446</v>
      </c>
      <c r="CN85" s="16">
        <v>0.00341655453532893</v>
      </c>
      <c r="CO85" s="16">
        <v>0.00111619642876776</v>
      </c>
      <c r="CP85" s="16">
        <v>0.00129346976615436</v>
      </c>
      <c r="CQ85" s="16">
        <v>0.000752666431980981</v>
      </c>
      <c r="CR85" s="16">
        <v>0.00178370956326381</v>
      </c>
      <c r="CS85" s="16">
        <v>0.000304291152122794</v>
      </c>
      <c r="CT85" s="16">
        <v>0.00339823632379881</v>
      </c>
      <c r="CU85" s="16">
        <v>0.00195160308032426</v>
      </c>
      <c r="CV85" s="16">
        <v>0.00262287267955174</v>
      </c>
      <c r="CW85" s="16">
        <v>0.00100403714621539</v>
      </c>
      <c r="CX85" s="16">
        <v>0.00025595890568937</v>
      </c>
      <c r="CY85" s="18">
        <v>0.00240671761402378</v>
      </c>
    </row>
    <row r="86" ht="15.15" spans="1:103">
      <c r="A86">
        <v>0.00748533029550609</v>
      </c>
      <c r="B86">
        <v>0</v>
      </c>
      <c r="C86" t="s">
        <v>234</v>
      </c>
      <c r="D86" s="16">
        <v>0.00190287271978006</v>
      </c>
      <c r="E86" s="16">
        <v>0.00262822482545039</v>
      </c>
      <c r="F86" s="16">
        <v>0.00230285976230259</v>
      </c>
      <c r="G86" s="16">
        <v>0.00315496785941446</v>
      </c>
      <c r="H86" s="16">
        <v>0.000680112998190513</v>
      </c>
      <c r="I86" s="16">
        <v>0.00107369299858401</v>
      </c>
      <c r="J86" s="16">
        <v>0.000497408634486354</v>
      </c>
      <c r="K86" s="16">
        <v>0.0044954404250237</v>
      </c>
      <c r="L86" s="16">
        <v>0.00352955691640434</v>
      </c>
      <c r="M86" s="16">
        <v>0.00287906473943953</v>
      </c>
      <c r="N86" s="16">
        <v>0.00166816326779006</v>
      </c>
      <c r="O86" s="16">
        <v>0.00341370364529789</v>
      </c>
      <c r="P86" s="16">
        <v>0.00135776715412817</v>
      </c>
      <c r="Q86" s="16">
        <v>0.00189300942467247</v>
      </c>
      <c r="R86" s="16">
        <v>0.00331644229764379</v>
      </c>
      <c r="S86" s="16">
        <v>0.00359811715656411</v>
      </c>
      <c r="T86" s="16">
        <v>0.00228401197544962</v>
      </c>
      <c r="U86" s="16">
        <v>0.00478108192226647</v>
      </c>
      <c r="V86" s="16">
        <v>0.00337327085906714</v>
      </c>
      <c r="W86" s="16">
        <v>0.0023982020366162</v>
      </c>
      <c r="X86" s="16">
        <v>0.00307425474881027</v>
      </c>
      <c r="Y86" s="16">
        <v>0.00245776116591984</v>
      </c>
      <c r="Z86" s="16">
        <v>0.00175725364188388</v>
      </c>
      <c r="AA86" s="16">
        <v>0.00167434293817876</v>
      </c>
      <c r="AB86" s="16">
        <v>0.00220618307842637</v>
      </c>
      <c r="AC86" s="16">
        <v>0.0026889276146114</v>
      </c>
      <c r="AD86" s="16">
        <v>0.00197575625051854</v>
      </c>
      <c r="AE86" s="16">
        <v>0.00199027097549802</v>
      </c>
      <c r="AF86" s="16">
        <v>0.00162605874722132</v>
      </c>
      <c r="AG86" s="16">
        <v>0.00387017078452993</v>
      </c>
      <c r="AH86" s="16">
        <v>0.00395895997464183</v>
      </c>
      <c r="AI86" s="16">
        <v>0.00155694894376345</v>
      </c>
      <c r="AJ86" s="16">
        <v>0.00511368305357376</v>
      </c>
      <c r="AK86" s="16">
        <v>0.00277573685989743</v>
      </c>
      <c r="AL86" s="16">
        <v>0.00211098965089507</v>
      </c>
      <c r="AM86" s="16">
        <v>0.00236834291889041</v>
      </c>
      <c r="AN86" s="16">
        <v>0.00502498880653479</v>
      </c>
      <c r="AO86" s="16">
        <v>0.00346523375873729</v>
      </c>
      <c r="AP86" s="16">
        <v>0.00599617842614348</v>
      </c>
      <c r="AQ86" s="16">
        <v>0.0045888125892139</v>
      </c>
      <c r="AR86" s="16">
        <v>0.00493150788908534</v>
      </c>
      <c r="AS86" s="16">
        <v>0.00338654843506019</v>
      </c>
      <c r="AT86" s="16">
        <v>0.00435447556781535</v>
      </c>
      <c r="AU86" s="16">
        <v>0.00244810398927511</v>
      </c>
      <c r="AV86" s="16">
        <v>0.00619998806989011</v>
      </c>
      <c r="AW86" s="16">
        <v>0.000434425575421201</v>
      </c>
      <c r="AX86" s="16">
        <v>0.00326784702434177</v>
      </c>
      <c r="AY86" s="16">
        <v>0.00303193364840822</v>
      </c>
      <c r="AZ86" s="16">
        <v>0.00355559220238781</v>
      </c>
      <c r="BA86" s="16">
        <v>0.00342443629629661</v>
      </c>
      <c r="BB86" s="16">
        <v>0.00514285389223147</v>
      </c>
      <c r="BC86" s="16">
        <v>0.000657808574037274</v>
      </c>
      <c r="BD86" s="16">
        <v>0.00255137400112872</v>
      </c>
      <c r="BE86" s="16">
        <v>0.00348681085249463</v>
      </c>
      <c r="BF86" s="16">
        <v>0.00249436113620082</v>
      </c>
      <c r="BG86" s="16">
        <v>0.00325823485099443</v>
      </c>
      <c r="BH86" s="16">
        <v>0.00264252246993739</v>
      </c>
      <c r="BI86" s="16">
        <v>0.00383631094880032</v>
      </c>
      <c r="BJ86" s="16">
        <v>0.000744987281242405</v>
      </c>
      <c r="BK86" s="16">
        <v>0.00311376816312957</v>
      </c>
      <c r="BL86" s="16">
        <v>0.00148652679794795</v>
      </c>
      <c r="BM86" s="16">
        <v>0.00158776406388951</v>
      </c>
      <c r="BN86" s="16">
        <v>0.00592387362827718</v>
      </c>
      <c r="BO86" s="16">
        <v>0.00349304509612004</v>
      </c>
      <c r="BP86" s="16">
        <v>0.00116937057454877</v>
      </c>
      <c r="BQ86" s="16">
        <v>0.00571780862188879</v>
      </c>
      <c r="BR86" s="16">
        <v>0.00235890979750648</v>
      </c>
      <c r="BS86" s="16">
        <v>0.00480957245868723</v>
      </c>
      <c r="BT86" s="16">
        <v>0.00382934694614077</v>
      </c>
      <c r="BU86" s="16">
        <v>0.00483875772340621</v>
      </c>
      <c r="BV86" s="16">
        <v>0.00247901511535283</v>
      </c>
      <c r="BW86" s="16">
        <v>0.00541523274857953</v>
      </c>
      <c r="BX86" s="16">
        <v>0.00249548187732883</v>
      </c>
      <c r="BY86" s="16">
        <v>0.00509686978062184</v>
      </c>
      <c r="BZ86" s="16">
        <v>0.00352719026649523</v>
      </c>
      <c r="CA86" s="16">
        <v>0.00161883894258279</v>
      </c>
      <c r="CB86" s="16">
        <v>0.00125818167703251</v>
      </c>
      <c r="CC86" s="16">
        <v>0.00409248655233408</v>
      </c>
      <c r="CD86" s="16">
        <v>0.0038512428305472</v>
      </c>
      <c r="CE86" s="16">
        <v>0.00634989066250067</v>
      </c>
      <c r="CF86" s="16">
        <v>0.00103741896669596</v>
      </c>
      <c r="CG86" s="16">
        <v>0.0017094813928726</v>
      </c>
      <c r="CH86" s="16">
        <f>VARP(RI!$B$84:$DQ$84)</f>
        <v>0.0102090361710072</v>
      </c>
      <c r="CI86" s="16">
        <v>0.0033159875341072</v>
      </c>
      <c r="CJ86" s="16">
        <v>0.00469303614434905</v>
      </c>
      <c r="CK86" s="16">
        <v>0.00142678221046675</v>
      </c>
      <c r="CL86" s="16">
        <v>0.000933187128485256</v>
      </c>
      <c r="CM86" s="16">
        <v>0.00217767375334797</v>
      </c>
      <c r="CN86" s="16">
        <v>0.00263042898187671</v>
      </c>
      <c r="CO86" s="16">
        <v>0.00138822166972948</v>
      </c>
      <c r="CP86" s="16">
        <v>0.00106270846857554</v>
      </c>
      <c r="CQ86" s="16">
        <v>0.00147691345832841</v>
      </c>
      <c r="CR86" s="16">
        <v>0.00258198213880772</v>
      </c>
      <c r="CS86" s="16">
        <v>0.00139183378180416</v>
      </c>
      <c r="CT86" s="16">
        <v>0.00617824592893303</v>
      </c>
      <c r="CU86" s="16">
        <v>0.00273237140892868</v>
      </c>
      <c r="CV86" s="16">
        <v>0.00434074046313852</v>
      </c>
      <c r="CW86" s="16">
        <v>0.000928237568927981</v>
      </c>
      <c r="CX86" s="16">
        <v>0.000634086561539966</v>
      </c>
      <c r="CY86" s="18">
        <v>0.00487083482405749</v>
      </c>
    </row>
    <row r="87" ht="15.15" spans="1:103">
      <c r="A87">
        <v>0.0129875839286305</v>
      </c>
      <c r="B87">
        <v>0</v>
      </c>
      <c r="C87" t="s">
        <v>236</v>
      </c>
      <c r="D87" s="16">
        <v>0.0020736000098226</v>
      </c>
      <c r="E87" s="16">
        <v>0.00258312188174906</v>
      </c>
      <c r="F87" s="16">
        <v>0.0017250312813438</v>
      </c>
      <c r="G87" s="16">
        <v>0.00310089829873647</v>
      </c>
      <c r="H87" s="16">
        <v>0.000319618272157739</v>
      </c>
      <c r="I87" s="16">
        <v>0.00233197220651843</v>
      </c>
      <c r="J87" s="16">
        <v>0.00115785268150696</v>
      </c>
      <c r="K87" s="16">
        <v>0.00459777863183012</v>
      </c>
      <c r="L87" s="16">
        <v>0.00295065164294546</v>
      </c>
      <c r="M87" s="16">
        <v>0.00221612335116378</v>
      </c>
      <c r="N87" s="16">
        <v>0.000960411875908007</v>
      </c>
      <c r="O87" s="16">
        <v>0.00300413446050782</v>
      </c>
      <c r="P87" s="16">
        <v>0.00107230183030374</v>
      </c>
      <c r="Q87" s="16">
        <v>0.0018910489597436</v>
      </c>
      <c r="R87" s="16">
        <v>0.00196316723882502</v>
      </c>
      <c r="S87" s="16">
        <v>0.00258401452515221</v>
      </c>
      <c r="T87" s="16">
        <v>0.000836782284824958</v>
      </c>
      <c r="U87" s="16">
        <v>0.00412935977467796</v>
      </c>
      <c r="V87" s="16">
        <v>0.00272855114350151</v>
      </c>
      <c r="W87" s="16">
        <v>0.00177890496666846</v>
      </c>
      <c r="X87" s="16">
        <v>0.00194015571189824</v>
      </c>
      <c r="Y87" s="16">
        <v>0.00177017670620782</v>
      </c>
      <c r="Z87" s="16">
        <v>0.00181877756573699</v>
      </c>
      <c r="AA87" s="16">
        <v>0.00113060212700903</v>
      </c>
      <c r="AB87" s="16">
        <v>0.0019353992844144</v>
      </c>
      <c r="AC87" s="16">
        <v>0.00212880782026252</v>
      </c>
      <c r="AD87" s="16">
        <v>0.00220813362056694</v>
      </c>
      <c r="AE87" s="16">
        <v>0.001314272445909</v>
      </c>
      <c r="AF87" s="16">
        <v>0.000659410703837416</v>
      </c>
      <c r="AG87" s="16">
        <v>0.00379264295132529</v>
      </c>
      <c r="AH87" s="16">
        <v>0.00248226261143286</v>
      </c>
      <c r="AI87" s="16">
        <v>0.000898420384186018</v>
      </c>
      <c r="AJ87" s="16">
        <v>0.00317544829165662</v>
      </c>
      <c r="AK87" s="16">
        <v>0.00320351211705152</v>
      </c>
      <c r="AL87" s="16">
        <v>0.00204072368750566</v>
      </c>
      <c r="AM87" s="16">
        <v>0.00305433684970889</v>
      </c>
      <c r="AN87" s="16">
        <v>0.00328695691209306</v>
      </c>
      <c r="AO87" s="16">
        <v>0.00245881119815531</v>
      </c>
      <c r="AP87" s="16">
        <v>0.00382579229877259</v>
      </c>
      <c r="AQ87" s="16">
        <v>0.00347082371625382</v>
      </c>
      <c r="AR87" s="16">
        <v>0.00339763112575797</v>
      </c>
      <c r="AS87" s="16">
        <v>0.00227550046777896</v>
      </c>
      <c r="AT87" s="16">
        <v>0.00406168896659163</v>
      </c>
      <c r="AU87" s="16">
        <v>0.00232374933681591</v>
      </c>
      <c r="AV87" s="16">
        <v>0.0032295950658764</v>
      </c>
      <c r="AW87" s="16">
        <v>0.000873195787163538</v>
      </c>
      <c r="AX87" s="16">
        <v>0.0021219729110004</v>
      </c>
      <c r="AY87" s="16">
        <v>0.00699629379077235</v>
      </c>
      <c r="AZ87" s="16">
        <v>0.00317493430548391</v>
      </c>
      <c r="BA87" s="16">
        <v>0.00381831247184854</v>
      </c>
      <c r="BB87" s="16">
        <v>0.00468108179601052</v>
      </c>
      <c r="BC87" s="16">
        <v>0.000579722342197273</v>
      </c>
      <c r="BD87" s="16">
        <v>0.00248096950035829</v>
      </c>
      <c r="BE87" s="16">
        <v>0.00256912942170358</v>
      </c>
      <c r="BF87" s="16">
        <v>0.00267360883293037</v>
      </c>
      <c r="BG87" s="16">
        <v>0.00264899618287307</v>
      </c>
      <c r="BH87" s="16">
        <v>0.00343173926884593</v>
      </c>
      <c r="BI87" s="16">
        <v>0.00296020613648759</v>
      </c>
      <c r="BJ87" s="16">
        <v>0.00195512480203906</v>
      </c>
      <c r="BK87" s="16">
        <v>0.0034727042290298</v>
      </c>
      <c r="BL87" s="16">
        <v>0.00172102908846437</v>
      </c>
      <c r="BM87" s="16">
        <v>0.00220635765074637</v>
      </c>
      <c r="BN87" s="16">
        <v>0.00352454670719747</v>
      </c>
      <c r="BO87" s="16">
        <v>0.00378035798647534</v>
      </c>
      <c r="BP87" s="16">
        <v>0.000814962979361738</v>
      </c>
      <c r="BQ87" s="16">
        <v>0.00441050672005634</v>
      </c>
      <c r="BR87" s="16">
        <v>0.000285989307496368</v>
      </c>
      <c r="BS87" s="16">
        <v>0.00339509610344012</v>
      </c>
      <c r="BT87" s="16">
        <v>0.00444355359781009</v>
      </c>
      <c r="BU87" s="16">
        <v>0.00251302071195835</v>
      </c>
      <c r="BV87" s="16">
        <v>0.00172236475962137</v>
      </c>
      <c r="BW87" s="16">
        <v>0.00540924484203917</v>
      </c>
      <c r="BX87" s="16">
        <v>0.00218065404578286</v>
      </c>
      <c r="BY87" s="16">
        <v>0.00424196255898327</v>
      </c>
      <c r="BZ87" s="16">
        <v>0.00244031623128129</v>
      </c>
      <c r="CA87" s="16">
        <v>0.00285478966819688</v>
      </c>
      <c r="CB87" s="16">
        <v>0.0014076231617879</v>
      </c>
      <c r="CC87" s="16">
        <v>0.00272445528750683</v>
      </c>
      <c r="CD87" s="16">
        <v>0.00275745320476453</v>
      </c>
      <c r="CE87" s="16">
        <v>0.00428567960469175</v>
      </c>
      <c r="CF87" s="16">
        <v>0.0024801167371054</v>
      </c>
      <c r="CG87" s="16">
        <v>0.00142723049006896</v>
      </c>
      <c r="CH87" s="16">
        <v>0.0033159875341072</v>
      </c>
      <c r="CI87" s="16">
        <f>VARP(RI!$B$85:$DQ$85)</f>
        <v>0.00751833407751391</v>
      </c>
      <c r="CJ87" s="16">
        <v>0.00269519507247607</v>
      </c>
      <c r="CK87" s="16">
        <v>0.00204734161332063</v>
      </c>
      <c r="CL87" s="16">
        <v>0.00102799058573376</v>
      </c>
      <c r="CM87" s="16">
        <v>0.00442620481351086</v>
      </c>
      <c r="CN87" s="16">
        <v>0.00227858338098713</v>
      </c>
      <c r="CO87" s="16">
        <v>0.0016655698697355</v>
      </c>
      <c r="CP87" s="16">
        <v>0.00260410173500433</v>
      </c>
      <c r="CQ87" s="16">
        <v>0.000547982140575127</v>
      </c>
      <c r="CR87" s="16">
        <v>0.00209356045538373</v>
      </c>
      <c r="CS87" s="16">
        <v>0.00187990101826017</v>
      </c>
      <c r="CT87" s="16">
        <v>0.00490023326713126</v>
      </c>
      <c r="CU87" s="16">
        <v>0.00402571251599108</v>
      </c>
      <c r="CV87" s="16">
        <v>0.00372044510450469</v>
      </c>
      <c r="CW87" s="16">
        <v>0.00278272074063111</v>
      </c>
      <c r="CX87" s="16">
        <v>0.0015201248405418</v>
      </c>
      <c r="CY87" s="18">
        <v>0.0040098540218537</v>
      </c>
    </row>
    <row r="88" ht="15.15" spans="1:103">
      <c r="A88">
        <v>0.00612348992245531</v>
      </c>
      <c r="B88">
        <v>0</v>
      </c>
      <c r="C88" t="s">
        <v>238</v>
      </c>
      <c r="D88" s="16">
        <v>0.00271469355860225</v>
      </c>
      <c r="E88" s="16">
        <v>0.00367867750025294</v>
      </c>
      <c r="F88" s="16">
        <v>0.00201371916451532</v>
      </c>
      <c r="G88" s="16">
        <v>0.00372627554445909</v>
      </c>
      <c r="H88" s="16">
        <v>0.00137476225839925</v>
      </c>
      <c r="I88" s="16">
        <v>0.00208060411992685</v>
      </c>
      <c r="J88" s="16">
        <v>0.000947770773086172</v>
      </c>
      <c r="K88" s="16">
        <v>0.00566897468946698</v>
      </c>
      <c r="L88" s="16">
        <v>0.00257557718951199</v>
      </c>
      <c r="M88" s="16">
        <v>0.00221807700214087</v>
      </c>
      <c r="N88" s="16">
        <v>0.0023907995798294</v>
      </c>
      <c r="O88" s="16">
        <v>0.00362860174465904</v>
      </c>
      <c r="P88" s="16">
        <v>0.000817314204228034</v>
      </c>
      <c r="Q88" s="16">
        <v>0.00288996676619381</v>
      </c>
      <c r="R88" s="16">
        <v>0.00359646280232211</v>
      </c>
      <c r="S88" s="16">
        <v>0.00356237746803001</v>
      </c>
      <c r="T88" s="16">
        <v>0.00194089478288635</v>
      </c>
      <c r="U88" s="16">
        <v>0.00713886399844661</v>
      </c>
      <c r="V88" s="16">
        <v>0.00471685390956445</v>
      </c>
      <c r="W88" s="16">
        <v>0.0036037772522397</v>
      </c>
      <c r="X88" s="16">
        <v>0.00422435480985431</v>
      </c>
      <c r="Y88" s="16">
        <v>0.00334635349616064</v>
      </c>
      <c r="Z88" s="16">
        <v>0.00295712955043329</v>
      </c>
      <c r="AA88" s="16">
        <v>0.00210082062052681</v>
      </c>
      <c r="AB88" s="16">
        <v>0.00291250663095426</v>
      </c>
      <c r="AC88" s="16">
        <v>0.00299446597670787</v>
      </c>
      <c r="AD88" s="16">
        <v>0.00296268783703045</v>
      </c>
      <c r="AE88" s="16">
        <v>0.00258644743656193</v>
      </c>
      <c r="AF88" s="16">
        <v>0.00272212770912135</v>
      </c>
      <c r="AG88" s="16">
        <v>0.0047114895504204</v>
      </c>
      <c r="AH88" s="16">
        <v>0.00378229615031413</v>
      </c>
      <c r="AI88" s="16">
        <v>0.00180336300094012</v>
      </c>
      <c r="AJ88" s="16">
        <v>0.00471480840639338</v>
      </c>
      <c r="AK88" s="16">
        <v>0.00448485982472895</v>
      </c>
      <c r="AL88" s="16">
        <v>0.00266306938338932</v>
      </c>
      <c r="AM88" s="16">
        <v>0.00476648462271899</v>
      </c>
      <c r="AN88" s="16">
        <v>0.00501250524280539</v>
      </c>
      <c r="AO88" s="16">
        <v>0.00348359498512651</v>
      </c>
      <c r="AP88" s="16">
        <v>0.00628066322573089</v>
      </c>
      <c r="AQ88" s="16">
        <v>0.0046232285750784</v>
      </c>
      <c r="AR88" s="16">
        <v>0.00302886800061573</v>
      </c>
      <c r="AS88" s="16">
        <v>0.00284679797807797</v>
      </c>
      <c r="AT88" s="16">
        <v>0.00547080627942508</v>
      </c>
      <c r="AU88" s="16">
        <v>0.00235377060741069</v>
      </c>
      <c r="AV88" s="16">
        <v>0.00353592461839385</v>
      </c>
      <c r="AW88" s="16">
        <v>0.00197469928405082</v>
      </c>
      <c r="AX88" s="16">
        <v>0.00391113615889526</v>
      </c>
      <c r="AY88" s="16">
        <v>0.00442183196087878</v>
      </c>
      <c r="AZ88" s="16">
        <v>0.00416462404812898</v>
      </c>
      <c r="BA88" s="16">
        <v>0.00351500174589427</v>
      </c>
      <c r="BB88" s="16">
        <v>0.00630838047270002</v>
      </c>
      <c r="BC88" s="16">
        <v>0.00118726947009435</v>
      </c>
      <c r="BD88" s="16">
        <v>0.00439001394587588</v>
      </c>
      <c r="BE88" s="16">
        <v>0.00547561536472762</v>
      </c>
      <c r="BF88" s="16">
        <v>0.00372952019630786</v>
      </c>
      <c r="BG88" s="16">
        <v>0.00319858805686543</v>
      </c>
      <c r="BH88" s="16">
        <v>0.00477902345529288</v>
      </c>
      <c r="BI88" s="16">
        <v>0.00399904911890788</v>
      </c>
      <c r="BJ88" s="16">
        <v>0.00197453193652725</v>
      </c>
      <c r="BK88" s="16">
        <v>0.00209876670002503</v>
      </c>
      <c r="BL88" s="16">
        <v>0.0019758425213311</v>
      </c>
      <c r="BM88" s="16">
        <v>0.00164533877213048</v>
      </c>
      <c r="BN88" s="16">
        <v>0.00324510242627062</v>
      </c>
      <c r="BO88" s="16">
        <v>0.00539152834390109</v>
      </c>
      <c r="BP88" s="16">
        <v>0.00235007414481868</v>
      </c>
      <c r="BQ88" s="16">
        <v>0.00470072389584915</v>
      </c>
      <c r="BR88" s="16">
        <v>0.00252144279646404</v>
      </c>
      <c r="BS88" s="16">
        <v>0.0053309080373081</v>
      </c>
      <c r="BT88" s="16">
        <v>0.00554571939004471</v>
      </c>
      <c r="BU88" s="16">
        <v>0.00492611179999719</v>
      </c>
      <c r="BV88" s="16">
        <v>0.00356617218597773</v>
      </c>
      <c r="BW88" s="16">
        <v>0.00641435540115326</v>
      </c>
      <c r="BX88" s="16">
        <v>0.00357007888262254</v>
      </c>
      <c r="BY88" s="16">
        <v>0.00526163536961003</v>
      </c>
      <c r="BZ88" s="16">
        <v>0.00272801518571338</v>
      </c>
      <c r="CA88" s="16">
        <v>0.00187455041865731</v>
      </c>
      <c r="CB88" s="16">
        <v>0.00174200830613308</v>
      </c>
      <c r="CC88" s="16">
        <v>0.00170696928572227</v>
      </c>
      <c r="CD88" s="16">
        <v>0.00229820368014789</v>
      </c>
      <c r="CE88" s="16">
        <v>0.00596775501187531</v>
      </c>
      <c r="CF88" s="16">
        <v>0.00242717618325389</v>
      </c>
      <c r="CG88" s="16">
        <v>0.0019081607425069</v>
      </c>
      <c r="CH88" s="16">
        <v>0.00469303614434905</v>
      </c>
      <c r="CI88" s="16">
        <v>0.00269519507247607</v>
      </c>
      <c r="CJ88" s="16">
        <f>VARP(RI!$B$86:$DQ$86)</f>
        <v>0.00907839081785581</v>
      </c>
      <c r="CK88" s="16">
        <v>0.000948769171363126</v>
      </c>
      <c r="CL88" s="16">
        <v>0.00154163181041481</v>
      </c>
      <c r="CM88" s="16">
        <v>0.00201755320920759</v>
      </c>
      <c r="CN88" s="16">
        <v>0.00381342173502909</v>
      </c>
      <c r="CO88" s="16">
        <v>0.00141511491290083</v>
      </c>
      <c r="CP88" s="16">
        <v>0.000512439770807783</v>
      </c>
      <c r="CQ88" s="16">
        <v>0.0019043649404323</v>
      </c>
      <c r="CR88" s="16">
        <v>0.00321169471572889</v>
      </c>
      <c r="CS88" s="16">
        <v>0.00279079011994852</v>
      </c>
      <c r="CT88" s="16">
        <v>0.00634212928060602</v>
      </c>
      <c r="CU88" s="16">
        <v>0.00445097197196721</v>
      </c>
      <c r="CV88" s="16">
        <v>0.00410906565248653</v>
      </c>
      <c r="CW88" s="16">
        <v>0.00271732359292228</v>
      </c>
      <c r="CX88" s="16">
        <v>0.000273337650654126</v>
      </c>
      <c r="CY88" s="18">
        <v>0.005160948012018</v>
      </c>
    </row>
    <row r="89" ht="15.15" spans="1:103">
      <c r="A89">
        <v>0.00524193780357464</v>
      </c>
      <c r="B89">
        <v>0.0707876696271537</v>
      </c>
      <c r="C89" t="s">
        <v>240</v>
      </c>
      <c r="D89" s="16">
        <v>0.0012011871524641</v>
      </c>
      <c r="E89" s="16">
        <v>0.00129285241600298</v>
      </c>
      <c r="F89" s="16">
        <v>0.000239011897990288</v>
      </c>
      <c r="G89" s="16">
        <v>0.00164814593442659</v>
      </c>
      <c r="H89" s="16">
        <v>0.000625022036831183</v>
      </c>
      <c r="I89" s="16">
        <v>0.000767732358701243</v>
      </c>
      <c r="J89" s="16">
        <v>0.000623283487689202</v>
      </c>
      <c r="K89" s="16">
        <v>0.00186978352261494</v>
      </c>
      <c r="L89" s="16">
        <v>0.00123373695871209</v>
      </c>
      <c r="M89" s="16">
        <v>0.00103294144910884</v>
      </c>
      <c r="N89" s="16">
        <v>-1.55755994097424e-5</v>
      </c>
      <c r="O89" s="16">
        <v>0.000887999856887959</v>
      </c>
      <c r="P89" s="16">
        <v>-0.000593799590889876</v>
      </c>
      <c r="Q89" s="16">
        <v>0.000621344204705175</v>
      </c>
      <c r="R89" s="16">
        <v>0.00109031416874393</v>
      </c>
      <c r="S89" s="16">
        <v>0.00136861172717684</v>
      </c>
      <c r="T89" s="16">
        <v>0.00065475614701091</v>
      </c>
      <c r="U89" s="16">
        <v>0.0016436114337919</v>
      </c>
      <c r="V89" s="16">
        <v>0.0014471887012543</v>
      </c>
      <c r="W89" s="16">
        <v>0.00115304586247398</v>
      </c>
      <c r="X89" s="16">
        <v>0.0018185791123618</v>
      </c>
      <c r="Y89" s="16">
        <v>0.000807534913234934</v>
      </c>
      <c r="Z89" s="16">
        <v>0.000785996142583372</v>
      </c>
      <c r="AA89" s="16">
        <v>0.00129035090768981</v>
      </c>
      <c r="AB89" s="16">
        <v>0.000241157085627507</v>
      </c>
      <c r="AC89" s="16">
        <v>0.00144873249434067</v>
      </c>
      <c r="AD89" s="16">
        <v>0.000927377195549941</v>
      </c>
      <c r="AE89" s="16">
        <v>0.000912939706278412</v>
      </c>
      <c r="AF89" s="16">
        <v>0.00164266552278211</v>
      </c>
      <c r="AG89" s="16">
        <v>0.00198960223659142</v>
      </c>
      <c r="AH89" s="16">
        <v>0.00120418548598853</v>
      </c>
      <c r="AI89" s="16">
        <v>0.000584551718102485</v>
      </c>
      <c r="AJ89" s="16">
        <v>0.000902377443276082</v>
      </c>
      <c r="AK89" s="16">
        <v>0.00085107510376324</v>
      </c>
      <c r="AL89" s="16">
        <v>0.00207967847744495</v>
      </c>
      <c r="AM89" s="16">
        <v>0.00166108179153068</v>
      </c>
      <c r="AN89" s="16">
        <v>0.00149625836094509</v>
      </c>
      <c r="AO89" s="16">
        <v>0.00125474386821119</v>
      </c>
      <c r="AP89" s="16">
        <v>0.00232094679477414</v>
      </c>
      <c r="AQ89" s="16">
        <v>0.00145492970201982</v>
      </c>
      <c r="AR89" s="16">
        <v>0.000941466810061531</v>
      </c>
      <c r="AS89" s="16">
        <v>0.00117394414186103</v>
      </c>
      <c r="AT89" s="16">
        <v>0.00220761538424885</v>
      </c>
      <c r="AU89" s="16">
        <v>0.00104386050117771</v>
      </c>
      <c r="AV89" s="16">
        <v>0.00130766977917188</v>
      </c>
      <c r="AW89" s="16">
        <v>0.000270133555396805</v>
      </c>
      <c r="AX89" s="16">
        <v>0.000818016452225128</v>
      </c>
      <c r="AY89" s="16">
        <v>0.00237569044723545</v>
      </c>
      <c r="AZ89" s="16">
        <v>0.00124811079542948</v>
      </c>
      <c r="BA89" s="16">
        <v>0.00107128557392426</v>
      </c>
      <c r="BB89" s="16">
        <v>0.00179801474512735</v>
      </c>
      <c r="BC89" s="16">
        <v>0.000164813884997248</v>
      </c>
      <c r="BD89" s="16">
        <v>0.000735642829830105</v>
      </c>
      <c r="BE89" s="16">
        <v>0.00144100199909626</v>
      </c>
      <c r="BF89" s="16">
        <v>0.000705129270218523</v>
      </c>
      <c r="BG89" s="16">
        <v>0.00183676309955499</v>
      </c>
      <c r="BH89" s="16">
        <v>0.000780003983612265</v>
      </c>
      <c r="BI89" s="16">
        <v>0.00173597874769585</v>
      </c>
      <c r="BJ89" s="16">
        <v>0.000359963540012567</v>
      </c>
      <c r="BK89" s="16">
        <v>0.00120083668919094</v>
      </c>
      <c r="BL89" s="16">
        <v>0.000574135212057936</v>
      </c>
      <c r="BM89" s="16">
        <v>0.00180167183615617</v>
      </c>
      <c r="BN89" s="16">
        <v>0.00217054772586821</v>
      </c>
      <c r="BO89" s="16">
        <v>0.0023929300869665</v>
      </c>
      <c r="BP89" s="16">
        <v>0.00158114685816271</v>
      </c>
      <c r="BQ89" s="16">
        <v>0.00207175865986684</v>
      </c>
      <c r="BR89" s="16">
        <v>0.000379129869906951</v>
      </c>
      <c r="BS89" s="16">
        <v>0.000140325645201251</v>
      </c>
      <c r="BT89" s="16">
        <v>0.00187861327154477</v>
      </c>
      <c r="BU89" s="16">
        <v>0.000940644307667873</v>
      </c>
      <c r="BV89" s="16">
        <v>0.000902689938113677</v>
      </c>
      <c r="BW89" s="16">
        <v>0.00249568441539357</v>
      </c>
      <c r="BX89" s="16">
        <v>0.000616873425693007</v>
      </c>
      <c r="BY89" s="16">
        <v>0.000374567270429179</v>
      </c>
      <c r="BZ89" s="16">
        <v>0.001180713795107</v>
      </c>
      <c r="CA89" s="16">
        <v>0.00175161855285111</v>
      </c>
      <c r="CB89" s="16">
        <v>0.00140121537002303</v>
      </c>
      <c r="CC89" s="16">
        <v>-7.05612946537637e-5</v>
      </c>
      <c r="CD89" s="16">
        <v>0.000921827637085567</v>
      </c>
      <c r="CE89" s="16">
        <v>0.00174107946386878</v>
      </c>
      <c r="CF89" s="16">
        <v>0.00170210876284705</v>
      </c>
      <c r="CG89" s="16">
        <v>0.00182988676140691</v>
      </c>
      <c r="CH89" s="16">
        <v>0.00142678221046675</v>
      </c>
      <c r="CI89" s="16">
        <v>0.00204734161332063</v>
      </c>
      <c r="CJ89" s="16">
        <v>0.000948769171363126</v>
      </c>
      <c r="CK89" s="16">
        <f>VARP(RI!$B$87:$DQ$87)</f>
        <v>0.00385483069291974</v>
      </c>
      <c r="CL89" s="16">
        <v>0.00046650521700102</v>
      </c>
      <c r="CM89" s="16">
        <v>0.000172574565915099</v>
      </c>
      <c r="CN89" s="16">
        <v>0.000483489979755067</v>
      </c>
      <c r="CO89" s="16">
        <v>0.000864610706358529</v>
      </c>
      <c r="CP89" s="16">
        <v>0.000536798914011086</v>
      </c>
      <c r="CQ89" s="16">
        <v>0.000415205982326354</v>
      </c>
      <c r="CR89" s="16">
        <v>0.00111158856638024</v>
      </c>
      <c r="CS89" s="16">
        <v>0.000211059068552467</v>
      </c>
      <c r="CT89" s="16">
        <v>0.001723238009781</v>
      </c>
      <c r="CU89" s="16">
        <v>0.00162172935483137</v>
      </c>
      <c r="CV89" s="16">
        <v>0.0010083970869294</v>
      </c>
      <c r="CW89" s="16">
        <v>0.00111337275970584</v>
      </c>
      <c r="CX89" s="16">
        <v>-0.0014318945791922</v>
      </c>
      <c r="CY89" s="18">
        <v>0.00195247166545808</v>
      </c>
    </row>
    <row r="90" s="13" customFormat="1" ht="15.15" spans="1:103">
      <c r="A90" s="13">
        <v>0.00980235666547344</v>
      </c>
      <c r="B90" s="13">
        <v>0.00591444348873511</v>
      </c>
      <c r="C90" s="13" t="s">
        <v>242</v>
      </c>
      <c r="D90" s="29">
        <v>0.000834287163049463</v>
      </c>
      <c r="E90" s="29">
        <v>0.0011661007428646</v>
      </c>
      <c r="F90" s="29">
        <v>0.000885367511893774</v>
      </c>
      <c r="G90" s="29">
        <v>0.000789543015022025</v>
      </c>
      <c r="H90" s="29">
        <v>0.00103046587643049</v>
      </c>
      <c r="I90" s="29">
        <v>0.00103077771932944</v>
      </c>
      <c r="J90" s="29">
        <v>0.00100785839223118</v>
      </c>
      <c r="K90" s="29">
        <v>0.00144829723711916</v>
      </c>
      <c r="L90" s="29">
        <v>0.00127441435839851</v>
      </c>
      <c r="M90" s="29">
        <v>0.000568283591037077</v>
      </c>
      <c r="N90" s="29">
        <v>0.00155067549742519</v>
      </c>
      <c r="O90" s="29">
        <v>0.00105638277715685</v>
      </c>
      <c r="P90" s="29">
        <v>0.00128131525236643</v>
      </c>
      <c r="Q90" s="29">
        <v>0.00143054733315388</v>
      </c>
      <c r="R90" s="29">
        <v>0.00230840380298312</v>
      </c>
      <c r="S90" s="29">
        <v>0.0012519501616145</v>
      </c>
      <c r="T90" s="29">
        <v>0.000894455285840105</v>
      </c>
      <c r="U90" s="29">
        <v>0.00279433358884669</v>
      </c>
      <c r="V90" s="29">
        <v>0.00208467478123642</v>
      </c>
      <c r="W90" s="29">
        <v>0.00141586619013988</v>
      </c>
      <c r="X90" s="29">
        <v>0.00118413908626252</v>
      </c>
      <c r="Y90" s="29">
        <v>0.00133247181067905</v>
      </c>
      <c r="Z90" s="29">
        <v>0.00106300900121884</v>
      </c>
      <c r="AA90" s="29">
        <v>0.000732061854294742</v>
      </c>
      <c r="AB90" s="29">
        <v>0.000714019868280352</v>
      </c>
      <c r="AC90" s="29">
        <v>0.00098509470013037</v>
      </c>
      <c r="AD90" s="29">
        <v>0.00186384500763482</v>
      </c>
      <c r="AE90" s="29">
        <v>0.00156651526880465</v>
      </c>
      <c r="AF90" s="29">
        <v>0.00126631488994022</v>
      </c>
      <c r="AG90" s="29">
        <v>0.00194510487438709</v>
      </c>
      <c r="AH90" s="29">
        <v>0.00161032742999123</v>
      </c>
      <c r="AI90" s="29">
        <v>0.00041995790948695</v>
      </c>
      <c r="AJ90" s="29">
        <v>0.00143683654209237</v>
      </c>
      <c r="AK90" s="29">
        <v>0.00175228624025648</v>
      </c>
      <c r="AL90" s="29">
        <v>0.00178985366189281</v>
      </c>
      <c r="AM90" s="29">
        <v>0.00216565440396583</v>
      </c>
      <c r="AN90" s="29">
        <v>0.00143850927913464</v>
      </c>
      <c r="AO90" s="29">
        <v>0.000681158342472585</v>
      </c>
      <c r="AP90" s="29">
        <v>0.00155679422222889</v>
      </c>
      <c r="AQ90" s="29">
        <v>0.00109369829650333</v>
      </c>
      <c r="AR90" s="29">
        <v>0.00141275030507645</v>
      </c>
      <c r="AS90" s="29">
        <v>0.00130837528089581</v>
      </c>
      <c r="AT90" s="29">
        <v>0.00214611305887843</v>
      </c>
      <c r="AU90" s="29">
        <v>0.00103272130026896</v>
      </c>
      <c r="AV90" s="29">
        <v>0.00147999784058893</v>
      </c>
      <c r="AW90" s="29">
        <v>0.000908169787327569</v>
      </c>
      <c r="AX90" s="29">
        <v>0.000974270398064081</v>
      </c>
      <c r="AY90" s="29">
        <v>0.00244183091473677</v>
      </c>
      <c r="AZ90" s="29">
        <v>0.00108291812512397</v>
      </c>
      <c r="BA90" s="29">
        <v>0.000741651463983017</v>
      </c>
      <c r="BB90" s="29">
        <v>0.00135050039695772</v>
      </c>
      <c r="BC90" s="29">
        <v>0.00153093271471656</v>
      </c>
      <c r="BD90" s="29">
        <v>0.00119751872667074</v>
      </c>
      <c r="BE90" s="29">
        <v>0.00159956508548321</v>
      </c>
      <c r="BF90" s="29">
        <v>0.00145138972694358</v>
      </c>
      <c r="BG90" s="29">
        <v>0.000981664236774844</v>
      </c>
      <c r="BH90" s="29">
        <v>0.00106695474098686</v>
      </c>
      <c r="BI90" s="29">
        <v>0.00132012298979762</v>
      </c>
      <c r="BJ90" s="29">
        <v>0.000989695978999311</v>
      </c>
      <c r="BK90" s="29">
        <v>0.00225134181129776</v>
      </c>
      <c r="BL90" s="29">
        <v>0.00075409059593598</v>
      </c>
      <c r="BM90" s="29">
        <v>0.000223753722824352</v>
      </c>
      <c r="BN90" s="29">
        <v>0.00127799364998274</v>
      </c>
      <c r="BO90" s="29">
        <v>0.00193763175304954</v>
      </c>
      <c r="BP90" s="29">
        <v>0.000666761761792219</v>
      </c>
      <c r="BQ90" s="29">
        <v>0.00135303331951812</v>
      </c>
      <c r="BR90" s="29">
        <v>0.000803662848405119</v>
      </c>
      <c r="BS90" s="29">
        <v>0.00303713256436835</v>
      </c>
      <c r="BT90" s="29">
        <v>0.00195341119808608</v>
      </c>
      <c r="BU90" s="29">
        <v>0.00108446225053743</v>
      </c>
      <c r="BV90" s="29">
        <v>0.00100706908366869</v>
      </c>
      <c r="BW90" s="29">
        <v>0.00212550219073883</v>
      </c>
      <c r="BX90" s="29">
        <v>0.0013041183324657</v>
      </c>
      <c r="BY90" s="29">
        <v>0.00206399154845692</v>
      </c>
      <c r="BZ90" s="29">
        <v>-0.000396876276631706</v>
      </c>
      <c r="CA90" s="29">
        <v>0.000184635296656726</v>
      </c>
      <c r="CB90" s="29">
        <v>0.000778289984542212</v>
      </c>
      <c r="CC90" s="29">
        <v>0.00073093733183746</v>
      </c>
      <c r="CD90" s="29">
        <v>0.00168197080429719</v>
      </c>
      <c r="CE90" s="29">
        <v>0.00278304297251029</v>
      </c>
      <c r="CF90" s="29">
        <v>0.00203953621214764</v>
      </c>
      <c r="CG90" s="29">
        <v>0.00170621939907822</v>
      </c>
      <c r="CH90" s="29">
        <v>0.000933187128485256</v>
      </c>
      <c r="CI90" s="29">
        <v>0.00102799058573376</v>
      </c>
      <c r="CJ90" s="29">
        <v>0.00154163181041481</v>
      </c>
      <c r="CK90" s="29">
        <v>0.00046650521700102</v>
      </c>
      <c r="CL90" s="29">
        <f>VARP(RI!$B$88:$DQ$88)</f>
        <v>0.00304539282917827</v>
      </c>
      <c r="CM90" s="29">
        <v>0.00327349245895604</v>
      </c>
      <c r="CN90" s="29">
        <v>0.00329897296598052</v>
      </c>
      <c r="CO90" s="29">
        <v>0.000844050211543975</v>
      </c>
      <c r="CP90" s="29">
        <v>5.79288792261152e-5</v>
      </c>
      <c r="CQ90" s="29">
        <v>0.000440306303814091</v>
      </c>
      <c r="CR90" s="29">
        <v>0.000920669186784506</v>
      </c>
      <c r="CS90" s="29">
        <v>0.000894031256087507</v>
      </c>
      <c r="CT90" s="29">
        <v>0.00257112490538199</v>
      </c>
      <c r="CU90" s="29">
        <v>0.00163942812652124</v>
      </c>
      <c r="CV90" s="29">
        <v>0.00155349518611899</v>
      </c>
      <c r="CW90" s="29">
        <v>0.00171638266874063</v>
      </c>
      <c r="CX90" s="29">
        <v>0.000701948870975174</v>
      </c>
      <c r="CY90" s="31">
        <v>0.00237406290388029</v>
      </c>
    </row>
    <row r="91" ht="15.15" spans="1:103">
      <c r="A91">
        <v>0.0328525911891779</v>
      </c>
      <c r="B91">
        <v>0</v>
      </c>
      <c r="C91" t="s">
        <v>244</v>
      </c>
      <c r="D91" s="16">
        <v>0.00215941980625027</v>
      </c>
      <c r="E91" s="16">
        <v>0.0027866587510259</v>
      </c>
      <c r="F91" s="16">
        <v>0.00491985058836266</v>
      </c>
      <c r="G91" s="16">
        <v>0.00173933318006051</v>
      </c>
      <c r="H91" s="16">
        <v>0.000191904657292014</v>
      </c>
      <c r="I91" s="16">
        <v>0.00279101855946909</v>
      </c>
      <c r="J91" s="16">
        <v>0.000159759147187594</v>
      </c>
      <c r="K91" s="16">
        <v>0.00734062680231424</v>
      </c>
      <c r="L91" s="16">
        <v>0.00779726184856234</v>
      </c>
      <c r="M91" s="16">
        <v>0.00236354837889801</v>
      </c>
      <c r="N91" s="16">
        <v>0.00169927324085866</v>
      </c>
      <c r="O91" s="16">
        <v>0.00306774697773516</v>
      </c>
      <c r="P91" s="16">
        <v>0.00771398399425683</v>
      </c>
      <c r="Q91" s="16">
        <v>0.00157692922177441</v>
      </c>
      <c r="R91" s="16">
        <v>0.00597369978543607</v>
      </c>
      <c r="S91" s="16">
        <v>0.00278498585433706</v>
      </c>
      <c r="T91" s="16">
        <v>-0.00013479026382761</v>
      </c>
      <c r="U91" s="16">
        <v>0.0109934289996928</v>
      </c>
      <c r="V91" s="16">
        <v>0.00178328863611957</v>
      </c>
      <c r="W91" s="16">
        <v>0.0010535404679629</v>
      </c>
      <c r="X91" s="16">
        <v>-6.56353936290041e-5</v>
      </c>
      <c r="Y91" s="16">
        <v>0.00292650562852531</v>
      </c>
      <c r="Z91" s="16">
        <v>0.00359115313846183</v>
      </c>
      <c r="AA91" s="16">
        <v>0.00291467313517978</v>
      </c>
      <c r="AB91" s="16">
        <v>0.00258575868912832</v>
      </c>
      <c r="AC91" s="16">
        <v>0.00301901610316195</v>
      </c>
      <c r="AD91" s="16">
        <v>0.00556576439360298</v>
      </c>
      <c r="AE91" s="16">
        <v>0.00271244330999731</v>
      </c>
      <c r="AF91" s="16">
        <v>0.00186561377057995</v>
      </c>
      <c r="AG91" s="16">
        <v>0.00342785493301892</v>
      </c>
      <c r="AH91" s="16">
        <v>0.003171251543749</v>
      </c>
      <c r="AI91" s="16">
        <v>-0.000107520882790721</v>
      </c>
      <c r="AJ91" s="16">
        <v>0.00407322903121466</v>
      </c>
      <c r="AK91" s="16">
        <v>0.00461076172022888</v>
      </c>
      <c r="AL91" s="16">
        <v>0.00640983572658509</v>
      </c>
      <c r="AM91" s="16">
        <v>0.00596256360519413</v>
      </c>
      <c r="AN91" s="16">
        <v>0.00312741617115203</v>
      </c>
      <c r="AO91" s="16">
        <v>0.00223405324671357</v>
      </c>
      <c r="AP91" s="16">
        <v>0.00544320185869664</v>
      </c>
      <c r="AQ91" s="16">
        <v>0.00376332348482633</v>
      </c>
      <c r="AR91" s="16">
        <v>0.00613478771015034</v>
      </c>
      <c r="AS91" s="16">
        <v>0.00321786937165572</v>
      </c>
      <c r="AT91" s="16">
        <v>0.00380962759122495</v>
      </c>
      <c r="AU91" s="16">
        <v>0.00413491842878596</v>
      </c>
      <c r="AV91" s="16">
        <v>0.00521724341061551</v>
      </c>
      <c r="AW91" s="16">
        <v>1.80462380025662e-5</v>
      </c>
      <c r="AX91" s="16">
        <v>0.00170589455210301</v>
      </c>
      <c r="AY91" s="16">
        <v>0.0103354915477796</v>
      </c>
      <c r="AZ91" s="16">
        <v>0.00229665920584805</v>
      </c>
      <c r="BA91" s="16">
        <v>0.00333397337802173</v>
      </c>
      <c r="BB91" s="16">
        <v>0.00565580210653728</v>
      </c>
      <c r="BC91" s="16">
        <v>0.00269296166695352</v>
      </c>
      <c r="BD91" s="16">
        <v>0.000894501177310775</v>
      </c>
      <c r="BE91" s="16">
        <v>0.00301286781804503</v>
      </c>
      <c r="BF91" s="16">
        <v>0.00569878393941947</v>
      </c>
      <c r="BG91" s="16">
        <v>0.00244569881827999</v>
      </c>
      <c r="BH91" s="16">
        <v>0.002410896143755</v>
      </c>
      <c r="BI91" s="16">
        <v>0.00641139318529302</v>
      </c>
      <c r="BJ91" s="16">
        <v>0.00164712321125619</v>
      </c>
      <c r="BK91" s="16">
        <v>0.0141576704287829</v>
      </c>
      <c r="BL91" s="16">
        <v>0.00143906443419566</v>
      </c>
      <c r="BM91" s="16">
        <v>0.00255133380129854</v>
      </c>
      <c r="BN91" s="16">
        <v>0.0104941003563954</v>
      </c>
      <c r="BO91" s="16">
        <v>0.00466163447053314</v>
      </c>
      <c r="BP91" s="16">
        <v>0.00154347917896133</v>
      </c>
      <c r="BQ91" s="16">
        <v>0.00737240133116282</v>
      </c>
      <c r="BR91" s="16">
        <v>-0.00133191853535857</v>
      </c>
      <c r="BS91" s="16">
        <v>0.0135638299835334</v>
      </c>
      <c r="BT91" s="16">
        <v>0.00396634300190745</v>
      </c>
      <c r="BU91" s="16">
        <v>0.00789230156503188</v>
      </c>
      <c r="BV91" s="16">
        <v>0.00060821591518297</v>
      </c>
      <c r="BW91" s="16">
        <v>0.011212063034816</v>
      </c>
      <c r="BX91" s="16">
        <v>0.00274321207161941</v>
      </c>
      <c r="BY91" s="16">
        <v>0.010402418277052</v>
      </c>
      <c r="BZ91" s="16">
        <v>0.00441077641997667</v>
      </c>
      <c r="CA91" s="16">
        <v>0.00120067975589796</v>
      </c>
      <c r="CB91" s="16">
        <v>-0.000731941005264173</v>
      </c>
      <c r="CC91" s="16">
        <v>0.0022378712150742</v>
      </c>
      <c r="CD91" s="16">
        <v>0.00435667477095875</v>
      </c>
      <c r="CE91" s="16">
        <v>0.010020024558334</v>
      </c>
      <c r="CF91" s="16">
        <v>0.00829105142175434</v>
      </c>
      <c r="CG91" s="16">
        <v>0.00296958434543446</v>
      </c>
      <c r="CH91" s="16">
        <v>0.00217767375334797</v>
      </c>
      <c r="CI91" s="16">
        <v>0.00442620481351086</v>
      </c>
      <c r="CJ91" s="16">
        <v>0.00201755320920759</v>
      </c>
      <c r="CK91" s="16">
        <v>0.000172574565915099</v>
      </c>
      <c r="CL91" s="16">
        <v>0.00327349245895604</v>
      </c>
      <c r="CM91" s="16">
        <f>VARP(RI!$B$89:$DQ$89)</f>
        <v>0.0391639979804466</v>
      </c>
      <c r="CN91" s="16">
        <v>0.00593411292992891</v>
      </c>
      <c r="CO91" s="16">
        <v>0.00135307730011365</v>
      </c>
      <c r="CP91" s="16">
        <v>0.00332452404985896</v>
      </c>
      <c r="CQ91" s="16">
        <v>-0.000516339644719679</v>
      </c>
      <c r="CR91" s="16">
        <v>0.0033426745040024</v>
      </c>
      <c r="CS91" s="16">
        <v>0.0048823698418438</v>
      </c>
      <c r="CT91" s="16">
        <v>0.016677893058682</v>
      </c>
      <c r="CU91" s="16">
        <v>0.00659038509336175</v>
      </c>
      <c r="CV91" s="16">
        <v>0.0061748952442962</v>
      </c>
      <c r="CW91" s="16">
        <v>0.00193307151350672</v>
      </c>
      <c r="CX91" s="16">
        <v>0.011334883896207</v>
      </c>
      <c r="CY91" s="18">
        <v>0.00403161669820406</v>
      </c>
    </row>
    <row r="92" ht="15.15" spans="1:103">
      <c r="A92">
        <v>0.0328014245449609</v>
      </c>
      <c r="B92">
        <v>0</v>
      </c>
      <c r="C92" t="s">
        <v>246</v>
      </c>
      <c r="D92" s="16">
        <v>0.00207355580192984</v>
      </c>
      <c r="E92" s="16">
        <v>0.00304171358239139</v>
      </c>
      <c r="F92" s="16">
        <v>0.00211367271098</v>
      </c>
      <c r="G92" s="16">
        <v>0.00250055988186994</v>
      </c>
      <c r="H92" s="16">
        <v>0.000899441367808878</v>
      </c>
      <c r="I92" s="16">
        <v>0.00151805299550647</v>
      </c>
      <c r="J92" s="16">
        <v>0.00146079788504298</v>
      </c>
      <c r="K92" s="16">
        <v>0.00411714695766143</v>
      </c>
      <c r="L92" s="16">
        <v>0.0024468766652648</v>
      </c>
      <c r="M92" s="16">
        <v>0.00055765411198186</v>
      </c>
      <c r="N92" s="16">
        <v>0.000781691552692328</v>
      </c>
      <c r="O92" s="16">
        <v>0.00330067979757307</v>
      </c>
      <c r="P92" s="16">
        <v>-0.000974857218511334</v>
      </c>
      <c r="Q92" s="16">
        <v>0.00234592118694821</v>
      </c>
      <c r="R92" s="16">
        <v>0.00405466804384381</v>
      </c>
      <c r="S92" s="16">
        <v>0.00173867830890972</v>
      </c>
      <c r="T92" s="16">
        <v>0.00111891451647246</v>
      </c>
      <c r="U92" s="16">
        <v>0.00591332948401585</v>
      </c>
      <c r="V92" s="16">
        <v>0.00442733587476163</v>
      </c>
      <c r="W92" s="16">
        <v>0.00348126031903714</v>
      </c>
      <c r="X92" s="16">
        <v>0.00291165977913693</v>
      </c>
      <c r="Y92" s="16">
        <v>0.0024581821581814</v>
      </c>
      <c r="Z92" s="16">
        <v>0.00247006352145966</v>
      </c>
      <c r="AA92" s="16">
        <v>0.00208158401503572</v>
      </c>
      <c r="AB92" s="16">
        <v>0.00193992974663029</v>
      </c>
      <c r="AC92" s="16">
        <v>0.00393153199289963</v>
      </c>
      <c r="AD92" s="16">
        <v>0.00341421559488955</v>
      </c>
      <c r="AE92" s="16">
        <v>0.00226605235208141</v>
      </c>
      <c r="AF92" s="16">
        <v>0.00260800904295534</v>
      </c>
      <c r="AG92" s="16">
        <v>0.00462194411762721</v>
      </c>
      <c r="AH92" s="16">
        <v>0.00344249246012254</v>
      </c>
      <c r="AI92" s="16">
        <v>0.00112921249369092</v>
      </c>
      <c r="AJ92" s="16">
        <v>0.00135426430579946</v>
      </c>
      <c r="AK92" s="16">
        <v>0.00320800888419586</v>
      </c>
      <c r="AL92" s="16">
        <v>0.00233192338453992</v>
      </c>
      <c r="AM92" s="16">
        <v>0.00521731900438028</v>
      </c>
      <c r="AN92" s="16">
        <v>0.00284211227598732</v>
      </c>
      <c r="AO92" s="16">
        <v>0.00223136639683948</v>
      </c>
      <c r="AP92" s="16">
        <v>0.00427387706919042</v>
      </c>
      <c r="AQ92" s="16">
        <v>0.0015869915640394</v>
      </c>
      <c r="AR92" s="16">
        <v>0.00467962195752261</v>
      </c>
      <c r="AS92" s="16">
        <v>0.00302881092046626</v>
      </c>
      <c r="AT92" s="16">
        <v>0.00519405015315572</v>
      </c>
      <c r="AU92" s="16">
        <v>0.00238226258286283</v>
      </c>
      <c r="AV92" s="16">
        <v>0.00396540085237927</v>
      </c>
      <c r="AW92" s="16">
        <v>0.00102416373662976</v>
      </c>
      <c r="AX92" s="16">
        <v>0.00423162796159639</v>
      </c>
      <c r="AY92" s="16">
        <v>0.0087822992447696</v>
      </c>
      <c r="AZ92" s="16">
        <v>0.00425914116232426</v>
      </c>
      <c r="BA92" s="16">
        <v>0.00171922729000516</v>
      </c>
      <c r="BB92" s="16">
        <v>0.00461434930794627</v>
      </c>
      <c r="BC92" s="16">
        <v>0.0010618733391245</v>
      </c>
      <c r="BD92" s="16">
        <v>0.00367023390329891</v>
      </c>
      <c r="BE92" s="16">
        <v>0.00714009442631047</v>
      </c>
      <c r="BF92" s="16">
        <v>0.00316029678795981</v>
      </c>
      <c r="BG92" s="16">
        <v>0.00185782540778926</v>
      </c>
      <c r="BH92" s="16">
        <v>0.00165025008389509</v>
      </c>
      <c r="BI92" s="16">
        <v>0.00216621708535961</v>
      </c>
      <c r="BJ92" s="16">
        <v>0.00408813066438594</v>
      </c>
      <c r="BK92" s="16">
        <v>-0.000698273206306433</v>
      </c>
      <c r="BL92" s="16">
        <v>0.00118590486073522</v>
      </c>
      <c r="BM92" s="16">
        <v>0.000892959859028735</v>
      </c>
      <c r="BN92" s="16">
        <v>0.00143454987256021</v>
      </c>
      <c r="BO92" s="16">
        <v>0.00335939874398864</v>
      </c>
      <c r="BP92" s="16">
        <v>0.00245274256760157</v>
      </c>
      <c r="BQ92" s="16">
        <v>0.00363100499348377</v>
      </c>
      <c r="BR92" s="16">
        <v>0.000898169811352252</v>
      </c>
      <c r="BS92" s="16">
        <v>0.00735267096877487</v>
      </c>
      <c r="BT92" s="16">
        <v>0.00507245929800315</v>
      </c>
      <c r="BU92" s="16">
        <v>0.00225834697145802</v>
      </c>
      <c r="BV92" s="16">
        <v>0.000957155554108524</v>
      </c>
      <c r="BW92" s="16">
        <v>0.00650032124290904</v>
      </c>
      <c r="BX92" s="16">
        <v>0.000815946074678283</v>
      </c>
      <c r="BY92" s="16">
        <v>0.00414733955591634</v>
      </c>
      <c r="BZ92" s="16">
        <v>0.000800584446889142</v>
      </c>
      <c r="CA92" s="16">
        <v>0.000505463360752773</v>
      </c>
      <c r="CB92" s="16">
        <v>0.00133397266471102</v>
      </c>
      <c r="CC92" s="16">
        <v>0.00353492940109263</v>
      </c>
      <c r="CD92" s="16">
        <v>0.00139317852430723</v>
      </c>
      <c r="CE92" s="16">
        <v>0.00388519884082755</v>
      </c>
      <c r="CF92" s="16">
        <v>0.00313290822910868</v>
      </c>
      <c r="CG92" s="16">
        <v>0.00341655453532893</v>
      </c>
      <c r="CH92" s="16">
        <v>0.00263042898187671</v>
      </c>
      <c r="CI92" s="16">
        <v>0.00227858338098713</v>
      </c>
      <c r="CJ92" s="16">
        <v>0.00381342173502909</v>
      </c>
      <c r="CK92" s="16">
        <v>0.000483489979755067</v>
      </c>
      <c r="CL92" s="16">
        <v>0.00329897296598052</v>
      </c>
      <c r="CM92" s="16">
        <v>0.00593411292992891</v>
      </c>
      <c r="CN92" s="16">
        <f>VARP(RI!$B$90:$DQ$90)</f>
        <v>0.0337134463640539</v>
      </c>
      <c r="CO92" s="16">
        <v>0.00191356672226533</v>
      </c>
      <c r="CP92" s="16">
        <v>0.00432527018240709</v>
      </c>
      <c r="CQ92" s="16">
        <v>0.00251126233293605</v>
      </c>
      <c r="CR92" s="16">
        <v>0.00190732938865334</v>
      </c>
      <c r="CS92" s="16">
        <v>0.00209854566843729</v>
      </c>
      <c r="CT92" s="16">
        <v>0.00396817192140953</v>
      </c>
      <c r="CU92" s="16">
        <v>0.00338396348367128</v>
      </c>
      <c r="CV92" s="16">
        <v>0.00381680518845998</v>
      </c>
      <c r="CW92" s="16">
        <v>0.00353093210465187</v>
      </c>
      <c r="CX92" s="16">
        <v>-0.00121049928495246</v>
      </c>
      <c r="CY92" s="18">
        <v>0.00469096767250953</v>
      </c>
    </row>
    <row r="93" ht="15.15" spans="1:103">
      <c r="A93">
        <v>0.0124284932306762</v>
      </c>
      <c r="B93">
        <v>0.0466316862785493</v>
      </c>
      <c r="C93" t="s">
        <v>249</v>
      </c>
      <c r="D93" s="16">
        <v>0.00112392387028738</v>
      </c>
      <c r="E93" s="16">
        <v>0.00126854025415554</v>
      </c>
      <c r="F93" s="16">
        <v>0.000407504643192198</v>
      </c>
      <c r="G93" s="16">
        <v>0.00126404642057132</v>
      </c>
      <c r="H93" s="16">
        <v>0.00109601220399227</v>
      </c>
      <c r="I93" s="16">
        <v>0.00117309447413422</v>
      </c>
      <c r="J93" s="16">
        <v>0.000939919513080734</v>
      </c>
      <c r="K93" s="16">
        <v>0.00124142469803469</v>
      </c>
      <c r="L93" s="16">
        <v>0.000796829562811999</v>
      </c>
      <c r="M93" s="16">
        <v>0.000897370581214546</v>
      </c>
      <c r="N93" s="16">
        <v>0.000757566134921998</v>
      </c>
      <c r="O93" s="16">
        <v>0.00132480902780227</v>
      </c>
      <c r="P93" s="16">
        <v>0.000347779904963399</v>
      </c>
      <c r="Q93" s="16">
        <v>0.00129897982709632</v>
      </c>
      <c r="R93" s="16">
        <v>0.000934716183599222</v>
      </c>
      <c r="S93" s="16">
        <v>0.00187204844033467</v>
      </c>
      <c r="T93" s="16">
        <v>0.000937765536835353</v>
      </c>
      <c r="U93" s="16">
        <v>0.00144157117101541</v>
      </c>
      <c r="V93" s="16">
        <v>0.00114744291767505</v>
      </c>
      <c r="W93" s="16">
        <v>0.000921566091124406</v>
      </c>
      <c r="X93" s="16">
        <v>0.000755766082385011</v>
      </c>
      <c r="Y93" s="16">
        <v>0.00151235340673118</v>
      </c>
      <c r="Z93" s="16">
        <v>0.0012658068466461</v>
      </c>
      <c r="AA93" s="16">
        <v>0.00103091230728614</v>
      </c>
      <c r="AB93" s="16">
        <v>0.000881200361050462</v>
      </c>
      <c r="AC93" s="16">
        <v>0.00180589530825812</v>
      </c>
      <c r="AD93" s="16">
        <v>0.00120953096369853</v>
      </c>
      <c r="AE93" s="16">
        <v>0.00109483803344695</v>
      </c>
      <c r="AF93" s="16">
        <v>0.00150445178981634</v>
      </c>
      <c r="AG93" s="16">
        <v>0.00118396511336135</v>
      </c>
      <c r="AH93" s="16">
        <v>0.00187445088761993</v>
      </c>
      <c r="AI93" s="16">
        <v>0.000658870047631695</v>
      </c>
      <c r="AJ93" s="16">
        <v>0.000907882888975855</v>
      </c>
      <c r="AK93" s="16">
        <v>0.00114236281823153</v>
      </c>
      <c r="AL93" s="16">
        <v>0.00145874057560894</v>
      </c>
      <c r="AM93" s="16">
        <v>0.00144886275212449</v>
      </c>
      <c r="AN93" s="16">
        <v>0.00169775438793259</v>
      </c>
      <c r="AO93" s="16">
        <v>0.000919040475056703</v>
      </c>
      <c r="AP93" s="16">
        <v>0.000980987459602582</v>
      </c>
      <c r="AQ93" s="16">
        <v>0.00173718791934633</v>
      </c>
      <c r="AR93" s="16">
        <v>0.000483608804079083</v>
      </c>
      <c r="AS93" s="16">
        <v>0.0009764291495669</v>
      </c>
      <c r="AT93" s="16">
        <v>0.00200754006098626</v>
      </c>
      <c r="AU93" s="16">
        <v>0.00114122755547044</v>
      </c>
      <c r="AV93" s="16">
        <v>0.00128848034928301</v>
      </c>
      <c r="AW93" s="16">
        <v>0.00044614129696541</v>
      </c>
      <c r="AX93" s="16">
        <v>0.00124671057759004</v>
      </c>
      <c r="AY93" s="16">
        <v>0.0010578902975671</v>
      </c>
      <c r="AZ93" s="16">
        <v>0.00140736995575797</v>
      </c>
      <c r="BA93" s="16">
        <v>0.00138911231013294</v>
      </c>
      <c r="BB93" s="16">
        <v>0.00120438877502376</v>
      </c>
      <c r="BC93" s="16">
        <v>0.000917273176546783</v>
      </c>
      <c r="BD93" s="16">
        <v>0.00120492447044509</v>
      </c>
      <c r="BE93" s="16">
        <v>0.00165401619795609</v>
      </c>
      <c r="BF93" s="16">
        <v>0.000904610532049034</v>
      </c>
      <c r="BG93" s="16">
        <v>0.00119864504021689</v>
      </c>
      <c r="BH93" s="16">
        <v>0.000943685468758094</v>
      </c>
      <c r="BI93" s="16">
        <v>0.00161966949805245</v>
      </c>
      <c r="BJ93" s="16">
        <v>0.00114457589070816</v>
      </c>
      <c r="BK93" s="16">
        <v>0.000240547912817192</v>
      </c>
      <c r="BL93" s="16">
        <v>0.000854946686005542</v>
      </c>
      <c r="BM93" s="16">
        <v>0.000154787103990775</v>
      </c>
      <c r="BN93" s="16">
        <v>0.00192973160772217</v>
      </c>
      <c r="BO93" s="16">
        <v>0.00164892770197247</v>
      </c>
      <c r="BP93" s="16">
        <v>0.000330083288559855</v>
      </c>
      <c r="BQ93" s="16">
        <v>0.00150568827346566</v>
      </c>
      <c r="BR93" s="16">
        <v>0.00052775358807212</v>
      </c>
      <c r="BS93" s="16">
        <v>0.00145401271397353</v>
      </c>
      <c r="BT93" s="16">
        <v>0.00167150432593911</v>
      </c>
      <c r="BU93" s="16">
        <v>0.00107369000545467</v>
      </c>
      <c r="BV93" s="16">
        <v>0.000945305655209489</v>
      </c>
      <c r="BW93" s="16">
        <v>0.00268876606023391</v>
      </c>
      <c r="BX93" s="16">
        <v>0.000491227862365337</v>
      </c>
      <c r="BY93" s="16">
        <v>0.00146882852952998</v>
      </c>
      <c r="BZ93" s="16">
        <v>-0.000276307525680808</v>
      </c>
      <c r="CA93" s="16">
        <v>0.000238074797283796</v>
      </c>
      <c r="CB93" s="16">
        <v>0.00113521953166119</v>
      </c>
      <c r="CC93" s="16">
        <v>0.00111379671782343</v>
      </c>
      <c r="CD93" s="16">
        <v>0.000615590339518819</v>
      </c>
      <c r="CE93" s="16">
        <v>0.00214710579109473</v>
      </c>
      <c r="CF93" s="16">
        <v>0.0012481286769044</v>
      </c>
      <c r="CG93" s="16">
        <v>0.00111619642876776</v>
      </c>
      <c r="CH93" s="16">
        <v>0.00138822166972948</v>
      </c>
      <c r="CI93" s="16">
        <v>0.0016655698697355</v>
      </c>
      <c r="CJ93" s="16">
        <v>0.00141511491290083</v>
      </c>
      <c r="CK93" s="16">
        <v>0.000864610706358529</v>
      </c>
      <c r="CL93" s="16">
        <v>0.000844050211543975</v>
      </c>
      <c r="CM93" s="16">
        <v>0.00135307730011365</v>
      </c>
      <c r="CN93" s="16">
        <v>0.00191356672226533</v>
      </c>
      <c r="CO93" s="16">
        <f>VARP(RI!$B$91:$DQ$91)</f>
        <v>0.00302802588140879</v>
      </c>
      <c r="CP93" s="16">
        <v>0.000593735195193318</v>
      </c>
      <c r="CQ93" s="16">
        <v>0.00068289627716436</v>
      </c>
      <c r="CR93" s="16">
        <v>0.000673425729910771</v>
      </c>
      <c r="CS93" s="16">
        <v>0.000993288663268241</v>
      </c>
      <c r="CT93" s="16">
        <v>0.00166137417971103</v>
      </c>
      <c r="CU93" s="16">
        <v>0.00179678899478114</v>
      </c>
      <c r="CV93" s="16">
        <v>0.00131029203080452</v>
      </c>
      <c r="CW93" s="16">
        <v>0.00035208337995788</v>
      </c>
      <c r="CX93" s="16">
        <v>-0.000223087527075232</v>
      </c>
      <c r="CY93" s="18">
        <v>0.00127733625707359</v>
      </c>
    </row>
    <row r="94" ht="15.15" spans="1:103">
      <c r="A94">
        <v>0.025689797896572</v>
      </c>
      <c r="B94">
        <v>0.0184821974309993</v>
      </c>
      <c r="C94" t="s">
        <v>251</v>
      </c>
      <c r="D94" s="16">
        <v>0.00184661898137966</v>
      </c>
      <c r="E94" s="16">
        <v>0.00199677175763125</v>
      </c>
      <c r="F94" s="16">
        <v>0.000520926813753233</v>
      </c>
      <c r="G94" s="16">
        <v>0.00189775932059856</v>
      </c>
      <c r="H94" s="16">
        <v>0.000256479466272967</v>
      </c>
      <c r="I94" s="16">
        <v>0.000524244747534807</v>
      </c>
      <c r="J94" s="16">
        <v>0.000716520764676153</v>
      </c>
      <c r="K94" s="16">
        <v>0.000475781565952576</v>
      </c>
      <c r="L94" s="16">
        <v>0.00206115228559687</v>
      </c>
      <c r="M94" s="16">
        <v>0.00148782950084532</v>
      </c>
      <c r="N94" s="16">
        <v>0.000295174588413277</v>
      </c>
      <c r="O94" s="16">
        <v>0.00141684182345265</v>
      </c>
      <c r="P94" s="16">
        <v>-0.0006950974294189</v>
      </c>
      <c r="Q94" s="16">
        <v>0.00130471262789272</v>
      </c>
      <c r="R94" s="16">
        <v>0.000264932451508633</v>
      </c>
      <c r="S94" s="16">
        <v>0.000920721388993216</v>
      </c>
      <c r="T94" s="16">
        <v>-0.000561388968097627</v>
      </c>
      <c r="U94" s="16">
        <v>0.000393154694974551</v>
      </c>
      <c r="V94" s="16">
        <v>0.00189626552157047</v>
      </c>
      <c r="W94" s="16">
        <v>0.00192657964339958</v>
      </c>
      <c r="X94" s="16">
        <v>-0.000589189502567168</v>
      </c>
      <c r="Y94" s="16">
        <v>0.000418444382823934</v>
      </c>
      <c r="Z94" s="16">
        <v>0.00088043907149735</v>
      </c>
      <c r="AA94" s="16">
        <v>0.00199664842654561</v>
      </c>
      <c r="AB94" s="16">
        <v>0.000195678287020978</v>
      </c>
      <c r="AC94" s="16">
        <v>0.00295507856182582</v>
      </c>
      <c r="AD94" s="16">
        <v>0.000293533520105276</v>
      </c>
      <c r="AE94" s="16">
        <v>0.00115826955664558</v>
      </c>
      <c r="AF94" s="16">
        <v>0.00179099304478018</v>
      </c>
      <c r="AG94" s="16">
        <v>0.00154241429582004</v>
      </c>
      <c r="AH94" s="16">
        <v>0.000392611671776788</v>
      </c>
      <c r="AI94" s="16">
        <v>-5.85699613513075e-5</v>
      </c>
      <c r="AJ94" s="16">
        <v>0.00234716472204447</v>
      </c>
      <c r="AK94" s="16">
        <v>0.00192100389200417</v>
      </c>
      <c r="AL94" s="16">
        <v>0.00344900669541232</v>
      </c>
      <c r="AM94" s="16">
        <v>-0.0003331770999399</v>
      </c>
      <c r="AN94" s="16">
        <v>0.00241377104635936</v>
      </c>
      <c r="AO94" s="16">
        <v>0.000311581876011894</v>
      </c>
      <c r="AP94" s="16">
        <v>0.00213333941017367</v>
      </c>
      <c r="AQ94" s="16">
        <v>0.000940724776768355</v>
      </c>
      <c r="AR94" s="16">
        <v>0.00356631386774935</v>
      </c>
      <c r="AS94" s="16">
        <v>0.00189348030479875</v>
      </c>
      <c r="AT94" s="16">
        <v>0.00352560686224739</v>
      </c>
      <c r="AU94" s="16">
        <v>0.00179273981759053</v>
      </c>
      <c r="AV94" s="16">
        <v>0.00101343058790895</v>
      </c>
      <c r="AW94" s="16">
        <v>-0.000213133999826795</v>
      </c>
      <c r="AX94" s="16">
        <v>0.000904850993618224</v>
      </c>
      <c r="AY94" s="16">
        <v>0.00109054479167777</v>
      </c>
      <c r="AZ94" s="16">
        <v>0.00274823322740823</v>
      </c>
      <c r="BA94" s="16">
        <v>0.00218348158152942</v>
      </c>
      <c r="BB94" s="16">
        <v>0.00220625779863103</v>
      </c>
      <c r="BC94" s="16">
        <v>2.32069623313721e-5</v>
      </c>
      <c r="BD94" s="16">
        <v>0.00206351874555527</v>
      </c>
      <c r="BE94" s="16">
        <v>0.00210884934766207</v>
      </c>
      <c r="BF94" s="16">
        <v>0.00320869941487119</v>
      </c>
      <c r="BG94" s="16">
        <v>0.00140894394399679</v>
      </c>
      <c r="BH94" s="16">
        <v>0.00218180474525742</v>
      </c>
      <c r="BI94" s="16">
        <v>0.00106322922862527</v>
      </c>
      <c r="BJ94" s="16">
        <v>0.00274425817574161</v>
      </c>
      <c r="BK94" s="16">
        <v>-4.6938544962136e-6</v>
      </c>
      <c r="BL94" s="16">
        <v>0.00167726525056842</v>
      </c>
      <c r="BM94" s="16">
        <v>0.000847875202105119</v>
      </c>
      <c r="BN94" s="16">
        <v>0.00174911652867221</v>
      </c>
      <c r="BO94" s="16">
        <v>0.00148284381411305</v>
      </c>
      <c r="BP94" s="16">
        <v>0.00230728832350287</v>
      </c>
      <c r="BQ94" s="16">
        <v>0.00274885874652757</v>
      </c>
      <c r="BR94" s="16">
        <v>-1.76000766138888e-5</v>
      </c>
      <c r="BS94" s="16">
        <v>0.0114388170715344</v>
      </c>
      <c r="BT94" s="16">
        <v>0.00144979091844577</v>
      </c>
      <c r="BU94" s="16">
        <v>0.000736316359429292</v>
      </c>
      <c r="BV94" s="16">
        <v>0.0009626527330003</v>
      </c>
      <c r="BW94" s="16">
        <v>0.00293123412140368</v>
      </c>
      <c r="BX94" s="16">
        <v>-0.00110593376083608</v>
      </c>
      <c r="BY94" s="16">
        <v>0.000911703792631403</v>
      </c>
      <c r="BZ94" s="16">
        <v>0.000961976731421339</v>
      </c>
      <c r="CA94" s="16">
        <v>0.000893826696005199</v>
      </c>
      <c r="CB94" s="16">
        <v>0.000510992989216738</v>
      </c>
      <c r="CC94" s="16">
        <v>0.00114278411165994</v>
      </c>
      <c r="CD94" s="16">
        <v>0.00274776026826027</v>
      </c>
      <c r="CE94" s="16">
        <v>0.00136368751507472</v>
      </c>
      <c r="CF94" s="16">
        <v>0.00117930042954966</v>
      </c>
      <c r="CG94" s="16">
        <v>0.00129346976615436</v>
      </c>
      <c r="CH94" s="16">
        <v>0.00106270846857554</v>
      </c>
      <c r="CI94" s="16">
        <v>0.00260410173500433</v>
      </c>
      <c r="CJ94" s="16">
        <v>0.000512439770807783</v>
      </c>
      <c r="CK94" s="16">
        <v>0.000536798914011086</v>
      </c>
      <c r="CL94" s="16">
        <v>5.79288792261152e-5</v>
      </c>
      <c r="CM94" s="16">
        <v>0.00332452404985896</v>
      </c>
      <c r="CN94" s="16">
        <v>0.00432527018240709</v>
      </c>
      <c r="CO94" s="16">
        <v>0.000593735195193318</v>
      </c>
      <c r="CP94" s="16">
        <f>VARP(RI!$B$92:$DQ$92)</f>
        <v>0.0198536516180426</v>
      </c>
      <c r="CQ94" s="16">
        <v>0.000799668304633465</v>
      </c>
      <c r="CR94" s="16">
        <v>0.00238346320114143</v>
      </c>
      <c r="CS94" s="16">
        <v>0.000174889351417758</v>
      </c>
      <c r="CT94" s="16">
        <v>0.000137319294989389</v>
      </c>
      <c r="CU94" s="16">
        <v>0.00170475257316762</v>
      </c>
      <c r="CV94" s="16">
        <v>0.00290328299181852</v>
      </c>
      <c r="CW94" s="16">
        <v>0.00121979440244848</v>
      </c>
      <c r="CX94" s="16">
        <v>-0.0015273516442808</v>
      </c>
      <c r="CY94" s="18">
        <v>0.00174871643825708</v>
      </c>
    </row>
    <row r="95" ht="15.15" spans="1:103">
      <c r="A95">
        <v>0.0147822698149737</v>
      </c>
      <c r="B95">
        <v>0.0658593642892714</v>
      </c>
      <c r="C95" t="s">
        <v>253</v>
      </c>
      <c r="D95" s="16">
        <v>0.000960096623149921</v>
      </c>
      <c r="E95" s="16">
        <v>0.00105460355060468</v>
      </c>
      <c r="F95" s="16">
        <v>-0.000188188188717922</v>
      </c>
      <c r="G95" s="16">
        <v>0.000795538352115061</v>
      </c>
      <c r="H95" s="16">
        <v>0.000513400617599073</v>
      </c>
      <c r="I95" s="16">
        <v>0.000439738974206401</v>
      </c>
      <c r="J95" s="16">
        <v>0.000396673215639652</v>
      </c>
      <c r="K95" s="16">
        <v>0.000976055229674355</v>
      </c>
      <c r="L95" s="16">
        <v>-0.000550355060676003</v>
      </c>
      <c r="M95" s="16">
        <v>0.000999007685197016</v>
      </c>
      <c r="N95" s="16">
        <v>9.20413107001957e-5</v>
      </c>
      <c r="O95" s="16">
        <v>0.00133711761669825</v>
      </c>
      <c r="P95" s="16">
        <v>0.000432756450487815</v>
      </c>
      <c r="Q95" s="16">
        <v>0.00114922956251444</v>
      </c>
      <c r="R95" s="16">
        <v>0.00135090586266673</v>
      </c>
      <c r="S95" s="16">
        <v>0.000928564547720333</v>
      </c>
      <c r="T95" s="16">
        <v>0.000592550033649491</v>
      </c>
      <c r="U95" s="16">
        <v>0.000605812413229319</v>
      </c>
      <c r="V95" s="16">
        <v>0.00100168453301473</v>
      </c>
      <c r="W95" s="16">
        <v>0.000369074954433201</v>
      </c>
      <c r="X95" s="16">
        <v>0.0014580946267354</v>
      </c>
      <c r="Y95" s="16">
        <v>0.000679134783365347</v>
      </c>
      <c r="Z95" s="16">
        <v>0.000779914216332681</v>
      </c>
      <c r="AA95" s="16">
        <v>0.00140871607089207</v>
      </c>
      <c r="AB95" s="16">
        <v>0.00121133041100287</v>
      </c>
      <c r="AC95" s="16">
        <v>0.00292529289916771</v>
      </c>
      <c r="AD95" s="16">
        <v>0.000670492005433361</v>
      </c>
      <c r="AE95" s="16">
        <v>0.000146239536447379</v>
      </c>
      <c r="AF95" s="16">
        <v>0.0013042377793924</v>
      </c>
      <c r="AG95" s="16">
        <v>0.000853562323314806</v>
      </c>
      <c r="AH95" s="16">
        <v>0.00138746062131229</v>
      </c>
      <c r="AI95" s="16">
        <v>0.000845008967345963</v>
      </c>
      <c r="AJ95" s="16">
        <v>0.00130506271869761</v>
      </c>
      <c r="AK95" s="16">
        <v>0.00119254002116074</v>
      </c>
      <c r="AL95" s="16">
        <v>0.00112070108264733</v>
      </c>
      <c r="AM95" s="16">
        <v>0.001318674673326</v>
      </c>
      <c r="AN95" s="16">
        <v>0.00150755561040116</v>
      </c>
      <c r="AO95" s="16">
        <v>0.000586401034025409</v>
      </c>
      <c r="AP95" s="16">
        <v>0.00219212386122593</v>
      </c>
      <c r="AQ95" s="16">
        <v>0.000863357405915728</v>
      </c>
      <c r="AR95" s="16">
        <v>0.00266141832377433</v>
      </c>
      <c r="AS95" s="16">
        <v>0.00100735243873255</v>
      </c>
      <c r="AT95" s="16">
        <v>0.00342858180347968</v>
      </c>
      <c r="AU95" s="16">
        <v>0.000372474924046161</v>
      </c>
      <c r="AV95" s="16">
        <v>-9.02016604814022e-5</v>
      </c>
      <c r="AW95" s="16">
        <v>0.000569311025594259</v>
      </c>
      <c r="AX95" s="16">
        <v>0.000473290541731693</v>
      </c>
      <c r="AY95" s="16">
        <v>0.00223837464766464</v>
      </c>
      <c r="AZ95" s="16">
        <v>0.000417122215107986</v>
      </c>
      <c r="BA95" s="16">
        <v>0.00106905518672572</v>
      </c>
      <c r="BB95" s="16">
        <v>0.00162311429950033</v>
      </c>
      <c r="BC95" s="16">
        <v>0.000414386534658803</v>
      </c>
      <c r="BD95" s="16">
        <v>0.0015670396906132</v>
      </c>
      <c r="BE95" s="16">
        <v>0.00263333462685941</v>
      </c>
      <c r="BF95" s="16">
        <v>0.000616117133701457</v>
      </c>
      <c r="BG95" s="16">
        <v>0.000955151125727746</v>
      </c>
      <c r="BH95" s="16">
        <v>0.00129292375473324</v>
      </c>
      <c r="BI95" s="16">
        <v>0.00137138901552434</v>
      </c>
      <c r="BJ95" s="16">
        <v>0.00137600755322141</v>
      </c>
      <c r="BK95" s="16">
        <v>0.00265700258848753</v>
      </c>
      <c r="BL95" s="16">
        <v>-0.000130199388394195</v>
      </c>
      <c r="BM95" s="16">
        <v>0.000491507485626766</v>
      </c>
      <c r="BN95" s="16">
        <v>0.00219264720455689</v>
      </c>
      <c r="BO95" s="16">
        <v>0.000951565221718192</v>
      </c>
      <c r="BP95" s="16">
        <v>0.000319152615756898</v>
      </c>
      <c r="BQ95" s="16">
        <v>0.00189862621283256</v>
      </c>
      <c r="BR95" s="16">
        <v>0.000550263102602521</v>
      </c>
      <c r="BS95" s="16">
        <v>3.41425492664072e-6</v>
      </c>
      <c r="BT95" s="16">
        <v>0.00093637014876246</v>
      </c>
      <c r="BU95" s="16">
        <v>0.00197273009106626</v>
      </c>
      <c r="BV95" s="16">
        <v>0.00141990882152953</v>
      </c>
      <c r="BW95" s="16">
        <v>0.00200795802530264</v>
      </c>
      <c r="BX95" s="16">
        <v>0.000106225947731597</v>
      </c>
      <c r="BY95" s="16">
        <v>0.00112490676561372</v>
      </c>
      <c r="BZ95" s="16">
        <v>-4.36278490214456e-5</v>
      </c>
      <c r="CA95" s="16">
        <v>0.000355236902184969</v>
      </c>
      <c r="CB95" s="16">
        <v>0.000494543066075316</v>
      </c>
      <c r="CC95" s="16">
        <v>8.97542374085297e-5</v>
      </c>
      <c r="CD95" s="16">
        <v>-7.38648494295469e-5</v>
      </c>
      <c r="CE95" s="16">
        <v>0.000463765622003627</v>
      </c>
      <c r="CF95" s="16">
        <v>0.000538697929002402</v>
      </c>
      <c r="CG95" s="16">
        <v>0.000752666431980981</v>
      </c>
      <c r="CH95" s="16">
        <v>0.00147691345832841</v>
      </c>
      <c r="CI95" s="16">
        <v>0.000547982140575127</v>
      </c>
      <c r="CJ95" s="16">
        <v>0.0019043649404323</v>
      </c>
      <c r="CK95" s="16">
        <v>0.000415205982326354</v>
      </c>
      <c r="CL95" s="16">
        <v>0.000440306303814091</v>
      </c>
      <c r="CM95" s="16">
        <v>-0.000516339644719679</v>
      </c>
      <c r="CN95" s="16">
        <v>0.00251126233293605</v>
      </c>
      <c r="CO95" s="16">
        <v>0.00068289627716436</v>
      </c>
      <c r="CP95" s="16">
        <v>0.000799668304633465</v>
      </c>
      <c r="CQ95" s="16">
        <f>VARP(RI!$B$93:$DQ$93)</f>
        <v>0.00595619528750669</v>
      </c>
      <c r="CR95" s="16">
        <v>0.00136445568956003</v>
      </c>
      <c r="CS95" s="16">
        <v>0.000438425814827661</v>
      </c>
      <c r="CT95" s="16">
        <v>0.00179526003851736</v>
      </c>
      <c r="CU95" s="16">
        <v>0.0020685918071794</v>
      </c>
      <c r="CV95" s="16">
        <v>0.00337026118965831</v>
      </c>
      <c r="CW95" s="16">
        <v>-4.43043180975786e-5</v>
      </c>
      <c r="CX95" s="16">
        <v>-0.000166454878814826</v>
      </c>
      <c r="CY95" s="18">
        <v>0.00128153946597333</v>
      </c>
    </row>
    <row r="96" ht="15.15" spans="1:103">
      <c r="A96">
        <v>0.00899769742502436</v>
      </c>
      <c r="B96">
        <v>0</v>
      </c>
      <c r="C96" t="s">
        <v>255</v>
      </c>
      <c r="D96" s="16">
        <v>0.00148096099258768</v>
      </c>
      <c r="E96" s="16">
        <v>0.0019775931096654</v>
      </c>
      <c r="F96" s="16">
        <v>0.00115935959710182</v>
      </c>
      <c r="G96" s="16">
        <v>0.00211811328338445</v>
      </c>
      <c r="H96" s="16">
        <v>0.000866281971112934</v>
      </c>
      <c r="I96" s="16">
        <v>0.0014830476951394</v>
      </c>
      <c r="J96" s="16">
        <v>0.000872632832772599</v>
      </c>
      <c r="K96" s="16">
        <v>0.00206107494750098</v>
      </c>
      <c r="L96" s="16">
        <v>0.00171167896166225</v>
      </c>
      <c r="M96" s="16">
        <v>0.00224686346230322</v>
      </c>
      <c r="N96" s="16">
        <v>0.000735717895736414</v>
      </c>
      <c r="O96" s="16">
        <v>0.00194226330450953</v>
      </c>
      <c r="P96" s="16">
        <v>0.00175866548654369</v>
      </c>
      <c r="Q96" s="16">
        <v>0.00147923285155961</v>
      </c>
      <c r="R96" s="16">
        <v>0.00183380868082123</v>
      </c>
      <c r="S96" s="16">
        <v>0.00177431677768524</v>
      </c>
      <c r="T96" s="16">
        <v>0.000572384241260844</v>
      </c>
      <c r="U96" s="16">
        <v>0.0027347791539382</v>
      </c>
      <c r="V96" s="16">
        <v>0.00271344328670385</v>
      </c>
      <c r="W96" s="16">
        <v>0.00137961208574548</v>
      </c>
      <c r="X96" s="16">
        <v>0.00226865942592457</v>
      </c>
      <c r="Y96" s="16">
        <v>0.00130390014232401</v>
      </c>
      <c r="Z96" s="16">
        <v>0.00159528767608518</v>
      </c>
      <c r="AA96" s="16">
        <v>0.00182901208510918</v>
      </c>
      <c r="AB96" s="16">
        <v>0.00154203660617953</v>
      </c>
      <c r="AC96" s="16">
        <v>0.00262547304832557</v>
      </c>
      <c r="AD96" s="16">
        <v>0.00148023292738855</v>
      </c>
      <c r="AE96" s="16">
        <v>0.00101951946777242</v>
      </c>
      <c r="AF96" s="16">
        <v>0.00163078663227523</v>
      </c>
      <c r="AG96" s="16">
        <v>0.00272330258191108</v>
      </c>
      <c r="AH96" s="16">
        <v>0.0016164091406698</v>
      </c>
      <c r="AI96" s="16">
        <v>0.000811752651276544</v>
      </c>
      <c r="AJ96" s="16">
        <v>0.00285296062614845</v>
      </c>
      <c r="AK96" s="16">
        <v>0.00273558310895799</v>
      </c>
      <c r="AL96" s="16">
        <v>0.00262722816195437</v>
      </c>
      <c r="AM96" s="16">
        <v>0.00213073051906478</v>
      </c>
      <c r="AN96" s="16">
        <v>0.00269668425006979</v>
      </c>
      <c r="AO96" s="16">
        <v>0.0021634852522512</v>
      </c>
      <c r="AP96" s="16">
        <v>0.00433671349673483</v>
      </c>
      <c r="AQ96" s="16">
        <v>0.00267027482203455</v>
      </c>
      <c r="AR96" s="16">
        <v>0.00204660382505608</v>
      </c>
      <c r="AS96" s="16">
        <v>0.00182795218616376</v>
      </c>
      <c r="AT96" s="16">
        <v>0.00426680884657792</v>
      </c>
      <c r="AU96" s="16">
        <v>0.00190485364565708</v>
      </c>
      <c r="AV96" s="16">
        <v>0.00319117226589245</v>
      </c>
      <c r="AW96" s="16">
        <v>0.000858414260315929</v>
      </c>
      <c r="AX96" s="16">
        <v>0.00104110327357216</v>
      </c>
      <c r="AY96" s="16">
        <v>0.00264897748549735</v>
      </c>
      <c r="AZ96" s="16">
        <v>0.00189781429283944</v>
      </c>
      <c r="BA96" s="16">
        <v>0.00292788611808651</v>
      </c>
      <c r="BB96" s="16">
        <v>0.00340946558261043</v>
      </c>
      <c r="BC96" s="16">
        <v>0.000356488165094268</v>
      </c>
      <c r="BD96" s="16">
        <v>0.00151080665008122</v>
      </c>
      <c r="BE96" s="16">
        <v>0.00319343342405374</v>
      </c>
      <c r="BF96" s="16">
        <v>0.00200737947095863</v>
      </c>
      <c r="BG96" s="16">
        <v>0.00215942628189775</v>
      </c>
      <c r="BH96" s="16">
        <v>0.00333887290105641</v>
      </c>
      <c r="BI96" s="16">
        <v>0.00352744286105509</v>
      </c>
      <c r="BJ96" s="16">
        <v>0.00189949929443968</v>
      </c>
      <c r="BK96" s="16">
        <v>0.0041083693751269</v>
      </c>
      <c r="BL96" s="16">
        <v>0.00120160540143324</v>
      </c>
      <c r="BM96" s="16">
        <v>0.00116090507234085</v>
      </c>
      <c r="BN96" s="16">
        <v>0.00409738439304827</v>
      </c>
      <c r="BO96" s="16">
        <v>0.00278816924721325</v>
      </c>
      <c r="BP96" s="16">
        <v>0.00155763090854329</v>
      </c>
      <c r="BQ96" s="16">
        <v>0.00505915077945069</v>
      </c>
      <c r="BR96" s="16">
        <v>0.000983779007065747</v>
      </c>
      <c r="BS96" s="16">
        <v>0.00460615578377943</v>
      </c>
      <c r="BT96" s="16">
        <v>0.00180813877064485</v>
      </c>
      <c r="BU96" s="16">
        <v>0.00193316905080063</v>
      </c>
      <c r="BV96" s="16">
        <v>0.00135597770066401</v>
      </c>
      <c r="BW96" s="16">
        <v>0.0040549645509941</v>
      </c>
      <c r="BX96" s="16">
        <v>0.00206053914149568</v>
      </c>
      <c r="BY96" s="16">
        <v>0.0016691397478272</v>
      </c>
      <c r="BZ96" s="16">
        <v>0.00297487301604042</v>
      </c>
      <c r="CA96" s="16">
        <v>0.00202840107590703</v>
      </c>
      <c r="CB96" s="16">
        <v>0.00090227587430135</v>
      </c>
      <c r="CC96" s="16">
        <v>0.0023731992328301</v>
      </c>
      <c r="CD96" s="16">
        <v>0.00283122699728619</v>
      </c>
      <c r="CE96" s="16">
        <v>0.00427663262807664</v>
      </c>
      <c r="CF96" s="16">
        <v>0.00210484312547647</v>
      </c>
      <c r="CG96" s="16">
        <v>0.00178370956326381</v>
      </c>
      <c r="CH96" s="16">
        <v>0.00258198213880772</v>
      </c>
      <c r="CI96" s="16">
        <v>0.00209356045538373</v>
      </c>
      <c r="CJ96" s="16">
        <v>0.00321169471572889</v>
      </c>
      <c r="CK96" s="16">
        <v>0.00111158856638024</v>
      </c>
      <c r="CL96" s="16">
        <v>0.000920669186784506</v>
      </c>
      <c r="CM96" s="16">
        <v>0.0033426745040024</v>
      </c>
      <c r="CN96" s="16">
        <v>0.00190732938865334</v>
      </c>
      <c r="CO96" s="16">
        <v>0.000673425729910771</v>
      </c>
      <c r="CP96" s="16">
        <v>0.00238346320114143</v>
      </c>
      <c r="CQ96" s="16">
        <v>0.00136445568956003</v>
      </c>
      <c r="CR96" s="16">
        <f>VARP(RI!$B$94:$DQ$94)</f>
        <v>0.00490722147654638</v>
      </c>
      <c r="CS96" s="16">
        <v>0.000449160160445831</v>
      </c>
      <c r="CT96" s="16">
        <v>0.00275719027243773</v>
      </c>
      <c r="CU96" s="16">
        <v>0.00312474160776377</v>
      </c>
      <c r="CV96" s="16">
        <v>0.00333561255650595</v>
      </c>
      <c r="CW96" s="16">
        <v>0.00203591629855981</v>
      </c>
      <c r="CX96" s="16">
        <v>0.000891510443464324</v>
      </c>
      <c r="CY96" s="18">
        <v>0.00231685656188208</v>
      </c>
    </row>
    <row r="97" ht="15.15" spans="1:103">
      <c r="A97">
        <v>0.0103903082891051</v>
      </c>
      <c r="B97">
        <v>0.0239076542945824</v>
      </c>
      <c r="C97" t="s">
        <v>258</v>
      </c>
      <c r="D97" s="16">
        <v>0.00254025515980356</v>
      </c>
      <c r="E97" s="16">
        <v>0.00231706893525293</v>
      </c>
      <c r="F97" s="16">
        <v>0.00100041192385176</v>
      </c>
      <c r="G97" s="16">
        <v>0.00201185899515806</v>
      </c>
      <c r="H97" s="16">
        <v>0.000240577713710077</v>
      </c>
      <c r="I97" s="16">
        <v>0.00180231257579828</v>
      </c>
      <c r="J97" s="16">
        <v>0.000583409028419223</v>
      </c>
      <c r="K97" s="16">
        <v>0.00437843912577209</v>
      </c>
      <c r="L97" s="16">
        <v>0.00110743479574217</v>
      </c>
      <c r="M97" s="16">
        <v>0.000731507668087694</v>
      </c>
      <c r="N97" s="16">
        <v>0.00136737224882565</v>
      </c>
      <c r="O97" s="16">
        <v>0.00213035243234158</v>
      </c>
      <c r="P97" s="16">
        <v>0.00120782559797291</v>
      </c>
      <c r="Q97" s="16">
        <v>0.00132499149638243</v>
      </c>
      <c r="R97" s="16">
        <v>0.00157044134833829</v>
      </c>
      <c r="S97" s="16">
        <v>0.00162620821095175</v>
      </c>
      <c r="T97" s="16">
        <v>0.00184159147665416</v>
      </c>
      <c r="U97" s="16">
        <v>0.00588563890203036</v>
      </c>
      <c r="V97" s="16">
        <v>0.002098785286543</v>
      </c>
      <c r="W97" s="16">
        <v>0.00198405372256561</v>
      </c>
      <c r="X97" s="16">
        <v>0.00190194507459546</v>
      </c>
      <c r="Y97" s="16">
        <v>0.00255153069139403</v>
      </c>
      <c r="Z97" s="16">
        <v>0.00176246866493917</v>
      </c>
      <c r="AA97" s="16">
        <v>0.00150124792760906</v>
      </c>
      <c r="AB97" s="16">
        <v>0.00237952828805151</v>
      </c>
      <c r="AC97" s="16">
        <v>0.00119405282115379</v>
      </c>
      <c r="AD97" s="16">
        <v>0.00350292171678793</v>
      </c>
      <c r="AE97" s="16">
        <v>0.00131290897035803</v>
      </c>
      <c r="AF97" s="16">
        <v>0.00108937450529</v>
      </c>
      <c r="AG97" s="16">
        <v>0.00298542094670769</v>
      </c>
      <c r="AH97" s="16">
        <v>0.00185325002232514</v>
      </c>
      <c r="AI97" s="16">
        <v>0.000113285846207159</v>
      </c>
      <c r="AJ97" s="16">
        <v>0.00274626494350079</v>
      </c>
      <c r="AK97" s="16">
        <v>0.00315083376478018</v>
      </c>
      <c r="AL97" s="16">
        <v>0.00108042108367412</v>
      </c>
      <c r="AM97" s="16">
        <v>0.00374142063539808</v>
      </c>
      <c r="AN97" s="16">
        <v>0.00296438281681806</v>
      </c>
      <c r="AO97" s="16">
        <v>0.0017513758502015</v>
      </c>
      <c r="AP97" s="16">
        <v>0.00328152696744599</v>
      </c>
      <c r="AQ97" s="16">
        <v>0.00194711749868131</v>
      </c>
      <c r="AR97" s="16">
        <v>0.00246255543501491</v>
      </c>
      <c r="AS97" s="16">
        <v>-8.59587635179948e-5</v>
      </c>
      <c r="AT97" s="16">
        <v>0.00254316255931205</v>
      </c>
      <c r="AU97" s="16">
        <v>0.00124986773877124</v>
      </c>
      <c r="AV97" s="16">
        <v>0.00166413143944914</v>
      </c>
      <c r="AW97" s="16">
        <v>0.000567828986152671</v>
      </c>
      <c r="AX97" s="16">
        <v>0.00216140787835376</v>
      </c>
      <c r="AY97" s="16">
        <v>0.00468162365689017</v>
      </c>
      <c r="AZ97" s="16">
        <v>0.00226383431322368</v>
      </c>
      <c r="BA97" s="16">
        <v>0.00196111625419274</v>
      </c>
      <c r="BB97" s="16">
        <v>0.00344917426562209</v>
      </c>
      <c r="BC97" s="16">
        <v>0.000459188667612971</v>
      </c>
      <c r="BD97" s="16">
        <v>0.00198485304134083</v>
      </c>
      <c r="BE97" s="16">
        <v>0.00385055512335743</v>
      </c>
      <c r="BF97" s="16">
        <v>0.00232239432973843</v>
      </c>
      <c r="BG97" s="16">
        <v>0.00190850241284559</v>
      </c>
      <c r="BH97" s="16">
        <v>0.00226621636101363</v>
      </c>
      <c r="BI97" s="16">
        <v>0.00168240217935938</v>
      </c>
      <c r="BJ97" s="16">
        <v>0.000832152141111428</v>
      </c>
      <c r="BK97" s="16">
        <v>0.00250957267561539</v>
      </c>
      <c r="BL97" s="16">
        <v>0.00120655204127728</v>
      </c>
      <c r="BM97" s="16">
        <v>0.00169067599337054</v>
      </c>
      <c r="BN97" s="16">
        <v>-0.000456667966860755</v>
      </c>
      <c r="BO97" s="16">
        <v>0.00343774447965708</v>
      </c>
      <c r="BP97" s="16">
        <v>0.00157667559906019</v>
      </c>
      <c r="BQ97" s="16">
        <v>0.00307542843851964</v>
      </c>
      <c r="BR97" s="16">
        <v>0.000771803153214167</v>
      </c>
      <c r="BS97" s="16">
        <v>0.00401300361480652</v>
      </c>
      <c r="BT97" s="16">
        <v>0.0038497511187269</v>
      </c>
      <c r="BU97" s="16">
        <v>0.0030085192443242</v>
      </c>
      <c r="BV97" s="16">
        <v>0.00148617966703296</v>
      </c>
      <c r="BW97" s="16">
        <v>0.00513948646634744</v>
      </c>
      <c r="BX97" s="16">
        <v>0.00109155216717968</v>
      </c>
      <c r="BY97" s="16">
        <v>0.00595681159820306</v>
      </c>
      <c r="BZ97" s="16">
        <v>0.000730686820962221</v>
      </c>
      <c r="CA97" s="16">
        <v>0.00173334780045422</v>
      </c>
      <c r="CB97" s="16">
        <v>0.000786095777963838</v>
      </c>
      <c r="CC97" s="16">
        <v>0.000792476253105938</v>
      </c>
      <c r="CD97" s="16">
        <v>0.000616947795012688</v>
      </c>
      <c r="CE97" s="16">
        <v>0.00119658231774704</v>
      </c>
      <c r="CF97" s="16">
        <v>0.00271691640835906</v>
      </c>
      <c r="CG97" s="16">
        <v>0.000304291152122794</v>
      </c>
      <c r="CH97" s="16">
        <v>0.00139183378180416</v>
      </c>
      <c r="CI97" s="16">
        <v>0.00187990101826017</v>
      </c>
      <c r="CJ97" s="16">
        <v>0.00279079011994852</v>
      </c>
      <c r="CK97" s="16">
        <v>0.000211059068552467</v>
      </c>
      <c r="CL97" s="16">
        <v>0.000894031256087507</v>
      </c>
      <c r="CM97" s="16">
        <v>0.0048823698418438</v>
      </c>
      <c r="CN97" s="16">
        <v>0.00209854566843729</v>
      </c>
      <c r="CO97" s="16">
        <v>0.000993288663268241</v>
      </c>
      <c r="CP97" s="16">
        <v>0.000174889351417758</v>
      </c>
      <c r="CQ97" s="16">
        <v>0.000438425814827661</v>
      </c>
      <c r="CR97" s="16">
        <v>0.000449160160445831</v>
      </c>
      <c r="CS97" s="16">
        <f>VARP(RI!$B$95:$DQ$95)</f>
        <v>0.00587532243533921</v>
      </c>
      <c r="CT97" s="16">
        <v>0.00592795112626916</v>
      </c>
      <c r="CU97" s="16">
        <v>0.00248297609031419</v>
      </c>
      <c r="CV97" s="16">
        <v>0.00259925414016781</v>
      </c>
      <c r="CW97" s="16">
        <v>0.000321353239960596</v>
      </c>
      <c r="CX97" s="16">
        <v>0.00156176874435351</v>
      </c>
      <c r="CY97" s="18">
        <v>0.00284601500822415</v>
      </c>
    </row>
    <row r="98" ht="15.15" spans="1:103">
      <c r="A98">
        <v>0.0165043982841539</v>
      </c>
      <c r="B98">
        <v>0</v>
      </c>
      <c r="C98" t="s">
        <v>260</v>
      </c>
      <c r="D98" s="16">
        <v>0.00392993606042807</v>
      </c>
      <c r="E98" s="16">
        <v>0.00410090300742529</v>
      </c>
      <c r="F98" s="16">
        <v>0.00331594196192144</v>
      </c>
      <c r="G98" s="16">
        <v>0.00404296501090903</v>
      </c>
      <c r="H98" s="16">
        <v>0.000588842601192188</v>
      </c>
      <c r="I98" s="16">
        <v>0.00232632196397675</v>
      </c>
      <c r="J98" s="16">
        <v>0.000986776724525566</v>
      </c>
      <c r="K98" s="16">
        <v>0.0118823688078929</v>
      </c>
      <c r="L98" s="16">
        <v>0.00521826357649767</v>
      </c>
      <c r="M98" s="16">
        <v>0.00344996980781109</v>
      </c>
      <c r="N98" s="16">
        <v>0.00218815226222879</v>
      </c>
      <c r="O98" s="16">
        <v>0.00560043305013081</v>
      </c>
      <c r="P98" s="16">
        <v>0.000531127621468951</v>
      </c>
      <c r="Q98" s="16">
        <v>0.00295498089901934</v>
      </c>
      <c r="R98" s="16">
        <v>0.00746288258890685</v>
      </c>
      <c r="S98" s="16">
        <v>0.0045595052728898</v>
      </c>
      <c r="T98" s="16">
        <v>0.00207650231530323</v>
      </c>
      <c r="U98" s="16">
        <v>0.0166187505928082</v>
      </c>
      <c r="V98" s="16">
        <v>0.00445721368668697</v>
      </c>
      <c r="W98" s="16">
        <v>0.00439777966070088</v>
      </c>
      <c r="X98" s="16">
        <v>0.00382788823009682</v>
      </c>
      <c r="Y98" s="16">
        <v>0.00630827825611116</v>
      </c>
      <c r="Z98" s="16">
        <v>0.00312982563191369</v>
      </c>
      <c r="AA98" s="16">
        <v>0.00246727415336124</v>
      </c>
      <c r="AB98" s="16">
        <v>0.00377249204617172</v>
      </c>
      <c r="AC98" s="16">
        <v>0.00473670783455295</v>
      </c>
      <c r="AD98" s="16">
        <v>0.0082838121758418</v>
      </c>
      <c r="AE98" s="16">
        <v>0.00333533824859256</v>
      </c>
      <c r="AF98" s="16">
        <v>0.00285996747175597</v>
      </c>
      <c r="AG98" s="16">
        <v>0.00568227042336637</v>
      </c>
      <c r="AH98" s="16">
        <v>0.00867667116394361</v>
      </c>
      <c r="AI98" s="16">
        <v>0.00158574354421003</v>
      </c>
      <c r="AJ98" s="16">
        <v>0.00591221611790795</v>
      </c>
      <c r="AK98" s="16">
        <v>0.00653371532066275</v>
      </c>
      <c r="AL98" s="16">
        <v>0.00428609336810843</v>
      </c>
      <c r="AM98" s="16">
        <v>0.0106574046035689</v>
      </c>
      <c r="AN98" s="16">
        <v>0.00565384903949171</v>
      </c>
      <c r="AO98" s="16">
        <v>0.00303081475089253</v>
      </c>
      <c r="AP98" s="16">
        <v>0.00764489877317464</v>
      </c>
      <c r="AQ98" s="16">
        <v>0.00565504357164032</v>
      </c>
      <c r="AR98" s="16">
        <v>0.00534080284335803</v>
      </c>
      <c r="AS98" s="16">
        <v>0.00407074616931161</v>
      </c>
      <c r="AT98" s="16">
        <v>0.00664211858584903</v>
      </c>
      <c r="AU98" s="16">
        <v>0.00405050661137682</v>
      </c>
      <c r="AV98" s="16">
        <v>0.00343385065361012</v>
      </c>
      <c r="AW98" s="16">
        <v>0.00121667376484387</v>
      </c>
      <c r="AX98" s="16">
        <v>0.00406921887597389</v>
      </c>
      <c r="AY98" s="16">
        <v>0.0137483737910998</v>
      </c>
      <c r="AZ98" s="16">
        <v>0.00391607833644097</v>
      </c>
      <c r="BA98" s="16">
        <v>0.00572905513898509</v>
      </c>
      <c r="BB98" s="16">
        <v>0.0100011808144673</v>
      </c>
      <c r="BC98" s="16">
        <v>0.00322358944426469</v>
      </c>
      <c r="BD98" s="16">
        <v>0.00330710180468481</v>
      </c>
      <c r="BE98" s="16">
        <v>0.00485352730278439</v>
      </c>
      <c r="BF98" s="16">
        <v>0.00467042115433204</v>
      </c>
      <c r="BG98" s="16">
        <v>0.00405604350858303</v>
      </c>
      <c r="BH98" s="16">
        <v>0.00400816988975689</v>
      </c>
      <c r="BI98" s="16">
        <v>0.00641517337984045</v>
      </c>
      <c r="BJ98" s="16">
        <v>0.00108332955538081</v>
      </c>
      <c r="BK98" s="16">
        <v>0.00551145593645873</v>
      </c>
      <c r="BL98" s="16">
        <v>0.00176068118390794</v>
      </c>
      <c r="BM98" s="16">
        <v>0.00366465702000715</v>
      </c>
      <c r="BN98" s="16">
        <v>0.00521482056143601</v>
      </c>
      <c r="BO98" s="16">
        <v>0.00579606048480142</v>
      </c>
      <c r="BP98" s="16">
        <v>-0.000152025374784623</v>
      </c>
      <c r="BQ98" s="16">
        <v>0.00815598484707262</v>
      </c>
      <c r="BR98" s="16">
        <v>0.000711323712878059</v>
      </c>
      <c r="BS98" s="16">
        <v>0.00856939919624886</v>
      </c>
      <c r="BT98" s="16">
        <v>0.00890035979609883</v>
      </c>
      <c r="BU98" s="16">
        <v>0.0102896997562892</v>
      </c>
      <c r="BV98" s="16">
        <v>0.00351582919952229</v>
      </c>
      <c r="BW98" s="16">
        <v>0.0162184175117327</v>
      </c>
      <c r="BX98" s="16">
        <v>0.00364763980640341</v>
      </c>
      <c r="BY98" s="16">
        <v>0.0154458716953108</v>
      </c>
      <c r="BZ98" s="16">
        <v>0.00336882472814823</v>
      </c>
      <c r="CA98" s="16">
        <v>0.00242774118505046</v>
      </c>
      <c r="CB98" s="16">
        <v>0.000735062800991783</v>
      </c>
      <c r="CC98" s="16">
        <v>-4.63023002045797e-5</v>
      </c>
      <c r="CD98" s="16">
        <v>0.00259345297519473</v>
      </c>
      <c r="CE98" s="16">
        <v>0.00534687543758</v>
      </c>
      <c r="CF98" s="16">
        <v>0.0088515131455798</v>
      </c>
      <c r="CG98" s="16">
        <v>0.00339823632379881</v>
      </c>
      <c r="CH98" s="16">
        <v>0.00617824592893303</v>
      </c>
      <c r="CI98" s="16">
        <v>0.00490023326713126</v>
      </c>
      <c r="CJ98" s="16">
        <v>0.00634212928060602</v>
      </c>
      <c r="CK98" s="16">
        <v>0.001723238009781</v>
      </c>
      <c r="CL98" s="16">
        <v>0.00257112490538199</v>
      </c>
      <c r="CM98" s="16">
        <v>0.016677893058682</v>
      </c>
      <c r="CN98" s="16">
        <v>0.00396817192140953</v>
      </c>
      <c r="CO98" s="16">
        <v>0.00166137417971103</v>
      </c>
      <c r="CP98" s="16">
        <v>0.000137319294989389</v>
      </c>
      <c r="CQ98" s="16">
        <v>0.00179526003851736</v>
      </c>
      <c r="CR98" s="16">
        <v>0.00275719027243773</v>
      </c>
      <c r="CS98" s="16">
        <v>0.00592795112626916</v>
      </c>
      <c r="CT98" s="16">
        <f>VARP(RI!$B$96:$DQ$96)</f>
        <v>0.0241186423608338</v>
      </c>
      <c r="CU98" s="16">
        <v>0.00637764359832575</v>
      </c>
      <c r="CV98" s="16">
        <v>0.00722231664952737</v>
      </c>
      <c r="CW98" s="16">
        <v>-0.00243744769806533</v>
      </c>
      <c r="CX98" s="16">
        <v>-0.00145989502460761</v>
      </c>
      <c r="CY98" s="18">
        <v>0.00620067237994239</v>
      </c>
    </row>
    <row r="99" ht="15.15" spans="1:103">
      <c r="A99">
        <v>0.0157595551341012</v>
      </c>
      <c r="B99">
        <v>0</v>
      </c>
      <c r="C99" t="s">
        <v>262</v>
      </c>
      <c r="D99" s="16">
        <v>0.00306816452411297</v>
      </c>
      <c r="E99" s="16">
        <v>0.00343700683204704</v>
      </c>
      <c r="F99" s="16">
        <v>0.00344532865732166</v>
      </c>
      <c r="G99" s="16">
        <v>0.00261555507045177</v>
      </c>
      <c r="H99" s="16">
        <v>0.00122319923093824</v>
      </c>
      <c r="I99" s="16">
        <v>0.00313653241895831</v>
      </c>
      <c r="J99" s="16">
        <v>0.00163489875660809</v>
      </c>
      <c r="K99" s="16">
        <v>0.00412735472484586</v>
      </c>
      <c r="L99" s="16">
        <v>0.00494791100783213</v>
      </c>
      <c r="M99" s="16">
        <v>0.00339940532925268</v>
      </c>
      <c r="N99" s="16">
        <v>0.000955042966010727</v>
      </c>
      <c r="O99" s="16">
        <v>0.00245267741994147</v>
      </c>
      <c r="P99" s="16">
        <v>0.00204098859441983</v>
      </c>
      <c r="Q99" s="16">
        <v>0.00190274258633137</v>
      </c>
      <c r="R99" s="16">
        <v>0.0025135336371034</v>
      </c>
      <c r="S99" s="16">
        <v>0.00247835436302605</v>
      </c>
      <c r="T99" s="16">
        <v>0.00304220291737358</v>
      </c>
      <c r="U99" s="16">
        <v>0.00622961712207444</v>
      </c>
      <c r="V99" s="16">
        <v>0.00419341946358044</v>
      </c>
      <c r="W99" s="16">
        <v>0.00176982180253994</v>
      </c>
      <c r="X99" s="16">
        <v>0.00355967306185093</v>
      </c>
      <c r="Y99" s="16">
        <v>0.00270146528809989</v>
      </c>
      <c r="Z99" s="16">
        <v>0.00267194450735873</v>
      </c>
      <c r="AA99" s="16">
        <v>0.00321234040055852</v>
      </c>
      <c r="AB99" s="16">
        <v>0.00546424717907561</v>
      </c>
      <c r="AC99" s="16">
        <v>0.00295354710192058</v>
      </c>
      <c r="AD99" s="16">
        <v>0.00307290397720994</v>
      </c>
      <c r="AE99" s="16">
        <v>0.00215951270042546</v>
      </c>
      <c r="AF99" s="16">
        <v>0.00210648549985014</v>
      </c>
      <c r="AG99" s="16">
        <v>0.00344666651864647</v>
      </c>
      <c r="AH99" s="16">
        <v>0.00247632026058642</v>
      </c>
      <c r="AI99" s="16">
        <v>0.00138849904642367</v>
      </c>
      <c r="AJ99" s="16">
        <v>0.00385803574729404</v>
      </c>
      <c r="AK99" s="16">
        <v>0.00406416174329358</v>
      </c>
      <c r="AL99" s="16">
        <v>0.00295104744918377</v>
      </c>
      <c r="AM99" s="16">
        <v>0.00441185804463037</v>
      </c>
      <c r="AN99" s="16">
        <v>0.00433469012076198</v>
      </c>
      <c r="AO99" s="16">
        <v>0.00228534606533601</v>
      </c>
      <c r="AP99" s="16">
        <v>0.0066092334809163</v>
      </c>
      <c r="AQ99" s="16">
        <v>0.00379201018885533</v>
      </c>
      <c r="AR99" s="16">
        <v>0.00362334527404102</v>
      </c>
      <c r="AS99" s="16">
        <v>0.00277812514070662</v>
      </c>
      <c r="AT99" s="16">
        <v>0.00496045857903573</v>
      </c>
      <c r="AU99" s="16">
        <v>0.00448213800605613</v>
      </c>
      <c r="AV99" s="16">
        <v>0.00481054873569009</v>
      </c>
      <c r="AW99" s="16">
        <v>0.00121461028356982</v>
      </c>
      <c r="AX99" s="16">
        <v>0.00139242701579503</v>
      </c>
      <c r="AY99" s="16">
        <v>0.00372391405389719</v>
      </c>
      <c r="AZ99" s="16">
        <v>0.00330550375192778</v>
      </c>
      <c r="BA99" s="16">
        <v>0.00341154482541097</v>
      </c>
      <c r="BB99" s="16">
        <v>0.00451246570375743</v>
      </c>
      <c r="BC99" s="16">
        <v>0.000687580771462991</v>
      </c>
      <c r="BD99" s="16">
        <v>0.003083077219982</v>
      </c>
      <c r="BE99" s="16">
        <v>0.00243184864736043</v>
      </c>
      <c r="BF99" s="16">
        <v>0.00504089740229358</v>
      </c>
      <c r="BG99" s="16">
        <v>0.00377445083027672</v>
      </c>
      <c r="BH99" s="16">
        <v>0.00675531415452622</v>
      </c>
      <c r="BI99" s="16">
        <v>0.00708382800429281</v>
      </c>
      <c r="BJ99" s="16">
        <v>0.00300343436238139</v>
      </c>
      <c r="BK99" s="16">
        <v>0.00573574758698459</v>
      </c>
      <c r="BL99" s="16">
        <v>0.00130942834238818</v>
      </c>
      <c r="BM99" s="16">
        <v>0.00178229776797394</v>
      </c>
      <c r="BN99" s="16">
        <v>0.00906689679204622</v>
      </c>
      <c r="BO99" s="16">
        <v>0.00526509182020083</v>
      </c>
      <c r="BP99" s="16">
        <v>0.00362102491551321</v>
      </c>
      <c r="BQ99" s="16">
        <v>0.0092566146512775</v>
      </c>
      <c r="BR99" s="16">
        <v>0.00120861204468567</v>
      </c>
      <c r="BS99" s="16">
        <v>0.00882600456684033</v>
      </c>
      <c r="BT99" s="16">
        <v>0.00369566429282913</v>
      </c>
      <c r="BU99" s="16">
        <v>0.00751914341483811</v>
      </c>
      <c r="BV99" s="16">
        <v>0.00276813374639301</v>
      </c>
      <c r="BW99" s="16">
        <v>0.00602547929811749</v>
      </c>
      <c r="BX99" s="16">
        <v>0.00256668819235341</v>
      </c>
      <c r="BY99" s="16">
        <v>0.00395172525371785</v>
      </c>
      <c r="BZ99" s="16">
        <v>0.00559990563030503</v>
      </c>
      <c r="CA99" s="16">
        <v>0.00336359264004681</v>
      </c>
      <c r="CB99" s="16">
        <v>0.00209066653439329</v>
      </c>
      <c r="CC99" s="16">
        <v>0.00495144680352459</v>
      </c>
      <c r="CD99" s="16">
        <v>0.00641353349904219</v>
      </c>
      <c r="CE99" s="16">
        <v>0.00802288473541649</v>
      </c>
      <c r="CF99" s="16">
        <v>0.00503176439202087</v>
      </c>
      <c r="CG99" s="16">
        <v>0.00195160308032426</v>
      </c>
      <c r="CH99" s="16">
        <v>0.00273237140892868</v>
      </c>
      <c r="CI99" s="16">
        <v>0.00402571251599108</v>
      </c>
      <c r="CJ99" s="16">
        <v>0.00445097197196721</v>
      </c>
      <c r="CK99" s="16">
        <v>0.00162172935483137</v>
      </c>
      <c r="CL99" s="16">
        <v>0.00163942812652124</v>
      </c>
      <c r="CM99" s="16">
        <v>0.00659038509336175</v>
      </c>
      <c r="CN99" s="16">
        <v>0.00338396348367128</v>
      </c>
      <c r="CO99" s="16">
        <v>0.00179678899478114</v>
      </c>
      <c r="CP99" s="16">
        <v>0.00170475257316762</v>
      </c>
      <c r="CQ99" s="16">
        <v>0.0020685918071794</v>
      </c>
      <c r="CR99" s="16">
        <v>0.00312474160776377</v>
      </c>
      <c r="CS99" s="16">
        <v>0.00248297609031419</v>
      </c>
      <c r="CT99" s="16">
        <v>0.00637764359832575</v>
      </c>
      <c r="CU99" s="16">
        <f>VARP(RI!$B$97:$DQ$97)</f>
        <v>0.0136230672969405</v>
      </c>
      <c r="CV99" s="16">
        <v>0.00573412644815319</v>
      </c>
      <c r="CW99" s="16">
        <v>-0.000588131013694613</v>
      </c>
      <c r="CX99" s="16">
        <v>0.00047556705171147</v>
      </c>
      <c r="CY99" s="18">
        <v>0.00487766098738863</v>
      </c>
    </row>
    <row r="100" ht="15.15" spans="1:103">
      <c r="A100">
        <v>0.0267779118946476</v>
      </c>
      <c r="B100">
        <v>0</v>
      </c>
      <c r="C100" t="s">
        <v>264</v>
      </c>
      <c r="D100" s="16">
        <v>0.00233513040116587</v>
      </c>
      <c r="E100" s="16">
        <v>0.00317701322731071</v>
      </c>
      <c r="F100" s="16">
        <v>0.00233853993301118</v>
      </c>
      <c r="G100" s="16">
        <v>0.00315005151641006</v>
      </c>
      <c r="H100" s="16">
        <v>0.000648961389210922</v>
      </c>
      <c r="I100" s="16">
        <v>0.00217293725680324</v>
      </c>
      <c r="J100" s="16">
        <v>0.0015734854246159</v>
      </c>
      <c r="K100" s="16">
        <v>0.00359444137167397</v>
      </c>
      <c r="L100" s="16">
        <v>0.00334230431364339</v>
      </c>
      <c r="M100" s="16">
        <v>0.00332747147639668</v>
      </c>
      <c r="N100" s="16">
        <v>0.00160791746275208</v>
      </c>
      <c r="O100" s="16">
        <v>0.00319155285478139</v>
      </c>
      <c r="P100" s="16">
        <v>0.00318149081592065</v>
      </c>
      <c r="Q100" s="16">
        <v>0.00195676469171563</v>
      </c>
      <c r="R100" s="16">
        <v>0.00411583538951723</v>
      </c>
      <c r="S100" s="16">
        <v>0.00243206725105711</v>
      </c>
      <c r="T100" s="16">
        <v>0.000298141342522126</v>
      </c>
      <c r="U100" s="16">
        <v>0.00603160673179664</v>
      </c>
      <c r="V100" s="16">
        <v>0.00320936395218472</v>
      </c>
      <c r="W100" s="16">
        <v>0.00171393146855117</v>
      </c>
      <c r="X100" s="16">
        <v>0.00431303306549642</v>
      </c>
      <c r="Y100" s="16">
        <v>0.00323661585085737</v>
      </c>
      <c r="Z100" s="16">
        <v>0.00231544484334961</v>
      </c>
      <c r="AA100" s="16">
        <v>0.00267922023415916</v>
      </c>
      <c r="AB100" s="16">
        <v>0.00355001715215961</v>
      </c>
      <c r="AC100" s="16">
        <v>0.00465700846074209</v>
      </c>
      <c r="AD100" s="16">
        <v>0.00357169661708191</v>
      </c>
      <c r="AE100" s="16">
        <v>0.00210968309764136</v>
      </c>
      <c r="AF100" s="16">
        <v>0.00218215528528814</v>
      </c>
      <c r="AG100" s="16">
        <v>0.00361133042667101</v>
      </c>
      <c r="AH100" s="16">
        <v>0.00453594246969795</v>
      </c>
      <c r="AI100" s="16">
        <v>0.00105305751823826</v>
      </c>
      <c r="AJ100" s="16">
        <v>0.00420869225089785</v>
      </c>
      <c r="AK100" s="16">
        <v>0.00403090329789552</v>
      </c>
      <c r="AL100" s="16">
        <v>0.0039321895074471</v>
      </c>
      <c r="AM100" s="16">
        <v>0.00484840263712624</v>
      </c>
      <c r="AN100" s="16">
        <v>0.00480384166922935</v>
      </c>
      <c r="AO100" s="16">
        <v>0.00235122851342343</v>
      </c>
      <c r="AP100" s="16">
        <v>0.00639222522122347</v>
      </c>
      <c r="AQ100" s="16">
        <v>0.00386188910451716</v>
      </c>
      <c r="AR100" s="16">
        <v>0.0041571865889623</v>
      </c>
      <c r="AS100" s="16">
        <v>0.00224734956358312</v>
      </c>
      <c r="AT100" s="16">
        <v>0.00717474568153698</v>
      </c>
      <c r="AU100" s="16">
        <v>0.00322520897879575</v>
      </c>
      <c r="AV100" s="16">
        <v>0.00345627176950894</v>
      </c>
      <c r="AW100" s="16">
        <v>0.00163381905908068</v>
      </c>
      <c r="AX100" s="16">
        <v>0.00158361821396683</v>
      </c>
      <c r="AY100" s="16">
        <v>0.00709025280070274</v>
      </c>
      <c r="AZ100" s="16">
        <v>0.00290867243694185</v>
      </c>
      <c r="BA100" s="16">
        <v>0.00369910569908097</v>
      </c>
      <c r="BB100" s="16">
        <v>0.0078549928599492</v>
      </c>
      <c r="BC100" s="16">
        <v>0.00151502627731991</v>
      </c>
      <c r="BD100" s="16">
        <v>0.00303707871579926</v>
      </c>
      <c r="BE100" s="16">
        <v>0.00444772931638503</v>
      </c>
      <c r="BF100" s="16">
        <v>0.00418895196886927</v>
      </c>
      <c r="BG100" s="16">
        <v>0.00340353951075575</v>
      </c>
      <c r="BH100" s="16">
        <v>0.00287089878573936</v>
      </c>
      <c r="BI100" s="16">
        <v>0.00544661886436243</v>
      </c>
      <c r="BJ100" s="16">
        <v>0.002059437622067</v>
      </c>
      <c r="BK100" s="16">
        <v>0.00810384516693073</v>
      </c>
      <c r="BL100" s="16">
        <v>0.00217391374481645</v>
      </c>
      <c r="BM100" s="16">
        <v>0.00180828621886552</v>
      </c>
      <c r="BN100" s="16">
        <v>0.00771527413530271</v>
      </c>
      <c r="BO100" s="16">
        <v>0.00436857316269834</v>
      </c>
      <c r="BP100" s="16">
        <v>0.00197154127090373</v>
      </c>
      <c r="BQ100" s="16">
        <v>0.00791104212741185</v>
      </c>
      <c r="BR100" s="16">
        <v>0.00208549692444222</v>
      </c>
      <c r="BS100" s="16">
        <v>0.0100238530244512</v>
      </c>
      <c r="BT100" s="16">
        <v>0.00441735923627782</v>
      </c>
      <c r="BU100" s="16">
        <v>0.00578222946113848</v>
      </c>
      <c r="BV100" s="16">
        <v>0.00320219237464443</v>
      </c>
      <c r="BW100" s="16">
        <v>0.00710528122333173</v>
      </c>
      <c r="BX100" s="16">
        <v>0.00322343792286663</v>
      </c>
      <c r="BY100" s="16">
        <v>0.00476083834892494</v>
      </c>
      <c r="BZ100" s="16">
        <v>0.00208776958986908</v>
      </c>
      <c r="CA100" s="16">
        <v>0.00210916301165965</v>
      </c>
      <c r="CB100" s="16">
        <v>0.000632279860503456</v>
      </c>
      <c r="CC100" s="16">
        <v>0.0043548390804215</v>
      </c>
      <c r="CD100" s="16">
        <v>0.0043945465879024</v>
      </c>
      <c r="CE100" s="16">
        <v>0.00614434578179414</v>
      </c>
      <c r="CF100" s="16">
        <v>0.0050393676421101</v>
      </c>
      <c r="CG100" s="16">
        <v>0.00262287267955174</v>
      </c>
      <c r="CH100" s="16">
        <v>0.00434074046313852</v>
      </c>
      <c r="CI100" s="16">
        <v>0.00372044510450469</v>
      </c>
      <c r="CJ100" s="16">
        <v>0.00410906565248653</v>
      </c>
      <c r="CK100" s="16">
        <v>0.0010083970869294</v>
      </c>
      <c r="CL100" s="16">
        <v>0.00155349518611899</v>
      </c>
      <c r="CM100" s="16">
        <v>0.0061748952442962</v>
      </c>
      <c r="CN100" s="16">
        <v>0.00381680518845998</v>
      </c>
      <c r="CO100" s="16">
        <v>0.00131029203080452</v>
      </c>
      <c r="CP100" s="16">
        <v>0.00290328299181852</v>
      </c>
      <c r="CQ100" s="16">
        <v>0.00337026118965831</v>
      </c>
      <c r="CR100" s="16">
        <v>0.00333561255650595</v>
      </c>
      <c r="CS100" s="16">
        <v>0.00259925414016781</v>
      </c>
      <c r="CT100" s="16">
        <v>0.00722231664952737</v>
      </c>
      <c r="CU100" s="16">
        <v>0.00573412644815319</v>
      </c>
      <c r="CV100" s="16">
        <f>VARP(RI!$B$98:$DQ$98)</f>
        <v>0.0138491530090205</v>
      </c>
      <c r="CW100" s="16">
        <v>0.000162098922674705</v>
      </c>
      <c r="CX100" s="16">
        <v>0.00472016445419208</v>
      </c>
      <c r="CY100" s="18">
        <v>0.0042114530932532</v>
      </c>
    </row>
    <row r="101" ht="15.15" spans="1:103">
      <c r="A101">
        <v>0.040480402585281</v>
      </c>
      <c r="B101">
        <v>0</v>
      </c>
      <c r="C101" t="s">
        <v>267</v>
      </c>
      <c r="D101" s="16">
        <v>0.00172942146289331</v>
      </c>
      <c r="E101" s="16">
        <v>0.00259261700373041</v>
      </c>
      <c r="F101" s="16">
        <v>0.00224431103556493</v>
      </c>
      <c r="G101" s="16">
        <v>0.00243556700313411</v>
      </c>
      <c r="H101" s="16">
        <v>0.00288060272646338</v>
      </c>
      <c r="I101" s="16">
        <v>0.0011255478354119</v>
      </c>
      <c r="J101" s="16">
        <v>0.00111634884805277</v>
      </c>
      <c r="K101" s="16">
        <v>0.00374502966409388</v>
      </c>
      <c r="L101" s="16">
        <v>0.00234249906664114</v>
      </c>
      <c r="M101" s="16">
        <v>0.00109059536024179</v>
      </c>
      <c r="N101" s="16">
        <v>0.000991922135759535</v>
      </c>
      <c r="O101" s="16">
        <v>0.00144125123481529</v>
      </c>
      <c r="P101" s="16">
        <v>-0.000447945387778124</v>
      </c>
      <c r="Q101" s="16">
        <v>0.00207047727090483</v>
      </c>
      <c r="R101" s="16">
        <v>0.000815701685884075</v>
      </c>
      <c r="S101" s="16">
        <v>0.00252175080652916</v>
      </c>
      <c r="T101" s="16">
        <v>0.00232288284790737</v>
      </c>
      <c r="U101" s="16">
        <v>7.69758343359401e-5</v>
      </c>
      <c r="V101" s="16">
        <v>0.0025995883147147</v>
      </c>
      <c r="W101" s="16">
        <v>0.00325104028132059</v>
      </c>
      <c r="X101" s="16">
        <v>0.000470350483367056</v>
      </c>
      <c r="Y101" s="16">
        <v>0.000768564873499788</v>
      </c>
      <c r="Z101" s="16">
        <v>0.00256308245052968</v>
      </c>
      <c r="AA101" s="16">
        <v>0.00195145326157956</v>
      </c>
      <c r="AB101" s="16">
        <v>0.000607074407670437</v>
      </c>
      <c r="AC101" s="16">
        <v>0.00231865400412418</v>
      </c>
      <c r="AD101" s="16">
        <v>-0.000686847841052744</v>
      </c>
      <c r="AE101" s="16">
        <v>0.00246966212882672</v>
      </c>
      <c r="AF101" s="16">
        <v>0.00191299890973731</v>
      </c>
      <c r="AG101" s="16">
        <v>0.00340050581511687</v>
      </c>
      <c r="AH101" s="16">
        <v>-0.000419706671529869</v>
      </c>
      <c r="AI101" s="16">
        <v>0.000479295389690301</v>
      </c>
      <c r="AJ101" s="16">
        <v>0.00293357241304713</v>
      </c>
      <c r="AK101" s="16">
        <v>0.00219527561201719</v>
      </c>
      <c r="AL101" s="16">
        <v>0.00387919357089342</v>
      </c>
      <c r="AM101" s="16">
        <v>0.000599054437662159</v>
      </c>
      <c r="AN101" s="16">
        <v>0.0018074660328895</v>
      </c>
      <c r="AO101" s="16">
        <v>0.00164056447308067</v>
      </c>
      <c r="AP101" s="16">
        <v>0.000803300671874716</v>
      </c>
      <c r="AQ101" s="16">
        <v>0.00235073293174058</v>
      </c>
      <c r="AR101" s="16">
        <v>0.00240756872951324</v>
      </c>
      <c r="AS101" s="16">
        <v>0.00117391695082387</v>
      </c>
      <c r="AT101" s="16">
        <v>0.00175717891979231</v>
      </c>
      <c r="AU101" s="16">
        <v>0.000671540592727307</v>
      </c>
      <c r="AV101" s="16">
        <v>0.000130087979030985</v>
      </c>
      <c r="AW101" s="16">
        <v>0.000632873545559196</v>
      </c>
      <c r="AX101" s="16">
        <v>0.00294857323888563</v>
      </c>
      <c r="AY101" s="16">
        <v>0.000610816377156753</v>
      </c>
      <c r="AZ101" s="16">
        <v>0.00358245762282011</v>
      </c>
      <c r="BA101" s="16">
        <v>0.00307207318536135</v>
      </c>
      <c r="BB101" s="16">
        <v>0.00309092209934303</v>
      </c>
      <c r="BC101" s="16">
        <v>0.00049446130901163</v>
      </c>
      <c r="BD101" s="16">
        <v>0.00168055990161736</v>
      </c>
      <c r="BE101" s="16">
        <v>0.00439569178623061</v>
      </c>
      <c r="BF101" s="16">
        <v>0.000173980156270369</v>
      </c>
      <c r="BG101" s="16">
        <v>0.000819782535358265</v>
      </c>
      <c r="BH101" s="16">
        <v>0.00142676703455449</v>
      </c>
      <c r="BI101" s="16">
        <v>0.00181219791899455</v>
      </c>
      <c r="BJ101" s="16">
        <v>0.00337077637399787</v>
      </c>
      <c r="BK101" s="16">
        <v>-0.000610331699993149</v>
      </c>
      <c r="BL101" s="16">
        <v>0.00223399709900335</v>
      </c>
      <c r="BM101" s="16">
        <v>0.000944251372974112</v>
      </c>
      <c r="BN101" s="16">
        <v>-0.00189191441104197</v>
      </c>
      <c r="BO101" s="16">
        <v>0.00368708144541875</v>
      </c>
      <c r="BP101" s="16">
        <v>0.000417556257848668</v>
      </c>
      <c r="BQ101" s="16">
        <v>0.00363556657772514</v>
      </c>
      <c r="BR101" s="16">
        <v>0.00236089604616919</v>
      </c>
      <c r="BS101" s="16">
        <v>0.0110268144283264</v>
      </c>
      <c r="BT101" s="16">
        <v>0.00271417051146709</v>
      </c>
      <c r="BU101" s="16">
        <v>0.000920501186908419</v>
      </c>
      <c r="BV101" s="16">
        <v>0.00195331877996175</v>
      </c>
      <c r="BW101" s="16">
        <v>0.00270225193074759</v>
      </c>
      <c r="BX101" s="16">
        <v>0.0016163255046378</v>
      </c>
      <c r="BY101" s="16">
        <v>0.00122469710945215</v>
      </c>
      <c r="BZ101" s="16">
        <v>-0.00073378176133377</v>
      </c>
      <c r="CA101" s="16">
        <v>-0.000595047941988369</v>
      </c>
      <c r="CB101" s="16">
        <v>-0.000394815770565224</v>
      </c>
      <c r="CC101" s="16">
        <v>0.00560365524300223</v>
      </c>
      <c r="CD101" s="16">
        <v>0.00110516147051721</v>
      </c>
      <c r="CE101" s="16">
        <v>0.00574436113912499</v>
      </c>
      <c r="CF101" s="16">
        <v>-0.00104050820833029</v>
      </c>
      <c r="CG101" s="16">
        <v>0.00100403714621539</v>
      </c>
      <c r="CH101" s="16">
        <v>0.000928237568927981</v>
      </c>
      <c r="CI101" s="16">
        <v>0.00278272074063111</v>
      </c>
      <c r="CJ101" s="16">
        <v>0.00271732359292228</v>
      </c>
      <c r="CK101" s="16">
        <v>0.00111337275970584</v>
      </c>
      <c r="CL101" s="16">
        <v>0.00171638266874063</v>
      </c>
      <c r="CM101" s="16">
        <v>0.00193307151350672</v>
      </c>
      <c r="CN101" s="16">
        <v>0.00353093210465187</v>
      </c>
      <c r="CO101" s="16">
        <v>0.00035208337995788</v>
      </c>
      <c r="CP101" s="16">
        <v>0.00121979440244848</v>
      </c>
      <c r="CQ101" s="16">
        <v>-4.43043180975786e-5</v>
      </c>
      <c r="CR101" s="16">
        <v>0.00203591629855981</v>
      </c>
      <c r="CS101" s="16">
        <v>0.000321353239960596</v>
      </c>
      <c r="CT101" s="16">
        <v>-0.00243744769806533</v>
      </c>
      <c r="CU101" s="16">
        <v>-0.000588131013694613</v>
      </c>
      <c r="CV101" s="16">
        <v>0.000162098922674705</v>
      </c>
      <c r="CW101" s="16">
        <f>VARP(RI!$B$99:$DQ$99)</f>
        <v>0.0321690120838738</v>
      </c>
      <c r="CX101" s="16">
        <v>0.000459808220184591</v>
      </c>
      <c r="CY101" s="18">
        <v>0.00176246086127491</v>
      </c>
    </row>
    <row r="102" ht="15.15" spans="1:103">
      <c r="A102">
        <v>0.0252963260513781</v>
      </c>
      <c r="B102">
        <v>0.0130520160819592</v>
      </c>
      <c r="C102" t="s">
        <v>270</v>
      </c>
      <c r="D102" s="16">
        <v>-0.0015575620993773</v>
      </c>
      <c r="E102" s="16">
        <v>-0.00139300594397275</v>
      </c>
      <c r="F102" s="16">
        <v>0.00172204977248819</v>
      </c>
      <c r="G102" s="16">
        <v>-0.000317153618642597</v>
      </c>
      <c r="H102" s="16">
        <v>-0.00142043133802336</v>
      </c>
      <c r="I102" s="16">
        <v>3.46552382498993e-5</v>
      </c>
      <c r="J102" s="16">
        <v>8.08237505211889e-5</v>
      </c>
      <c r="K102" s="16">
        <v>-0.00211485240496151</v>
      </c>
      <c r="L102" s="16">
        <v>0.001163141478861</v>
      </c>
      <c r="M102" s="16">
        <v>1.46841377098832e-5</v>
      </c>
      <c r="N102" s="16">
        <v>0.0025272392162631</v>
      </c>
      <c r="O102" s="16">
        <v>-0.00119063579287348</v>
      </c>
      <c r="P102" s="16">
        <v>0.0174687272573629</v>
      </c>
      <c r="Q102" s="16">
        <v>-0.00102027508976717</v>
      </c>
      <c r="R102" s="16">
        <v>-0.000239337565622043</v>
      </c>
      <c r="S102" s="16">
        <v>-0.00139279024095812</v>
      </c>
      <c r="T102" s="16">
        <v>-7.96809736880734e-6</v>
      </c>
      <c r="U102" s="16">
        <v>-0.00210087569046192</v>
      </c>
      <c r="V102" s="16">
        <v>0.000777470789253145</v>
      </c>
      <c r="W102" s="16">
        <v>-0.00107317402771451</v>
      </c>
      <c r="X102" s="16">
        <v>0.00319372398982998</v>
      </c>
      <c r="Y102" s="16">
        <v>0.00156406504794504</v>
      </c>
      <c r="Z102" s="16">
        <v>0.000457799871865623</v>
      </c>
      <c r="AA102" s="16">
        <v>0.00390001701307753</v>
      </c>
      <c r="AB102" s="16">
        <v>0.00486872182700732</v>
      </c>
      <c r="AC102" s="16">
        <v>0.00201093064657156</v>
      </c>
      <c r="AD102" s="16">
        <v>0.00112425528615951</v>
      </c>
      <c r="AE102" s="16">
        <v>0.000646815199026093</v>
      </c>
      <c r="AF102" s="16">
        <v>-0.00025993213340482</v>
      </c>
      <c r="AG102" s="16">
        <v>0.000761259113828526</v>
      </c>
      <c r="AH102" s="16">
        <v>0.000188192639314126</v>
      </c>
      <c r="AI102" s="16">
        <v>-0.000554919678118855</v>
      </c>
      <c r="AJ102" s="16">
        <v>0.00077549167699832</v>
      </c>
      <c r="AK102" s="16">
        <v>-0.00165100902936437</v>
      </c>
      <c r="AL102" s="16">
        <v>0.00172556419737277</v>
      </c>
      <c r="AM102" s="16">
        <v>0.000538796091447894</v>
      </c>
      <c r="AN102" s="16">
        <v>0.00163444871781846</v>
      </c>
      <c r="AO102" s="16">
        <v>-9.94691090598959e-5</v>
      </c>
      <c r="AP102" s="16">
        <v>0.00079957773896684</v>
      </c>
      <c r="AQ102" s="16">
        <v>0.00152992382274349</v>
      </c>
      <c r="AR102" s="16">
        <v>-0.000769818946175589</v>
      </c>
      <c r="AS102" s="16">
        <v>0.000932487804210285</v>
      </c>
      <c r="AT102" s="16">
        <v>0.000266203978624761</v>
      </c>
      <c r="AU102" s="16">
        <v>0.0010084279225455</v>
      </c>
      <c r="AV102" s="16">
        <v>0.00488391478542887</v>
      </c>
      <c r="AW102" s="16">
        <v>8.78919848977958e-5</v>
      </c>
      <c r="AX102" s="16">
        <v>-0.00246927892162634</v>
      </c>
      <c r="AY102" s="16">
        <v>0.00203002991487141</v>
      </c>
      <c r="AZ102" s="16">
        <v>-0.00176679401408239</v>
      </c>
      <c r="BA102" s="16">
        <v>0.000429772011252425</v>
      </c>
      <c r="BB102" s="16">
        <v>0.00177187701988675</v>
      </c>
      <c r="BC102" s="16">
        <v>-0.00118118966062079</v>
      </c>
      <c r="BD102" s="16">
        <v>0.000455210239163818</v>
      </c>
      <c r="BE102" s="16">
        <v>0.00236151362501272</v>
      </c>
      <c r="BF102" s="16">
        <v>0.000446315416233564</v>
      </c>
      <c r="BG102" s="16">
        <v>0.00132529507296793</v>
      </c>
      <c r="BH102" s="16">
        <v>-0.000950585844128716</v>
      </c>
      <c r="BI102" s="16">
        <v>0.0051255231296033</v>
      </c>
      <c r="BJ102" s="16">
        <v>0.00219198079855145</v>
      </c>
      <c r="BK102" s="16">
        <v>0.0283908302946381</v>
      </c>
      <c r="BL102" s="16">
        <v>0.00157819153208045</v>
      </c>
      <c r="BM102" s="16">
        <v>0.000961062391211602</v>
      </c>
      <c r="BN102" s="16">
        <v>0.00405459430296546</v>
      </c>
      <c r="BO102" s="16">
        <v>-0.000279620960740622</v>
      </c>
      <c r="BP102" s="16">
        <v>0.00414603857212329</v>
      </c>
      <c r="BQ102" s="16">
        <v>0.00145806414011984</v>
      </c>
      <c r="BR102" s="16">
        <v>-0.00240053024748021</v>
      </c>
      <c r="BS102" s="16">
        <v>0.014209037510842</v>
      </c>
      <c r="BT102" s="16">
        <v>-0.00331647239955464</v>
      </c>
      <c r="BU102" s="16">
        <v>0.00187545405769224</v>
      </c>
      <c r="BV102" s="16">
        <v>-0.000689346659903421</v>
      </c>
      <c r="BW102" s="16">
        <v>-0.000871403936128591</v>
      </c>
      <c r="BX102" s="16">
        <v>0.00610323748664876</v>
      </c>
      <c r="BY102" s="16">
        <v>-0.0012166050143642</v>
      </c>
      <c r="BZ102" s="16">
        <v>-0.000739191502969815</v>
      </c>
      <c r="CA102" s="16">
        <v>0.000805941530855596</v>
      </c>
      <c r="CB102" s="16">
        <v>-0.00398860925149605</v>
      </c>
      <c r="CC102" s="16">
        <v>0.00288449693479647</v>
      </c>
      <c r="CD102" s="16">
        <v>0.0100499754856249</v>
      </c>
      <c r="CE102" s="16">
        <v>0.0113013494284798</v>
      </c>
      <c r="CF102" s="16">
        <v>0.00124948644153139</v>
      </c>
      <c r="CG102" s="16">
        <v>0.00025595890568937</v>
      </c>
      <c r="CH102" s="16">
        <v>0.000634086561539966</v>
      </c>
      <c r="CI102" s="16">
        <v>0.0015201248405418</v>
      </c>
      <c r="CJ102" s="16">
        <v>0.000273337650654126</v>
      </c>
      <c r="CK102" s="16">
        <v>-0.0014318945791922</v>
      </c>
      <c r="CL102" s="16">
        <v>0.000701948870975174</v>
      </c>
      <c r="CM102" s="16">
        <v>0.011334883896207</v>
      </c>
      <c r="CN102" s="16">
        <v>-0.00121049928495246</v>
      </c>
      <c r="CO102" s="16">
        <v>-0.000223087527075232</v>
      </c>
      <c r="CP102" s="16">
        <v>-0.0015273516442808</v>
      </c>
      <c r="CQ102" s="16">
        <v>-0.000166454878814826</v>
      </c>
      <c r="CR102" s="16">
        <v>0.000891510443464324</v>
      </c>
      <c r="CS102" s="16">
        <v>0.00156176874435351</v>
      </c>
      <c r="CT102" s="16">
        <v>-0.00145989502460761</v>
      </c>
      <c r="CU102" s="16">
        <v>0.00047556705171147</v>
      </c>
      <c r="CV102" s="16">
        <v>0.00472016445419208</v>
      </c>
      <c r="CW102" s="16">
        <v>0.000459808220184591</v>
      </c>
      <c r="CX102" s="16">
        <f>VARP(RI!$B$100:$DQ$100)</f>
        <v>0.0625884101860508</v>
      </c>
      <c r="CY102" s="18">
        <v>0.00475177138844006</v>
      </c>
    </row>
    <row r="103" ht="15.15" spans="1:103">
      <c r="A103">
        <v>-0.00172658028775016</v>
      </c>
      <c r="B103">
        <v>0</v>
      </c>
      <c r="C103" t="s">
        <v>272</v>
      </c>
      <c r="D103" s="18">
        <v>0.00293355636497528</v>
      </c>
      <c r="E103" s="18">
        <v>0.0034187279433853</v>
      </c>
      <c r="F103" s="18">
        <v>0.0025251396289349</v>
      </c>
      <c r="G103" s="18">
        <v>0.00365707905869182</v>
      </c>
      <c r="H103" s="18">
        <v>0.00131912050539939</v>
      </c>
      <c r="I103" s="18">
        <v>0.00250215697039628</v>
      </c>
      <c r="J103" s="18">
        <v>0.00136926324709215</v>
      </c>
      <c r="K103" s="18">
        <v>0.00593454578116001</v>
      </c>
      <c r="L103" s="18">
        <v>0.00359188668633708</v>
      </c>
      <c r="M103" s="18">
        <v>0.00324287845922809</v>
      </c>
      <c r="N103" s="18">
        <v>0.00260508513278438</v>
      </c>
      <c r="O103" s="18">
        <v>0.00373722792943731</v>
      </c>
      <c r="P103" s="18">
        <v>0.00223548510565342</v>
      </c>
      <c r="Q103" s="18">
        <v>0.00187885979378842</v>
      </c>
      <c r="R103" s="18">
        <v>0.004569483494494</v>
      </c>
      <c r="S103" s="18">
        <v>0.00291760714673088</v>
      </c>
      <c r="T103" s="18">
        <v>0.00256137721055954</v>
      </c>
      <c r="U103" s="18">
        <v>0.00721917231223822</v>
      </c>
      <c r="V103" s="18">
        <v>0.00441862921020838</v>
      </c>
      <c r="W103" s="18">
        <v>0.00312218995636859</v>
      </c>
      <c r="X103" s="18">
        <v>0.0045157660881329</v>
      </c>
      <c r="Y103" s="18">
        <v>0.0037238574820984</v>
      </c>
      <c r="Z103" s="18">
        <v>0.00258483557926068</v>
      </c>
      <c r="AA103" s="18">
        <v>0.00231999549266427</v>
      </c>
      <c r="AB103" s="18">
        <v>0.0024866834301915</v>
      </c>
      <c r="AC103" s="18">
        <v>0.00359332738786278</v>
      </c>
      <c r="AD103" s="18">
        <v>0.00375039640746395</v>
      </c>
      <c r="AE103" s="18">
        <v>0.00335129058373952</v>
      </c>
      <c r="AF103" s="18">
        <v>0.00200598789403685</v>
      </c>
      <c r="AG103" s="18">
        <v>0.00649900964051862</v>
      </c>
      <c r="AH103" s="18">
        <v>0.00458270769834992</v>
      </c>
      <c r="AI103" s="18">
        <v>0.00173410582803668</v>
      </c>
      <c r="AJ103" s="18">
        <v>0.00469179788064382</v>
      </c>
      <c r="AK103" s="18">
        <v>0.00406140933793716</v>
      </c>
      <c r="AL103" s="18">
        <v>0.00399706308239662</v>
      </c>
      <c r="AM103" s="18">
        <v>0.00452694113536273</v>
      </c>
      <c r="AN103" s="18">
        <v>0.00579018786162491</v>
      </c>
      <c r="AO103" s="18">
        <v>0.00347824261653412</v>
      </c>
      <c r="AP103" s="18">
        <v>0.00684828122645746</v>
      </c>
      <c r="AQ103" s="18">
        <v>0.00482814278232994</v>
      </c>
      <c r="AR103" s="18">
        <v>0.00532129230853629</v>
      </c>
      <c r="AS103" s="18">
        <v>0.00384386901751332</v>
      </c>
      <c r="AT103" s="18">
        <v>0.00581080902431443</v>
      </c>
      <c r="AU103" s="18">
        <v>0.0029538163577841</v>
      </c>
      <c r="AV103" s="18">
        <v>0.00439316602149293</v>
      </c>
      <c r="AW103" s="18">
        <v>0.00118078039058618</v>
      </c>
      <c r="AX103" s="18">
        <v>0.00415894920576811</v>
      </c>
      <c r="AY103" s="18">
        <v>0.00612029179411997</v>
      </c>
      <c r="AZ103" s="18">
        <v>0.00470449118977818</v>
      </c>
      <c r="BA103" s="18">
        <v>0.00393547436774774</v>
      </c>
      <c r="BB103" s="18">
        <v>0.00606159774642987</v>
      </c>
      <c r="BC103" s="18">
        <v>0.00156539513159659</v>
      </c>
      <c r="BD103" s="18">
        <v>0.00342263329324552</v>
      </c>
      <c r="BE103" s="18">
        <v>0.004135078276101</v>
      </c>
      <c r="BF103" s="18">
        <v>0.00345351192182066</v>
      </c>
      <c r="BG103" s="18">
        <v>0.00377678796561248</v>
      </c>
      <c r="BH103" s="18">
        <v>0.00408694562629328</v>
      </c>
      <c r="BI103" s="18">
        <v>0.00413874379455383</v>
      </c>
      <c r="BJ103" s="18">
        <v>0.00299868618763082</v>
      </c>
      <c r="BK103" s="18">
        <v>0.00488344115651707</v>
      </c>
      <c r="BL103" s="18">
        <v>0.00279533134470134</v>
      </c>
      <c r="BM103" s="18">
        <v>0.00287044403026549</v>
      </c>
      <c r="BN103" s="18">
        <v>0.0043259334324596</v>
      </c>
      <c r="BO103" s="18">
        <v>0.00507697175242182</v>
      </c>
      <c r="BP103" s="18">
        <v>0.000428321675284521</v>
      </c>
      <c r="BQ103" s="18">
        <v>0.00450121715326361</v>
      </c>
      <c r="BR103" s="18">
        <v>0.001330316001221</v>
      </c>
      <c r="BS103" s="18">
        <v>0.00538223605542307</v>
      </c>
      <c r="BT103" s="18">
        <v>0.00514570625838749</v>
      </c>
      <c r="BU103" s="18">
        <v>0.0051186581617637</v>
      </c>
      <c r="BV103" s="18">
        <v>0.00218064318700011</v>
      </c>
      <c r="BW103" s="18">
        <v>0.00728265480713044</v>
      </c>
      <c r="BX103" s="18">
        <v>0.00300766018980405</v>
      </c>
      <c r="BY103" s="18">
        <v>0.00611067347410607</v>
      </c>
      <c r="BZ103" s="18">
        <v>0.0034898167315783</v>
      </c>
      <c r="CA103" s="18">
        <v>0.00286650546829598</v>
      </c>
      <c r="CB103" s="18">
        <v>0.0012397175518413</v>
      </c>
      <c r="CC103" s="18">
        <v>0.00220304335071445</v>
      </c>
      <c r="CD103" s="18">
        <v>0.00436748616483434</v>
      </c>
      <c r="CE103" s="18">
        <v>0.00752312651626048</v>
      </c>
      <c r="CF103" s="18">
        <v>0.00353411899804458</v>
      </c>
      <c r="CG103" s="18">
        <v>0.00240671761402378</v>
      </c>
      <c r="CH103" s="18">
        <v>0.00487083482405749</v>
      </c>
      <c r="CI103" s="18">
        <v>0.0040098540218537</v>
      </c>
      <c r="CJ103" s="18">
        <v>0.005160948012018</v>
      </c>
      <c r="CK103" s="18">
        <v>0.00195247166545808</v>
      </c>
      <c r="CL103" s="18">
        <v>0.00237406290388029</v>
      </c>
      <c r="CM103" s="18">
        <v>0.00403161669820406</v>
      </c>
      <c r="CN103" s="18">
        <v>0.00469096767250953</v>
      </c>
      <c r="CO103" s="18">
        <v>0.00127733625707359</v>
      </c>
      <c r="CP103" s="18">
        <v>0.00174871643825708</v>
      </c>
      <c r="CQ103" s="18">
        <v>0.00128153946597333</v>
      </c>
      <c r="CR103" s="18">
        <v>0.00231685656188208</v>
      </c>
      <c r="CS103" s="18">
        <v>0.00284601500822415</v>
      </c>
      <c r="CT103" s="18">
        <v>0.00620067237994239</v>
      </c>
      <c r="CU103" s="18">
        <v>0.00487766098738863</v>
      </c>
      <c r="CV103" s="18">
        <v>0.0042114530932532</v>
      </c>
      <c r="CW103" s="18">
        <v>0.00176246086127491</v>
      </c>
      <c r="CX103" s="18">
        <v>0.00475177138844006</v>
      </c>
      <c r="CY103" s="18">
        <f>VARP(RI!$B$101:$DQ$101)</f>
        <v>0.0116188345299673</v>
      </c>
    </row>
    <row r="104" spans="2:103">
      <c r="B104">
        <f>SUM(B4:B103)</f>
        <v>0.999999999999998</v>
      </c>
      <c r="D104">
        <f>D2*SUMPRODUCT($B$4:$B$103,D4:D103)</f>
        <v>0</v>
      </c>
      <c r="E104">
        <f t="shared" ref="E104:BP104" si="0">E2*SUMPRODUCT($B$4:$B$103,E4:E103)</f>
        <v>0</v>
      </c>
      <c r="F104">
        <f t="shared" si="0"/>
        <v>2.56145516941663e-5</v>
      </c>
      <c r="G104">
        <f t="shared" si="0"/>
        <v>0</v>
      </c>
      <c r="H104">
        <f t="shared" si="0"/>
        <v>4.36422830595704e-5</v>
      </c>
      <c r="I104">
        <f t="shared" si="0"/>
        <v>0</v>
      </c>
      <c r="J104">
        <f t="shared" si="0"/>
        <v>8.65501190502253e-5</v>
      </c>
      <c r="K104">
        <f t="shared" si="0"/>
        <v>0</v>
      </c>
      <c r="L104">
        <f t="shared" si="0"/>
        <v>0</v>
      </c>
      <c r="M104">
        <f t="shared" si="0"/>
        <v>0</v>
      </c>
      <c r="N104">
        <f t="shared" si="0"/>
        <v>1.08284157844305e-5</v>
      </c>
      <c r="O104">
        <f t="shared" si="0"/>
        <v>0</v>
      </c>
      <c r="P104">
        <f t="shared" si="0"/>
        <v>5.55937412788496e-6</v>
      </c>
      <c r="Q104">
        <f t="shared" si="0"/>
        <v>0</v>
      </c>
      <c r="R104">
        <f t="shared" si="0"/>
        <v>0</v>
      </c>
      <c r="S104">
        <f t="shared" si="0"/>
        <v>0</v>
      </c>
      <c r="T104">
        <f t="shared" si="0"/>
        <v>0</v>
      </c>
      <c r="U104">
        <f t="shared" si="0"/>
        <v>0</v>
      </c>
      <c r="V104">
        <f t="shared" si="0"/>
        <v>0</v>
      </c>
      <c r="W104">
        <f t="shared" si="0"/>
        <v>0</v>
      </c>
      <c r="X104">
        <f t="shared" si="0"/>
        <v>0</v>
      </c>
      <c r="Y104">
        <f t="shared" si="0"/>
        <v>0</v>
      </c>
      <c r="Z104">
        <f t="shared" si="0"/>
        <v>0</v>
      </c>
      <c r="AA104">
        <f t="shared" si="0"/>
        <v>0</v>
      </c>
      <c r="AB104">
        <f t="shared" si="0"/>
        <v>0</v>
      </c>
      <c r="AC104">
        <f t="shared" si="0"/>
        <v>0</v>
      </c>
      <c r="AD104">
        <f t="shared" si="0"/>
        <v>0</v>
      </c>
      <c r="AE104">
        <f t="shared" si="0"/>
        <v>0</v>
      </c>
      <c r="AF104">
        <f t="shared" si="0"/>
        <v>0</v>
      </c>
      <c r="AG104">
        <f t="shared" si="0"/>
        <v>0</v>
      </c>
      <c r="AH104">
        <f t="shared" si="0"/>
        <v>0</v>
      </c>
      <c r="AI104">
        <f t="shared" si="0"/>
        <v>7.21747263821383e-5</v>
      </c>
      <c r="AJ104">
        <f t="shared" si="0"/>
        <v>0</v>
      </c>
      <c r="AK104">
        <f t="shared" si="0"/>
        <v>0</v>
      </c>
      <c r="AL104">
        <f t="shared" si="0"/>
        <v>0</v>
      </c>
      <c r="AM104">
        <f t="shared" si="0"/>
        <v>0</v>
      </c>
      <c r="AN104">
        <f t="shared" si="0"/>
        <v>0</v>
      </c>
      <c r="AO104">
        <f t="shared" si="0"/>
        <v>0</v>
      </c>
      <c r="AP104">
        <f t="shared" si="0"/>
        <v>0</v>
      </c>
      <c r="AQ104">
        <f t="shared" si="0"/>
        <v>0</v>
      </c>
      <c r="AR104">
        <f t="shared" si="0"/>
        <v>0</v>
      </c>
      <c r="AS104">
        <f t="shared" si="0"/>
        <v>0</v>
      </c>
      <c r="AT104">
        <f t="shared" si="0"/>
        <v>0</v>
      </c>
      <c r="AU104">
        <f t="shared" si="0"/>
        <v>0</v>
      </c>
      <c r="AV104">
        <f t="shared" si="0"/>
        <v>0</v>
      </c>
      <c r="AW104">
        <f t="shared" si="0"/>
        <v>9.91566570539101e-5</v>
      </c>
      <c r="AX104">
        <f t="shared" si="0"/>
        <v>0</v>
      </c>
      <c r="AY104">
        <f t="shared" si="0"/>
        <v>0</v>
      </c>
      <c r="AZ104">
        <f t="shared" si="0"/>
        <v>0</v>
      </c>
      <c r="BA104">
        <f t="shared" si="0"/>
        <v>0</v>
      </c>
      <c r="BB104">
        <f t="shared" si="0"/>
        <v>0</v>
      </c>
      <c r="BC104">
        <f t="shared" si="0"/>
        <v>8.60918538576038e-5</v>
      </c>
      <c r="BD104">
        <f t="shared" si="0"/>
        <v>0</v>
      </c>
      <c r="BE104">
        <f t="shared" si="0"/>
        <v>0</v>
      </c>
      <c r="BF104">
        <f t="shared" si="0"/>
        <v>0</v>
      </c>
      <c r="BG104">
        <f t="shared" si="0"/>
        <v>0</v>
      </c>
      <c r="BH104">
        <f t="shared" si="0"/>
        <v>0</v>
      </c>
      <c r="BI104">
        <f t="shared" si="0"/>
        <v>0</v>
      </c>
      <c r="BJ104">
        <f t="shared" si="0"/>
        <v>0</v>
      </c>
      <c r="BK104">
        <f t="shared" si="0"/>
        <v>0</v>
      </c>
      <c r="BL104">
        <f t="shared" si="0"/>
        <v>5.06654247667305e-5</v>
      </c>
      <c r="BM104">
        <f t="shared" si="0"/>
        <v>4.20403182453378e-5</v>
      </c>
      <c r="BN104">
        <f t="shared" si="0"/>
        <v>0</v>
      </c>
      <c r="BO104">
        <f t="shared" si="0"/>
        <v>0</v>
      </c>
      <c r="BP104">
        <f t="shared" si="0"/>
        <v>1.03585646508426e-5</v>
      </c>
      <c r="BQ104">
        <f t="shared" ref="BQ104:CY104" si="1">BQ2*SUMPRODUCT($B$4:$B$103,BQ4:BQ103)</f>
        <v>0</v>
      </c>
      <c r="BR104">
        <f t="shared" si="1"/>
        <v>1.46273158913333e-5</v>
      </c>
      <c r="BS104">
        <f t="shared" si="1"/>
        <v>0</v>
      </c>
      <c r="BT104">
        <f t="shared" si="1"/>
        <v>0</v>
      </c>
      <c r="BU104">
        <f t="shared" si="1"/>
        <v>0</v>
      </c>
      <c r="BV104">
        <f t="shared" si="1"/>
        <v>0</v>
      </c>
      <c r="BW104">
        <f t="shared" si="1"/>
        <v>0</v>
      </c>
      <c r="BX104">
        <f t="shared" si="1"/>
        <v>0</v>
      </c>
      <c r="BY104">
        <f t="shared" si="1"/>
        <v>0</v>
      </c>
      <c r="BZ104">
        <f t="shared" si="1"/>
        <v>2.46267479701876e-5</v>
      </c>
      <c r="CA104">
        <f t="shared" si="1"/>
        <v>4.759867154578e-6</v>
      </c>
      <c r="CB104">
        <f t="shared" si="1"/>
        <v>1.20011489234592e-5</v>
      </c>
      <c r="CC104">
        <f t="shared" si="1"/>
        <v>5.48476677580831e-6</v>
      </c>
      <c r="CD104">
        <f t="shared" si="1"/>
        <v>0</v>
      </c>
      <c r="CE104">
        <f t="shared" si="1"/>
        <v>0</v>
      </c>
      <c r="CF104">
        <f t="shared" si="1"/>
        <v>0</v>
      </c>
      <c r="CG104">
        <f t="shared" si="1"/>
        <v>0</v>
      </c>
      <c r="CH104">
        <f t="shared" si="1"/>
        <v>0</v>
      </c>
      <c r="CI104">
        <f t="shared" si="1"/>
        <v>0</v>
      </c>
      <c r="CJ104">
        <f t="shared" si="1"/>
        <v>0</v>
      </c>
      <c r="CK104">
        <f t="shared" si="1"/>
        <v>5.53115313677737e-5</v>
      </c>
      <c r="CL104">
        <f t="shared" si="1"/>
        <v>4.66783858018304e-6</v>
      </c>
      <c r="CM104">
        <f t="shared" si="1"/>
        <v>0</v>
      </c>
      <c r="CN104">
        <f t="shared" si="1"/>
        <v>0</v>
      </c>
      <c r="CO104">
        <f t="shared" si="1"/>
        <v>3.67191514746802e-5</v>
      </c>
      <c r="CP104">
        <f t="shared" si="1"/>
        <v>1.44950865469105e-5</v>
      </c>
      <c r="CQ104">
        <f t="shared" si="1"/>
        <v>5.17235729108863e-5</v>
      </c>
      <c r="CR104">
        <f t="shared" si="1"/>
        <v>0</v>
      </c>
      <c r="CS104">
        <f t="shared" si="1"/>
        <v>1.87226019492473e-5</v>
      </c>
      <c r="CT104">
        <f t="shared" si="1"/>
        <v>0</v>
      </c>
      <c r="CU104">
        <f t="shared" si="1"/>
        <v>0</v>
      </c>
      <c r="CV104">
        <f t="shared" si="1"/>
        <v>0</v>
      </c>
      <c r="CW104">
        <f t="shared" si="1"/>
        <v>0</v>
      </c>
      <c r="CX104">
        <f t="shared" si="1"/>
        <v>1.02632084122784e-5</v>
      </c>
      <c r="CY104">
        <f t="shared" si="1"/>
        <v>0</v>
      </c>
    </row>
    <row r="106" spans="1:4">
      <c r="A106" t="s">
        <v>290</v>
      </c>
      <c r="B106">
        <f>SUMPRODUCT(A4:A103,B4:B103)-A79*B79-A81*B81-A90*B90</f>
        <v>0.00839626870159915</v>
      </c>
      <c r="D106">
        <f>SUMPRODUCT(A4:A103,B4:B103)</f>
        <v>0.00859087997533017</v>
      </c>
    </row>
    <row r="107" spans="1:2">
      <c r="A107" t="s">
        <v>291</v>
      </c>
      <c r="B107">
        <f>(1+B106)^12-1</f>
        <v>0.105540762728745</v>
      </c>
    </row>
    <row r="108" spans="1:7">
      <c r="A108" t="s">
        <v>292</v>
      </c>
      <c r="B108">
        <f>SUM(D104:CY104)^0.5</f>
        <v>0.0280372096798195</v>
      </c>
      <c r="G108">
        <f>SUM(B79+B81+B90)</f>
        <v>0.0189168845793193</v>
      </c>
    </row>
    <row r="109" spans="1:93">
      <c r="A109" t="s">
        <v>293</v>
      </c>
      <c r="B109">
        <f>B108*SQRT(12)</f>
        <v>0.0971237433358188</v>
      </c>
      <c r="CO109">
        <f>CL104+CC104+CA104</f>
        <v>1.49124725105693e-5</v>
      </c>
    </row>
    <row r="110" spans="1:6">
      <c r="A110" t="s">
        <v>294</v>
      </c>
      <c r="B110">
        <v>0.027</v>
      </c>
      <c r="E110" t="s">
        <v>295</v>
      </c>
      <c r="F110" t="s">
        <v>296</v>
      </c>
    </row>
    <row r="111" spans="1:6">
      <c r="A111" t="s">
        <v>297</v>
      </c>
      <c r="B111">
        <v>0.002223</v>
      </c>
      <c r="E111">
        <v>0.02</v>
      </c>
      <c r="F111">
        <v>0.125975472169906</v>
      </c>
    </row>
    <row r="112" spans="1:6">
      <c r="A112" t="s">
        <v>298</v>
      </c>
      <c r="B112">
        <f>(B106-B111)/B108</f>
        <v>0.220181279524492</v>
      </c>
      <c r="E112">
        <v>0.04</v>
      </c>
      <c r="F112">
        <v>0.109761013814717</v>
      </c>
    </row>
    <row r="113" spans="1:6">
      <c r="A113" t="s">
        <v>299</v>
      </c>
      <c r="B113">
        <f>(B107-B110)/B109</f>
        <v>0.808666964752169</v>
      </c>
      <c r="E113">
        <v>0.06</v>
      </c>
      <c r="F113">
        <v>0.101815527978084</v>
      </c>
    </row>
    <row r="114" spans="1:6">
      <c r="A114" s="30" t="s">
        <v>300</v>
      </c>
      <c r="B114">
        <f>(1+0.061)*(1+0.02)-1</f>
        <v>0.08222</v>
      </c>
      <c r="E114">
        <v>0.08</v>
      </c>
      <c r="F114">
        <v>0.0985047500124418</v>
      </c>
    </row>
    <row r="115" spans="1:6">
      <c r="A115" t="s">
        <v>301</v>
      </c>
      <c r="B115">
        <f>B107*0.7574+0.027*0.228</f>
        <v>0.0860925736907516</v>
      </c>
      <c r="E115">
        <v>0.1</v>
      </c>
      <c r="F115">
        <v>0.0977699754356591</v>
      </c>
    </row>
    <row r="116" spans="1:6">
      <c r="A116" t="s">
        <v>302</v>
      </c>
      <c r="B116">
        <f>100*((1+B115)^10)+100*G108</f>
        <v>230.277143286663</v>
      </c>
      <c r="E116">
        <v>0.12</v>
      </c>
      <c r="F116">
        <v>0.0975981397923824</v>
      </c>
    </row>
    <row r="117" spans="5:6">
      <c r="E117">
        <v>0.14</v>
      </c>
      <c r="F117">
        <v>0.0997242038260906</v>
      </c>
    </row>
    <row r="118" spans="5:6">
      <c r="E118">
        <v>0.16</v>
      </c>
      <c r="F118">
        <v>0.102411866836476</v>
      </c>
    </row>
    <row r="125" spans="2:4">
      <c r="B125" t="s">
        <v>296</v>
      </c>
      <c r="C125">
        <v>0</v>
      </c>
      <c r="D125">
        <f>B109</f>
        <v>0.0971237433358188</v>
      </c>
    </row>
    <row r="126" spans="2:4">
      <c r="B126" t="s">
        <v>295</v>
      </c>
      <c r="C126">
        <f>B110</f>
        <v>0.027</v>
      </c>
      <c r="D126">
        <f>B107</f>
        <v>0.105540762728745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2"/>
  <sheetViews>
    <sheetView zoomScale="85" zoomScaleNormal="85" topLeftCell="T1" workbookViewId="0">
      <selection activeCell="AA37" sqref="AA37"/>
    </sheetView>
  </sheetViews>
  <sheetFormatPr defaultColWidth="9" defaultRowHeight="14.4"/>
  <cols>
    <col min="1" max="1" width="10.7314814814815" customWidth="1"/>
    <col min="23" max="24" width="21.3981481481481" customWidth="1"/>
    <col min="25" max="25" width="17.2685185185185" customWidth="1"/>
    <col min="26" max="27" width="26" customWidth="1"/>
    <col min="28" max="28" width="9.86111111111111" customWidth="1"/>
    <col min="29" max="29" width="14.1111111111111"/>
    <col min="30" max="30" width="13.1296296296296" customWidth="1"/>
    <col min="31" max="31" width="12.8888888888889"/>
  </cols>
  <sheetData>
    <row r="1" spans="3:22">
      <c r="C1" t="s">
        <v>35</v>
      </c>
      <c r="D1" t="s">
        <v>39</v>
      </c>
      <c r="E1" t="s">
        <v>45</v>
      </c>
      <c r="F1" t="s">
        <v>56</v>
      </c>
      <c r="G1" t="s">
        <v>62</v>
      </c>
      <c r="H1" t="s">
        <v>112</v>
      </c>
      <c r="I1" t="s">
        <v>147</v>
      </c>
      <c r="J1" t="s">
        <v>163</v>
      </c>
      <c r="K1" t="s">
        <v>186</v>
      </c>
      <c r="L1" t="s">
        <v>188</v>
      </c>
      <c r="M1" t="s">
        <v>195</v>
      </c>
      <c r="N1" t="s">
        <v>199</v>
      </c>
      <c r="O1" t="s">
        <v>218</v>
      </c>
      <c r="P1" t="s">
        <v>223</v>
      </c>
      <c r="Q1" t="s">
        <v>240</v>
      </c>
      <c r="R1" t="s">
        <v>249</v>
      </c>
      <c r="S1" t="s">
        <v>251</v>
      </c>
      <c r="T1" t="s">
        <v>253</v>
      </c>
      <c r="U1" t="s">
        <v>258</v>
      </c>
      <c r="V1" t="s">
        <v>270</v>
      </c>
    </row>
    <row r="2" s="13" customFormat="1" spans="1:29">
      <c r="A2" s="13" t="s">
        <v>303</v>
      </c>
      <c r="B2" s="13" t="s">
        <v>288</v>
      </c>
      <c r="C2" s="13">
        <v>0.0325385783533144</v>
      </c>
      <c r="D2" s="13">
        <v>0.0555529267359878</v>
      </c>
      <c r="E2" s="13">
        <v>0.110410506460018</v>
      </c>
      <c r="F2" s="13">
        <v>0.0137796632450286</v>
      </c>
      <c r="G2" s="13">
        <v>0.00707023286585864</v>
      </c>
      <c r="H2" s="13">
        <v>0.0916414497767161</v>
      </c>
      <c r="I2" s="13">
        <v>0.125668223440783</v>
      </c>
      <c r="J2" s="13">
        <v>0.109720078103878</v>
      </c>
      <c r="K2" s="13">
        <v>0.0644160474974643</v>
      </c>
      <c r="L2" s="13">
        <v>0.053300162732424</v>
      </c>
      <c r="M2" s="13">
        <v>0.0131818508126149</v>
      </c>
      <c r="N2" s="13">
        <v>0.0185709333172715</v>
      </c>
      <c r="O2" s="13">
        <v>0.0312551146066241</v>
      </c>
      <c r="P2" s="13">
        <v>0.0152567594701806</v>
      </c>
      <c r="Q2" s="13">
        <v>0.0707876696271537</v>
      </c>
      <c r="R2" s="13">
        <v>0.0466316862785493</v>
      </c>
      <c r="S2" s="13">
        <v>0.0184821974309993</v>
      </c>
      <c r="T2" s="13">
        <v>0.0658593642892714</v>
      </c>
      <c r="U2" s="13">
        <v>0.0239076542945824</v>
      </c>
      <c r="V2" s="13">
        <v>0.0130520160819592</v>
      </c>
      <c r="W2" s="13" t="s">
        <v>304</v>
      </c>
      <c r="X2" s="13" t="s">
        <v>305</v>
      </c>
      <c r="Y2" s="13" t="s">
        <v>306</v>
      </c>
      <c r="Z2" s="21" t="s">
        <v>307</v>
      </c>
      <c r="AA2" s="21" t="s">
        <v>308</v>
      </c>
      <c r="AB2" s="13" t="s">
        <v>309</v>
      </c>
      <c r="AC2" s="13" t="s">
        <v>310</v>
      </c>
    </row>
    <row r="3" spans="1:31">
      <c r="A3" s="1">
        <v>39478</v>
      </c>
      <c r="B3" s="2"/>
      <c r="C3">
        <v>-0.038248472365023</v>
      </c>
      <c r="D3">
        <v>-0.00710664186381316</v>
      </c>
      <c r="E3">
        <v>-0.135038748390545</v>
      </c>
      <c r="F3">
        <v>9.10699417153715e-5</v>
      </c>
      <c r="G3">
        <v>0.0684118513065881</v>
      </c>
      <c r="H3">
        <v>-0.0136399791816013</v>
      </c>
      <c r="I3">
        <v>0.0264214799162883</v>
      </c>
      <c r="J3">
        <v>-0.0258756877485428</v>
      </c>
      <c r="K3">
        <v>-0.0527761442895319</v>
      </c>
      <c r="L3">
        <v>-0.130551482725085</v>
      </c>
      <c r="M3">
        <v>0.0152787548364404</v>
      </c>
      <c r="N3">
        <v>-0.0130527857941233</v>
      </c>
      <c r="O3">
        <v>0.0716656805936309</v>
      </c>
      <c r="P3">
        <v>0</v>
      </c>
      <c r="Q3">
        <v>-0.0921961088577012</v>
      </c>
      <c r="R3">
        <v>-0.0970005943944036</v>
      </c>
      <c r="S3">
        <v>-0.107104528868856</v>
      </c>
      <c r="T3">
        <v>-0.0292645360030804</v>
      </c>
      <c r="U3">
        <v>-0.126877150902075</v>
      </c>
      <c r="V3">
        <v>0.0576891401313753</v>
      </c>
      <c r="W3" s="14">
        <f>SUMPRODUCT($C$2:$V$2,C3:V3)</f>
        <v>-0.0422288513676118</v>
      </c>
      <c r="X3" s="14">
        <f>IF(W3&lt;AVERAGE($W$3:$W$122),W3,"")</f>
        <v>-0.0422288513676118</v>
      </c>
      <c r="Y3" s="4">
        <v>1</v>
      </c>
      <c r="Z3">
        <v>8834</v>
      </c>
      <c r="AA3">
        <v>1</v>
      </c>
      <c r="AB3" s="25">
        <v>-0.10572290772668</v>
      </c>
      <c r="AC3" s="14">
        <f>W3-AB3</f>
        <v>0.0634940563590679</v>
      </c>
      <c r="AD3" s="13" t="s">
        <v>311</v>
      </c>
      <c r="AE3" s="13">
        <f>STDEV(AC3:AC122)</f>
        <v>0.0256575417368787</v>
      </c>
    </row>
    <row r="4" spans="1:29">
      <c r="A4" s="1">
        <v>39507</v>
      </c>
      <c r="B4" s="2"/>
      <c r="C4">
        <v>0.00240492909906109</v>
      </c>
      <c r="D4">
        <v>0.0280548409350259</v>
      </c>
      <c r="E4">
        <v>-0.0193852445203402</v>
      </c>
      <c r="F4">
        <v>-0.0537914167891663</v>
      </c>
      <c r="G4">
        <v>0.118618036716474</v>
      </c>
      <c r="H4">
        <v>-0.12974061832132</v>
      </c>
      <c r="I4">
        <v>-0.0104728544253535</v>
      </c>
      <c r="J4">
        <v>-0.0924952466167095</v>
      </c>
      <c r="K4">
        <v>0.102576797038923</v>
      </c>
      <c r="L4">
        <v>-0.040017274258789</v>
      </c>
      <c r="M4">
        <v>-0.233202693631856</v>
      </c>
      <c r="N4">
        <v>0.046285750847783</v>
      </c>
      <c r="O4">
        <v>0.102096634848389</v>
      </c>
      <c r="P4">
        <v>-0.0666550374074506</v>
      </c>
      <c r="Q4">
        <v>-0.175484267067676</v>
      </c>
      <c r="R4">
        <v>0.0221018253626675</v>
      </c>
      <c r="S4">
        <v>0</v>
      </c>
      <c r="T4">
        <v>-0.0228084093613645</v>
      </c>
      <c r="U4">
        <v>-0.114886755550247</v>
      </c>
      <c r="V4">
        <v>0.13939639330987</v>
      </c>
      <c r="W4" s="14">
        <f>SUMPRODUCT($C$2:$V$2,C4:V4)</f>
        <v>-0.0331470326043277</v>
      </c>
      <c r="X4" s="14">
        <f>IF(W4&lt;AVERAGE($W$3:$W$122),W4,"")</f>
        <v>-0.0331470326043277</v>
      </c>
      <c r="Y4" s="4">
        <f t="shared" ref="Y4:Y35" si="0">Y3*(1+W4)</f>
        <v>0.966852967395672</v>
      </c>
      <c r="Z4">
        <v>8727.95</v>
      </c>
      <c r="AA4">
        <f>AA3*(1+AB4)</f>
        <v>0.987995245641838</v>
      </c>
      <c r="AB4" s="25">
        <v>-0.0120047543581616</v>
      </c>
      <c r="AC4" s="4">
        <f t="shared" ref="AC4:AC34" si="1">W4-AB4</f>
        <v>-0.0211422782461661</v>
      </c>
    </row>
    <row r="5" spans="1:29">
      <c r="A5" s="1">
        <v>39538</v>
      </c>
      <c r="B5" s="2"/>
      <c r="C5">
        <v>-0.0488896141504475</v>
      </c>
      <c r="D5">
        <v>-0.0123196488324399</v>
      </c>
      <c r="E5">
        <v>0.0146530637963922</v>
      </c>
      <c r="F5">
        <v>0.0499477562692479</v>
      </c>
      <c r="G5">
        <v>-0.148063079824978</v>
      </c>
      <c r="H5">
        <v>-0.0483379538356524</v>
      </c>
      <c r="I5">
        <v>-0.105812074073429</v>
      </c>
      <c r="J5">
        <v>-0.0340152822282476</v>
      </c>
      <c r="K5">
        <v>-0.0574894514767932</v>
      </c>
      <c r="L5">
        <v>0.0547072578669578</v>
      </c>
      <c r="M5">
        <v>0.419224578544602</v>
      </c>
      <c r="N5">
        <v>-0.0563739879161468</v>
      </c>
      <c r="O5">
        <v>-0.0475161656679834</v>
      </c>
      <c r="P5">
        <v>0.00737202782680924</v>
      </c>
      <c r="Q5">
        <v>0.0288533925534236</v>
      </c>
      <c r="R5">
        <v>0.0545427524026552</v>
      </c>
      <c r="S5">
        <v>0</v>
      </c>
      <c r="T5">
        <v>-0.0262837426425817</v>
      </c>
      <c r="U5">
        <v>-0.0265501653059848</v>
      </c>
      <c r="V5">
        <v>-0.0797865651976623</v>
      </c>
      <c r="W5" s="14">
        <f t="shared" ref="W5:W67" si="2">SUMPRODUCT($C$2:$V$2,C5:V5)</f>
        <v>-0.0189770735517171</v>
      </c>
      <c r="X5" s="14">
        <f t="shared" ref="X5:X67" si="3">IF(W5&lt;AVERAGE($W$3:$W$122),W5,"")</f>
        <v>-0.0189770735517171</v>
      </c>
      <c r="Y5" s="4">
        <f t="shared" si="0"/>
        <v>0.948504927519709</v>
      </c>
      <c r="Z5">
        <v>8442.62</v>
      </c>
      <c r="AA5">
        <f t="shared" ref="AA5:AA68" si="4">AA4*(1+AB5)</f>
        <v>0.95569617387367</v>
      </c>
      <c r="AB5" s="25">
        <v>-0.0326915255014064</v>
      </c>
      <c r="AC5" s="14">
        <f t="shared" si="1"/>
        <v>0.0137144519496894</v>
      </c>
    </row>
    <row r="6" spans="1:29">
      <c r="A6" s="1">
        <v>39568</v>
      </c>
      <c r="B6" s="2"/>
      <c r="C6">
        <v>0.172077276750221</v>
      </c>
      <c r="D6">
        <v>0.0677198312605189</v>
      </c>
      <c r="E6">
        <v>-0.0201378656233592</v>
      </c>
      <c r="F6">
        <v>0.0315180243292434</v>
      </c>
      <c r="G6">
        <v>-0.139395126065608</v>
      </c>
      <c r="H6">
        <v>0.116051786937863</v>
      </c>
      <c r="I6">
        <v>-0.0117595655180762</v>
      </c>
      <c r="J6">
        <v>0.102768563409033</v>
      </c>
      <c r="K6">
        <v>-0.196456389237587</v>
      </c>
      <c r="L6">
        <v>0.0945001131768226</v>
      </c>
      <c r="M6">
        <v>-0.123460474740842</v>
      </c>
      <c r="N6">
        <v>-0.0127085554306231</v>
      </c>
      <c r="O6">
        <v>0.1390489190437</v>
      </c>
      <c r="P6">
        <v>0.01713048855906</v>
      </c>
      <c r="Q6">
        <v>0.0231151212746794</v>
      </c>
      <c r="R6">
        <v>0.0343636961525813</v>
      </c>
      <c r="S6">
        <v>0</v>
      </c>
      <c r="T6">
        <v>0.0108389786347056</v>
      </c>
      <c r="U6">
        <v>0.0166695546699012</v>
      </c>
      <c r="V6">
        <v>-0.208092966331787</v>
      </c>
      <c r="W6" s="14">
        <f t="shared" si="2"/>
        <v>0.0237805034709887</v>
      </c>
      <c r="X6" s="14" t="str">
        <f t="shared" si="3"/>
        <v/>
      </c>
      <c r="Y6" s="4">
        <f t="shared" si="0"/>
        <v>0.971060852240841</v>
      </c>
      <c r="Z6">
        <v>8834.05</v>
      </c>
      <c r="AA6">
        <f t="shared" si="4"/>
        <v>1.00000565995019</v>
      </c>
      <c r="AB6" s="25">
        <v>0.0463635696028011</v>
      </c>
      <c r="AC6" s="14">
        <f t="shared" si="1"/>
        <v>-0.0225830661318124</v>
      </c>
    </row>
    <row r="7" spans="1:29">
      <c r="A7" s="1">
        <v>39598</v>
      </c>
      <c r="B7" s="2"/>
      <c r="C7">
        <v>0.0616435507184354</v>
      </c>
      <c r="D7">
        <v>0.00421023181863944</v>
      </c>
      <c r="E7">
        <v>-0.0109874281236677</v>
      </c>
      <c r="F7">
        <v>-0.152254493754443</v>
      </c>
      <c r="G7">
        <v>0.0915661807171986</v>
      </c>
      <c r="H7">
        <v>-0.0197254804809657</v>
      </c>
      <c r="I7">
        <v>-0.0572150301746837</v>
      </c>
      <c r="J7">
        <v>0.00312373459825288</v>
      </c>
      <c r="K7">
        <v>-0.0326560573692579</v>
      </c>
      <c r="L7">
        <v>0.163541236616186</v>
      </c>
      <c r="M7">
        <v>-0.0541835020656467</v>
      </c>
      <c r="N7">
        <v>-0.0415505646741431</v>
      </c>
      <c r="O7">
        <v>0.101614267587762</v>
      </c>
      <c r="P7">
        <v>-0.0192334974970106</v>
      </c>
      <c r="Q7">
        <v>0.0129574085182964</v>
      </c>
      <c r="R7">
        <v>-0.0563616958466744</v>
      </c>
      <c r="S7">
        <v>0.019951923076923</v>
      </c>
      <c r="T7">
        <v>0.117640993916899</v>
      </c>
      <c r="U7">
        <v>0.0160042268884646</v>
      </c>
      <c r="V7">
        <v>-0.124087536479785</v>
      </c>
      <c r="W7" s="14">
        <f t="shared" si="2"/>
        <v>0.00409927365060836</v>
      </c>
      <c r="X7" s="14">
        <f t="shared" si="3"/>
        <v>0.00409927365060836</v>
      </c>
      <c r="Y7" s="4">
        <f t="shared" si="0"/>
        <v>0.975041496405569</v>
      </c>
      <c r="Z7">
        <v>8960.54</v>
      </c>
      <c r="AA7">
        <f t="shared" si="4"/>
        <v>1.01432420194702</v>
      </c>
      <c r="AB7" s="25">
        <v>0.0143184609550546</v>
      </c>
      <c r="AC7" s="4">
        <f t="shared" si="1"/>
        <v>-0.0102191873044463</v>
      </c>
    </row>
    <row r="8" spans="1:29">
      <c r="A8" s="1">
        <v>39629</v>
      </c>
      <c r="B8" s="2"/>
      <c r="C8">
        <v>-0.0227846298684345</v>
      </c>
      <c r="D8">
        <v>-0.0924983734216244</v>
      </c>
      <c r="E8">
        <v>-0.140089132271125</v>
      </c>
      <c r="F8">
        <v>-0.240918211494115</v>
      </c>
      <c r="G8">
        <v>-0.0570778085969441</v>
      </c>
      <c r="H8">
        <v>-0.013602950602317</v>
      </c>
      <c r="I8">
        <v>-0.123339964514221</v>
      </c>
      <c r="J8">
        <v>-0.127962631912808</v>
      </c>
      <c r="K8">
        <v>-0.10036093356293</v>
      </c>
      <c r="L8">
        <v>0.0784266390061308</v>
      </c>
      <c r="M8">
        <v>0.246574027407781</v>
      </c>
      <c r="N8">
        <v>-0.146077958011019</v>
      </c>
      <c r="O8">
        <v>0.144517677171653</v>
      </c>
      <c r="P8">
        <v>-0.0468879153579104</v>
      </c>
      <c r="Q8">
        <v>0.182994903947172</v>
      </c>
      <c r="R8">
        <v>-0.022957526170136</v>
      </c>
      <c r="S8">
        <v>0</v>
      </c>
      <c r="T8">
        <v>0</v>
      </c>
      <c r="U8">
        <v>-0.0525574139001191</v>
      </c>
      <c r="V8">
        <v>-0.377120930511421</v>
      </c>
      <c r="W8" s="14">
        <f t="shared" si="2"/>
        <v>-0.0480982737795202</v>
      </c>
      <c r="X8" s="14">
        <f t="shared" si="3"/>
        <v>-0.0480982737795202</v>
      </c>
      <c r="Y8" s="4">
        <f t="shared" si="0"/>
        <v>0.928143683565061</v>
      </c>
      <c r="Z8">
        <v>8323.46</v>
      </c>
      <c r="AA8">
        <f t="shared" si="4"/>
        <v>0.942207380575051</v>
      </c>
      <c r="AB8" s="25">
        <v>-0.0710983936235986</v>
      </c>
      <c r="AC8" s="4">
        <f t="shared" si="1"/>
        <v>0.0230001198440784</v>
      </c>
    </row>
    <row r="9" spans="1:29">
      <c r="A9" s="1">
        <v>39660</v>
      </c>
      <c r="B9" s="2"/>
      <c r="C9">
        <v>-0.117834985452637</v>
      </c>
      <c r="D9">
        <v>-0.0124838780327549</v>
      </c>
      <c r="E9">
        <v>0.0733293588423392</v>
      </c>
      <c r="F9">
        <v>0.223324719389265</v>
      </c>
      <c r="G9">
        <v>-0.0293652547992722</v>
      </c>
      <c r="H9">
        <v>-0.0625884187661289</v>
      </c>
      <c r="I9">
        <v>0.136875191659</v>
      </c>
      <c r="J9">
        <v>0.0323369924613148</v>
      </c>
      <c r="K9">
        <v>-0.140970877986007</v>
      </c>
      <c r="L9">
        <v>-0.0564359407056091</v>
      </c>
      <c r="M9">
        <v>0.0871180762788548</v>
      </c>
      <c r="N9">
        <v>0.0587600753899826</v>
      </c>
      <c r="O9">
        <v>-0.23956233803628</v>
      </c>
      <c r="P9">
        <v>0.0504086898076881</v>
      </c>
      <c r="Q9">
        <v>-0.012750332215978</v>
      </c>
      <c r="R9">
        <v>-0.126967316075959</v>
      </c>
      <c r="S9">
        <v>-0.0195616309215177</v>
      </c>
      <c r="T9">
        <v>0.0525830258302584</v>
      </c>
      <c r="U9">
        <v>0.0386522185629803</v>
      </c>
      <c r="V9">
        <v>-0.214278838881784</v>
      </c>
      <c r="W9" s="14">
        <f t="shared" si="2"/>
        <v>-0.000710571253191122</v>
      </c>
      <c r="X9" s="14">
        <f t="shared" si="3"/>
        <v>-0.000710571253191122</v>
      </c>
      <c r="Y9" s="4">
        <f t="shared" si="0"/>
        <v>0.927484171344689</v>
      </c>
      <c r="Z9">
        <v>7940.13</v>
      </c>
      <c r="AA9">
        <f t="shared" si="4"/>
        <v>0.898814806429703</v>
      </c>
      <c r="AB9" s="25">
        <v>-0.0460541649746621</v>
      </c>
      <c r="AC9" s="4">
        <f t="shared" si="1"/>
        <v>0.045343593721471</v>
      </c>
    </row>
    <row r="10" spans="1:29">
      <c r="A10" s="1">
        <v>39689</v>
      </c>
      <c r="B10" s="2"/>
      <c r="C10">
        <v>0.0519607706036489</v>
      </c>
      <c r="D10">
        <v>0.16511544148311</v>
      </c>
      <c r="E10">
        <v>0.0912315693799233</v>
      </c>
      <c r="F10">
        <v>0.0179153094462541</v>
      </c>
      <c r="G10">
        <v>-0.0827026837642773</v>
      </c>
      <c r="H10">
        <v>0.0391707168292672</v>
      </c>
      <c r="I10">
        <v>0.101390181366445</v>
      </c>
      <c r="J10">
        <v>0.00281852539875738</v>
      </c>
      <c r="K10">
        <v>0.0508956783362917</v>
      </c>
      <c r="L10">
        <v>0.0657490640609846</v>
      </c>
      <c r="M10">
        <v>-0.0934190486310346</v>
      </c>
      <c r="N10">
        <v>0.244978657162444</v>
      </c>
      <c r="O10">
        <v>0.0805373075070859</v>
      </c>
      <c r="P10">
        <v>0.00757513210039629</v>
      </c>
      <c r="Q10">
        <v>0.00597150955125447</v>
      </c>
      <c r="R10">
        <v>-0.0574394854144331</v>
      </c>
      <c r="S10">
        <v>0</v>
      </c>
      <c r="T10">
        <v>0.119982471516214</v>
      </c>
      <c r="U10">
        <v>-0.0939977156884472</v>
      </c>
      <c r="V10">
        <v>-0.181816590829541</v>
      </c>
      <c r="W10" s="14">
        <f t="shared" si="2"/>
        <v>0.0509984690391524</v>
      </c>
      <c r="X10" s="14" t="str">
        <f t="shared" si="3"/>
        <v/>
      </c>
      <c r="Y10" s="4">
        <f t="shared" si="0"/>
        <v>0.974784444141315</v>
      </c>
      <c r="Z10">
        <v>8279.51</v>
      </c>
      <c r="AA10">
        <f t="shared" si="4"/>
        <v>0.937232284355898</v>
      </c>
      <c r="AB10" s="25">
        <v>0.0427423732357026</v>
      </c>
      <c r="AC10" s="4">
        <f t="shared" si="1"/>
        <v>0.00825609580344976</v>
      </c>
    </row>
    <row r="11" spans="1:29">
      <c r="A11" s="1">
        <v>39721</v>
      </c>
      <c r="B11" s="2"/>
      <c r="C11">
        <v>-0.201296119741524</v>
      </c>
      <c r="D11">
        <v>-0.0479008207989978</v>
      </c>
      <c r="E11">
        <v>0.0387249401339611</v>
      </c>
      <c r="F11">
        <v>0.120015841584158</v>
      </c>
      <c r="G11">
        <v>0.0700685598609707</v>
      </c>
      <c r="H11">
        <v>-0.01889475048409</v>
      </c>
      <c r="I11">
        <v>0.0281652772921279</v>
      </c>
      <c r="J11">
        <v>0.0100287448099647</v>
      </c>
      <c r="K11">
        <v>-0.0391471011020604</v>
      </c>
      <c r="L11">
        <v>-0.0114954689615611</v>
      </c>
      <c r="M11">
        <v>0.0421363130237737</v>
      </c>
      <c r="N11">
        <v>0.0197016759810527</v>
      </c>
      <c r="O11">
        <v>-0.153866043391136</v>
      </c>
      <c r="P11">
        <v>0.0776810406637305</v>
      </c>
      <c r="Q11">
        <v>-0.0148611034739188</v>
      </c>
      <c r="R11">
        <v>-0.00682430410056878</v>
      </c>
      <c r="S11">
        <v>0</v>
      </c>
      <c r="T11">
        <v>-0.0125205415134205</v>
      </c>
      <c r="U11">
        <v>0.239486706681468</v>
      </c>
      <c r="V11">
        <v>0.355543196936964</v>
      </c>
      <c r="W11" s="14">
        <f t="shared" si="2"/>
        <v>0.00245646717756636</v>
      </c>
      <c r="X11" s="14">
        <f t="shared" si="3"/>
        <v>0.00245646717756636</v>
      </c>
      <c r="Y11" s="4">
        <f t="shared" si="0"/>
        <v>0.97717897013355</v>
      </c>
      <c r="Z11">
        <v>7503.15</v>
      </c>
      <c r="AA11">
        <f t="shared" si="4"/>
        <v>0.84934910572787</v>
      </c>
      <c r="AB11" s="25">
        <v>-0.093768834145982</v>
      </c>
      <c r="AC11" s="4">
        <f t="shared" si="1"/>
        <v>0.0962253013235484</v>
      </c>
    </row>
    <row r="12" spans="1:29">
      <c r="A12" s="1">
        <v>39752</v>
      </c>
      <c r="B12" s="2"/>
      <c r="C12">
        <v>-0.0847402617667067</v>
      </c>
      <c r="D12">
        <v>-0.0311891770889758</v>
      </c>
      <c r="E12">
        <v>0.0324032052388616</v>
      </c>
      <c r="F12">
        <v>-0.0422483416076151</v>
      </c>
      <c r="G12">
        <v>-0.251820388349515</v>
      </c>
      <c r="H12">
        <v>0.0011655419187151</v>
      </c>
      <c r="I12">
        <v>-0.0555655538558445</v>
      </c>
      <c r="J12">
        <v>-0.0685555274475083</v>
      </c>
      <c r="K12">
        <v>-0.0740786914676108</v>
      </c>
      <c r="L12">
        <v>-0.154868721189283</v>
      </c>
      <c r="M12">
        <v>-0.212772737497188</v>
      </c>
      <c r="N12">
        <v>0.0528762243457974</v>
      </c>
      <c r="O12">
        <v>-0.492861020084035</v>
      </c>
      <c r="P12">
        <v>-0.0209287737373354</v>
      </c>
      <c r="Q12">
        <v>-0.0819357968250592</v>
      </c>
      <c r="R12">
        <v>0.0391175938761981</v>
      </c>
      <c r="S12">
        <v>0</v>
      </c>
      <c r="T12">
        <v>-0.0717172517632142</v>
      </c>
      <c r="U12">
        <v>-0.271908918406072</v>
      </c>
      <c r="V12">
        <v>-0.213119151689205</v>
      </c>
      <c r="W12" s="14">
        <f t="shared" si="2"/>
        <v>-0.0662272619411884</v>
      </c>
      <c r="X12" s="14">
        <f t="shared" si="3"/>
        <v>-0.0662272619411884</v>
      </c>
      <c r="Y12" s="4">
        <f t="shared" si="0"/>
        <v>0.912463082515095</v>
      </c>
      <c r="Z12">
        <v>6630.95</v>
      </c>
      <c r="AA12">
        <f t="shared" si="4"/>
        <v>0.750616934570976</v>
      </c>
      <c r="AB12" s="25">
        <v>-0.116244510638865</v>
      </c>
      <c r="AC12" s="4">
        <f t="shared" si="1"/>
        <v>0.0500172486976767</v>
      </c>
    </row>
    <row r="13" spans="1:29">
      <c r="A13" s="1">
        <v>39780</v>
      </c>
      <c r="B13" s="2"/>
      <c r="C13">
        <v>0.00228504339366165</v>
      </c>
      <c r="D13">
        <v>-0.092683494693545</v>
      </c>
      <c r="E13">
        <v>-0.0786353829557713</v>
      </c>
      <c r="F13">
        <v>-0.137150367723071</v>
      </c>
      <c r="G13">
        <v>0.216998234817041</v>
      </c>
      <c r="H13">
        <v>-0.0269819279679926</v>
      </c>
      <c r="I13">
        <v>0.070186942863468</v>
      </c>
      <c r="J13">
        <v>-0.0520776751765344</v>
      </c>
      <c r="K13">
        <v>-0.0639962299717249</v>
      </c>
      <c r="L13">
        <v>-0.0371195949764429</v>
      </c>
      <c r="M13">
        <v>0.129747362906874</v>
      </c>
      <c r="N13">
        <v>-0.0135675059931653</v>
      </c>
      <c r="O13">
        <v>-0.0613186604084739</v>
      </c>
      <c r="P13">
        <v>-0.0498776841533026</v>
      </c>
      <c r="Q13">
        <v>-0.140154487103396</v>
      </c>
      <c r="R13">
        <v>-0.0790893271461717</v>
      </c>
      <c r="S13">
        <v>-0.2</v>
      </c>
      <c r="T13">
        <v>0.0273177394570598</v>
      </c>
      <c r="U13">
        <v>0.10681150053166</v>
      </c>
      <c r="V13">
        <v>0</v>
      </c>
      <c r="W13" s="14">
        <f t="shared" si="2"/>
        <v>-0.0337516642029126</v>
      </c>
      <c r="X13" s="14">
        <f t="shared" si="3"/>
        <v>-0.0337516642029126</v>
      </c>
      <c r="Y13" s="4">
        <f t="shared" si="0"/>
        <v>0.881665934956491</v>
      </c>
      <c r="Z13">
        <v>6232.11</v>
      </c>
      <c r="AA13">
        <f t="shared" si="4"/>
        <v>0.705468643875934</v>
      </c>
      <c r="AB13" s="25">
        <v>-0.0601482442183999</v>
      </c>
      <c r="AC13" s="4">
        <f t="shared" si="1"/>
        <v>0.0263965800154874</v>
      </c>
    </row>
    <row r="14" spans="1:29">
      <c r="A14" s="1">
        <v>39813</v>
      </c>
      <c r="B14" s="2"/>
      <c r="C14">
        <v>0.0205014954145346</v>
      </c>
      <c r="D14">
        <v>-0.00727054999572319</v>
      </c>
      <c r="E14">
        <v>-0.0230767879827423</v>
      </c>
      <c r="F14">
        <v>0.14828760675715</v>
      </c>
      <c r="G14">
        <v>0.311923009075051</v>
      </c>
      <c r="H14">
        <v>0.0993547049111023</v>
      </c>
      <c r="I14">
        <v>0.048211148148827</v>
      </c>
      <c r="J14">
        <v>-0.0414726738772295</v>
      </c>
      <c r="K14">
        <v>-0.00427233626307222</v>
      </c>
      <c r="L14">
        <v>0.0780248711927056</v>
      </c>
      <c r="M14">
        <v>0.110040888589133</v>
      </c>
      <c r="N14">
        <v>-0.0343220898900934</v>
      </c>
      <c r="O14">
        <v>0.265334391945538</v>
      </c>
      <c r="P14">
        <v>0.120828820728692</v>
      </c>
      <c r="Q14">
        <v>0.0524257428242896</v>
      </c>
      <c r="R14">
        <v>0.0531918243945453</v>
      </c>
      <c r="S14">
        <v>0</v>
      </c>
      <c r="T14">
        <v>0.0619079275386405</v>
      </c>
      <c r="U14">
        <v>-0.123083298798177</v>
      </c>
      <c r="V14">
        <v>0.312511280004813</v>
      </c>
      <c r="W14" s="14">
        <f t="shared" si="2"/>
        <v>0.0388154248636309</v>
      </c>
      <c r="X14" s="14" t="str">
        <f t="shared" si="3"/>
        <v/>
      </c>
      <c r="Y14" s="4">
        <f t="shared" si="0"/>
        <v>0.915888172809618</v>
      </c>
      <c r="Z14">
        <v>6202.93</v>
      </c>
      <c r="AA14">
        <f t="shared" si="4"/>
        <v>0.702165496943627</v>
      </c>
      <c r="AB14" s="25">
        <v>-0.0046822023359665</v>
      </c>
      <c r="AC14" s="4">
        <f t="shared" si="1"/>
        <v>0.0434976271995974</v>
      </c>
    </row>
    <row r="15" spans="1:29">
      <c r="A15" s="1">
        <v>39843</v>
      </c>
      <c r="B15" s="2"/>
      <c r="C15">
        <v>-0.0122635680966107</v>
      </c>
      <c r="D15">
        <v>0.0733476415020442</v>
      </c>
      <c r="E15">
        <v>0.0179950742753732</v>
      </c>
      <c r="F15">
        <v>-0.0615879924281945</v>
      </c>
      <c r="G15">
        <v>-0.0850253238312941</v>
      </c>
      <c r="H15">
        <v>-0.0415381824777797</v>
      </c>
      <c r="I15">
        <v>0.0318032897456813</v>
      </c>
      <c r="J15">
        <v>0.0866836048423256</v>
      </c>
      <c r="K15">
        <v>-0.0600837908119041</v>
      </c>
      <c r="L15">
        <v>-0.088322992229715</v>
      </c>
      <c r="M15">
        <v>-0.0840564300225947</v>
      </c>
      <c r="N15">
        <v>-0.212279052610912</v>
      </c>
      <c r="O15">
        <v>-0.0314535939335683</v>
      </c>
      <c r="P15">
        <v>-0.0365360072926162</v>
      </c>
      <c r="Q15">
        <v>0.0830156625176166</v>
      </c>
      <c r="R15">
        <v>-0.0272112911907183</v>
      </c>
      <c r="S15">
        <v>0</v>
      </c>
      <c r="T15">
        <v>-0.0625244541826435</v>
      </c>
      <c r="U15">
        <v>-0.210903935384086</v>
      </c>
      <c r="V15">
        <v>0.015874470978289</v>
      </c>
      <c r="W15" s="14">
        <f t="shared" si="2"/>
        <v>-0.00560035755870644</v>
      </c>
      <c r="X15" s="14">
        <f t="shared" si="3"/>
        <v>-0.00560035755870644</v>
      </c>
      <c r="Y15" s="4">
        <f t="shared" si="0"/>
        <v>0.910758871558093</v>
      </c>
      <c r="Z15">
        <v>5901.57</v>
      </c>
      <c r="AA15">
        <f t="shared" si="4"/>
        <v>0.668051845143763</v>
      </c>
      <c r="AB15" s="25">
        <v>-0.0485834919949122</v>
      </c>
      <c r="AC15" s="4">
        <f t="shared" si="1"/>
        <v>0.0429831344362057</v>
      </c>
    </row>
    <row r="16" spans="1:29">
      <c r="A16" s="1">
        <v>39871</v>
      </c>
      <c r="B16" s="2"/>
      <c r="C16">
        <v>-0.0657561461820182</v>
      </c>
      <c r="D16">
        <v>-0.045510107275779</v>
      </c>
      <c r="E16">
        <v>-0.0331465370080408</v>
      </c>
      <c r="F16">
        <v>-0.156466907034737</v>
      </c>
      <c r="G16">
        <v>0.0805819535612815</v>
      </c>
      <c r="H16">
        <v>-0.175707797123391</v>
      </c>
      <c r="I16">
        <v>-0.0497548031585664</v>
      </c>
      <c r="J16">
        <v>-0.238550405721359</v>
      </c>
      <c r="K16">
        <v>0.00770046571678895</v>
      </c>
      <c r="L16">
        <v>-0.0703690725110561</v>
      </c>
      <c r="M16">
        <v>0.0211857379767826</v>
      </c>
      <c r="N16">
        <v>-0.150235078642775</v>
      </c>
      <c r="O16">
        <v>-0.00287395930969847</v>
      </c>
      <c r="P16">
        <v>-0.0308064943420504</v>
      </c>
      <c r="Q16">
        <v>-0.0228753149842397</v>
      </c>
      <c r="R16">
        <v>-0.0558834378458134</v>
      </c>
      <c r="S16">
        <v>0</v>
      </c>
      <c r="T16">
        <v>0.0411519198664441</v>
      </c>
      <c r="U16">
        <v>-0.00846627102956388</v>
      </c>
      <c r="V16">
        <v>0.312498120018048</v>
      </c>
      <c r="W16" s="14">
        <f t="shared" si="2"/>
        <v>-0.0624062584888489</v>
      </c>
      <c r="X16" s="14">
        <f t="shared" si="3"/>
        <v>-0.0624062584888489</v>
      </c>
      <c r="Y16" s="4">
        <f t="shared" si="0"/>
        <v>0.853921817998627</v>
      </c>
      <c r="Z16">
        <v>5642.6</v>
      </c>
      <c r="AA16">
        <f t="shared" si="4"/>
        <v>0.638736699117048</v>
      </c>
      <c r="AB16" s="25">
        <v>-0.0438815433859124</v>
      </c>
      <c r="AC16" s="4">
        <f t="shared" si="1"/>
        <v>-0.0185247151029365</v>
      </c>
    </row>
    <row r="17" spans="1:29">
      <c r="A17" s="1">
        <v>39903</v>
      </c>
      <c r="B17" s="2"/>
      <c r="C17">
        <v>0.151999898850569</v>
      </c>
      <c r="D17">
        <v>-0.0669470062598557</v>
      </c>
      <c r="E17">
        <v>-0.0336801602425556</v>
      </c>
      <c r="F17">
        <v>0.0369247570987421</v>
      </c>
      <c r="G17">
        <v>-0.0293002100427641</v>
      </c>
      <c r="H17">
        <v>-0.0274040536693331</v>
      </c>
      <c r="I17">
        <v>-0.0644750754805916</v>
      </c>
      <c r="J17">
        <v>-0.0223968210963605</v>
      </c>
      <c r="K17">
        <v>0.0605991275433941</v>
      </c>
      <c r="L17">
        <v>0.237208125755663</v>
      </c>
      <c r="M17">
        <v>-0.0990824570662986</v>
      </c>
      <c r="N17">
        <v>-0.0272062287243027</v>
      </c>
      <c r="O17">
        <v>0.0549215850261613</v>
      </c>
      <c r="P17">
        <v>-0.0244445312194932</v>
      </c>
      <c r="Q17">
        <v>-0.0171768216455465</v>
      </c>
      <c r="R17">
        <v>0.0609819626229082</v>
      </c>
      <c r="S17">
        <v>0</v>
      </c>
      <c r="T17">
        <v>0.00432935139902191</v>
      </c>
      <c r="U17">
        <v>0.460807731378525</v>
      </c>
      <c r="V17">
        <v>-0.011905853233717</v>
      </c>
      <c r="W17" s="14">
        <f t="shared" si="2"/>
        <v>0.0135920082966464</v>
      </c>
      <c r="X17" s="14" t="str">
        <f t="shared" si="3"/>
        <v/>
      </c>
      <c r="Y17" s="4">
        <f t="shared" si="0"/>
        <v>0.865528330433551</v>
      </c>
      <c r="Z17">
        <v>6090.11</v>
      </c>
      <c r="AA17">
        <f t="shared" si="4"/>
        <v>0.689394385329409</v>
      </c>
      <c r="AB17" s="25">
        <v>0.0793091837096374</v>
      </c>
      <c r="AC17" s="4">
        <f t="shared" si="1"/>
        <v>-0.065717175412991</v>
      </c>
    </row>
    <row r="18" spans="1:29">
      <c r="A18" s="1">
        <v>39933</v>
      </c>
      <c r="B18" s="2"/>
      <c r="C18">
        <v>0.0310144368539855</v>
      </c>
      <c r="D18">
        <v>0.0734528321212742</v>
      </c>
      <c r="E18">
        <v>0.0614734215815371</v>
      </c>
      <c r="F18">
        <v>0.0173055621129854</v>
      </c>
      <c r="G18">
        <v>-0.0751268719449547</v>
      </c>
      <c r="H18">
        <v>0.0467447240451349</v>
      </c>
      <c r="I18">
        <v>0.0869479369082424</v>
      </c>
      <c r="J18">
        <v>0.0305773672055427</v>
      </c>
      <c r="K18">
        <v>0.109772057237363</v>
      </c>
      <c r="L18">
        <v>-0.00453180130021935</v>
      </c>
      <c r="M18">
        <v>-0.16878844550596</v>
      </c>
      <c r="N18">
        <v>0.0573047053449063</v>
      </c>
      <c r="O18">
        <v>0.185369369369369</v>
      </c>
      <c r="P18">
        <v>0.0751911299683785</v>
      </c>
      <c r="Q18">
        <v>0.0713554035264732</v>
      </c>
      <c r="R18">
        <v>0.0429619173289961</v>
      </c>
      <c r="S18">
        <v>0</v>
      </c>
      <c r="T18">
        <v>0.008701205396344</v>
      </c>
      <c r="U18">
        <v>0.0407465183152591</v>
      </c>
      <c r="V18">
        <v>-0.349395215066857</v>
      </c>
      <c r="W18" s="14">
        <f t="shared" si="2"/>
        <v>0.0468006704707477</v>
      </c>
      <c r="X18" s="14" t="str">
        <f t="shared" si="3"/>
        <v/>
      </c>
      <c r="Y18" s="4">
        <f t="shared" si="0"/>
        <v>0.906035636609268</v>
      </c>
      <c r="Z18">
        <v>6403.13</v>
      </c>
      <c r="AA18">
        <f t="shared" si="4"/>
        <v>0.72482793751415</v>
      </c>
      <c r="AB18" s="25">
        <v>0.0513980864056642</v>
      </c>
      <c r="AC18" s="4">
        <f t="shared" si="1"/>
        <v>-0.00459741593491655</v>
      </c>
    </row>
    <row r="19" spans="1:29">
      <c r="A19" s="1">
        <v>39962</v>
      </c>
      <c r="B19" s="2"/>
      <c r="C19">
        <v>0.0858935605809068</v>
      </c>
      <c r="D19">
        <v>-0.139769391953527</v>
      </c>
      <c r="E19">
        <v>-0.0386108407132173</v>
      </c>
      <c r="F19">
        <v>-0.0800221341615794</v>
      </c>
      <c r="G19">
        <v>0.123089611526291</v>
      </c>
      <c r="H19">
        <v>0.0471604927134874</v>
      </c>
      <c r="I19">
        <v>-0.0519161624134</v>
      </c>
      <c r="J19">
        <v>0.14844030118322</v>
      </c>
      <c r="K19">
        <v>-0.0203193033381713</v>
      </c>
      <c r="L19">
        <v>0.0534339850062968</v>
      </c>
      <c r="M19">
        <v>-0.0277039848197345</v>
      </c>
      <c r="N19">
        <v>-0.0278857952679697</v>
      </c>
      <c r="O19">
        <v>0.133309749774758</v>
      </c>
      <c r="P19">
        <v>-0.0186512294547959</v>
      </c>
      <c r="Q19">
        <v>0.104348362885663</v>
      </c>
      <c r="R19">
        <v>0.0999794038897226</v>
      </c>
      <c r="S19">
        <v>0.0999098557692308</v>
      </c>
      <c r="T19">
        <v>0.215495409939854</v>
      </c>
      <c r="U19">
        <v>-0.155665914221219</v>
      </c>
      <c r="V19">
        <v>0.0370403379618902</v>
      </c>
      <c r="W19" s="14">
        <f t="shared" si="2"/>
        <v>0.0340070569816253</v>
      </c>
      <c r="X19" s="14" t="str">
        <f t="shared" si="3"/>
        <v/>
      </c>
      <c r="Y19" s="4">
        <f t="shared" si="0"/>
        <v>0.936847242130823</v>
      </c>
      <c r="Z19">
        <v>6466.42</v>
      </c>
      <c r="AA19">
        <f t="shared" si="4"/>
        <v>0.731992302467738</v>
      </c>
      <c r="AB19" s="25">
        <v>0.00988422849450199</v>
      </c>
      <c r="AC19" s="4">
        <f t="shared" si="1"/>
        <v>0.0241228284871233</v>
      </c>
    </row>
    <row r="20" spans="1:29">
      <c r="A20" s="1">
        <v>39994</v>
      </c>
      <c r="B20" s="2"/>
      <c r="C20">
        <v>-0.0489694475462059</v>
      </c>
      <c r="D20">
        <v>0.0776833212797772</v>
      </c>
      <c r="E20">
        <v>0.0299251100505646</v>
      </c>
      <c r="F20">
        <v>0.0311026601214615</v>
      </c>
      <c r="G20">
        <v>-0.10230048707381</v>
      </c>
      <c r="H20">
        <v>0.0171902122179293</v>
      </c>
      <c r="I20">
        <v>0.0144614612101432</v>
      </c>
      <c r="J20">
        <v>-0.0515142054324071</v>
      </c>
      <c r="K20">
        <v>-0.0359656084656084</v>
      </c>
      <c r="L20">
        <v>0.0381541520355317</v>
      </c>
      <c r="M20">
        <v>-0.113917698226832</v>
      </c>
      <c r="N20">
        <v>0.0728965731810303</v>
      </c>
      <c r="O20">
        <v>0.102241080791085</v>
      </c>
      <c r="P20">
        <v>0.0311261167276795</v>
      </c>
      <c r="Q20">
        <v>0.143535357999912</v>
      </c>
      <c r="R20">
        <v>0.0338638491373544</v>
      </c>
      <c r="S20">
        <v>0.0228110913809587</v>
      </c>
      <c r="T20">
        <v>-0.0425157887883326</v>
      </c>
      <c r="U20">
        <v>0.00224574911774145</v>
      </c>
      <c r="V20">
        <v>-0.214286942023754</v>
      </c>
      <c r="W20" s="14">
        <f t="shared" si="2"/>
        <v>0.0133294455711528</v>
      </c>
      <c r="X20" s="14" t="str">
        <f t="shared" si="3"/>
        <v/>
      </c>
      <c r="Y20" s="4">
        <f t="shared" si="0"/>
        <v>0.94933489645329</v>
      </c>
      <c r="Z20">
        <v>6727.34</v>
      </c>
      <c r="AA20">
        <f t="shared" si="4"/>
        <v>0.761528186551958</v>
      </c>
      <c r="AB20" s="25">
        <v>0.0403499927316815</v>
      </c>
      <c r="AC20" s="4">
        <f t="shared" si="1"/>
        <v>-0.0270205471605287</v>
      </c>
    </row>
    <row r="21" spans="1:29">
      <c r="A21" s="1">
        <v>40025</v>
      </c>
      <c r="B21" s="2"/>
      <c r="C21">
        <v>0.126179775501509</v>
      </c>
      <c r="D21">
        <v>-0.0459917288171879</v>
      </c>
      <c r="E21">
        <v>0.0244637868815116</v>
      </c>
      <c r="F21">
        <v>0.0554928305295246</v>
      </c>
      <c r="G21">
        <v>-0.00896509123691547</v>
      </c>
      <c r="H21">
        <v>-0.0453044148409115</v>
      </c>
      <c r="I21">
        <v>0.077216255011632</v>
      </c>
      <c r="J21">
        <v>-0.00394996708360751</v>
      </c>
      <c r="K21">
        <v>0.0329989983672012</v>
      </c>
      <c r="L21">
        <v>0.0694375114291785</v>
      </c>
      <c r="M21">
        <v>0.164275375998993</v>
      </c>
      <c r="N21">
        <v>0.059372553243493</v>
      </c>
      <c r="O21">
        <v>0.0916910769121853</v>
      </c>
      <c r="P21">
        <v>0</v>
      </c>
      <c r="Q21">
        <v>-0.0391730896028011</v>
      </c>
      <c r="R21">
        <v>-0.0431036713151017</v>
      </c>
      <c r="S21">
        <v>-0.0223023504273503</v>
      </c>
      <c r="T21">
        <v>0.0184958520331837</v>
      </c>
      <c r="U21">
        <v>0.0934699103713188</v>
      </c>
      <c r="V21">
        <v>0.0227292614630732</v>
      </c>
      <c r="W21" s="14">
        <f t="shared" si="2"/>
        <v>0.0205863953864045</v>
      </c>
      <c r="X21" s="14" t="str">
        <f t="shared" si="3"/>
        <v/>
      </c>
      <c r="Y21" s="4">
        <f t="shared" si="0"/>
        <v>0.968878279985789</v>
      </c>
      <c r="Z21">
        <v>7211.96</v>
      </c>
      <c r="AA21">
        <f t="shared" si="4"/>
        <v>0.816386687797147</v>
      </c>
      <c r="AB21" s="25">
        <v>0.0720373877342309</v>
      </c>
      <c r="AC21" s="4">
        <f t="shared" si="1"/>
        <v>-0.0514509923478264</v>
      </c>
    </row>
    <row r="22" spans="1:29">
      <c r="A22" s="1">
        <v>40056</v>
      </c>
      <c r="B22" s="2"/>
      <c r="C22">
        <v>-0.0181126193821938</v>
      </c>
      <c r="D22">
        <v>0.058391467306518</v>
      </c>
      <c r="E22">
        <v>0.0671624760823644</v>
      </c>
      <c r="F22">
        <v>-0.0403273252393432</v>
      </c>
      <c r="G22">
        <v>-0.00798490616892966</v>
      </c>
      <c r="H22">
        <v>0.216300968246998</v>
      </c>
      <c r="I22">
        <v>0.090148175198369</v>
      </c>
      <c r="J22">
        <v>0.0419695968274951</v>
      </c>
      <c r="K22">
        <v>-0.0189411045878384</v>
      </c>
      <c r="L22">
        <v>0.042394833223574</v>
      </c>
      <c r="M22">
        <v>0.242331702834905</v>
      </c>
      <c r="N22">
        <v>0.0558925086910445</v>
      </c>
      <c r="O22">
        <v>-0.150551232166018</v>
      </c>
      <c r="P22">
        <v>0.0309407306574447</v>
      </c>
      <c r="Q22">
        <v>0.0273035644775621</v>
      </c>
      <c r="R22">
        <v>0</v>
      </c>
      <c r="S22">
        <v>-0.0113372490096983</v>
      </c>
      <c r="T22">
        <v>0.223728134597409</v>
      </c>
      <c r="U22">
        <v>0.0363583138173302</v>
      </c>
      <c r="V22">
        <v>0.0444268571795257</v>
      </c>
      <c r="W22" s="14">
        <f t="shared" si="2"/>
        <v>0.064158920986271</v>
      </c>
      <c r="X22" s="14" t="str">
        <f t="shared" si="3"/>
        <v/>
      </c>
      <c r="Y22" s="4">
        <f t="shared" si="0"/>
        <v>1.03104046499671</v>
      </c>
      <c r="Z22">
        <v>7692.29</v>
      </c>
      <c r="AA22">
        <f t="shared" si="4"/>
        <v>0.870759565315825</v>
      </c>
      <c r="AB22" s="25">
        <v>0.0666018668988735</v>
      </c>
      <c r="AC22" s="4">
        <f t="shared" si="1"/>
        <v>-0.00244294591260248</v>
      </c>
    </row>
    <row r="23" spans="1:29">
      <c r="A23" s="1">
        <v>40086</v>
      </c>
      <c r="B23" s="2"/>
      <c r="C23">
        <v>0.000128731207463151</v>
      </c>
      <c r="D23">
        <v>0.0461832979274295</v>
      </c>
      <c r="E23">
        <v>0.0483449119132346</v>
      </c>
      <c r="F23">
        <v>0.0243549016329487</v>
      </c>
      <c r="G23">
        <v>0.0955542725173211</v>
      </c>
      <c r="H23">
        <v>-0.00869720595421308</v>
      </c>
      <c r="I23">
        <v>-0.0195231302673408</v>
      </c>
      <c r="J23">
        <v>0.0859498889946084</v>
      </c>
      <c r="K23">
        <v>0.0650825886812889</v>
      </c>
      <c r="L23">
        <v>0.181027106350529</v>
      </c>
      <c r="M23">
        <v>-0.0444420274091799</v>
      </c>
      <c r="N23">
        <v>0.0217875977719841</v>
      </c>
      <c r="O23">
        <v>-0.0459117456197276</v>
      </c>
      <c r="P23">
        <v>0.0392727142959104</v>
      </c>
      <c r="Q23">
        <v>0.131882876221671</v>
      </c>
      <c r="R23">
        <v>0.0925510342030551</v>
      </c>
      <c r="S23">
        <v>-0.0344017684443215</v>
      </c>
      <c r="T23">
        <v>0.110098750613781</v>
      </c>
      <c r="U23">
        <v>0.101858652053556</v>
      </c>
      <c r="V23">
        <v>0.212767264684197</v>
      </c>
      <c r="W23" s="14">
        <f t="shared" si="2"/>
        <v>0.0534018240787632</v>
      </c>
      <c r="X23" s="14" t="str">
        <f t="shared" si="3"/>
        <v/>
      </c>
      <c r="Y23" s="4">
        <f t="shared" si="0"/>
        <v>1.08609990652655</v>
      </c>
      <c r="Z23">
        <v>8182.92</v>
      </c>
      <c r="AA23">
        <f t="shared" si="4"/>
        <v>0.926298392574145</v>
      </c>
      <c r="AB23" s="25">
        <v>0.0637820466987074</v>
      </c>
      <c r="AC23" s="4">
        <f t="shared" si="1"/>
        <v>-0.0103802226199441</v>
      </c>
    </row>
    <row r="24" spans="1:29">
      <c r="A24" s="1">
        <v>40116</v>
      </c>
      <c r="B24" s="2"/>
      <c r="C24">
        <v>-0.0106890849099396</v>
      </c>
      <c r="D24">
        <v>-0.0691545439487095</v>
      </c>
      <c r="E24">
        <v>-0.0391173363180852</v>
      </c>
      <c r="F24">
        <v>0.0698404062386653</v>
      </c>
      <c r="G24">
        <v>-0.0137642408742152</v>
      </c>
      <c r="H24">
        <v>0.000614329700082017</v>
      </c>
      <c r="I24">
        <v>0.0595195402428883</v>
      </c>
      <c r="J24">
        <v>0.0243866822429908</v>
      </c>
      <c r="K24">
        <v>-0.020834657480265</v>
      </c>
      <c r="L24">
        <v>-0.051292242229607</v>
      </c>
      <c r="M24">
        <v>-0.116283834543675</v>
      </c>
      <c r="N24">
        <v>0.0311961986089111</v>
      </c>
      <c r="O24">
        <v>-0.0861948248097062</v>
      </c>
      <c r="P24">
        <v>0.0177697656451199</v>
      </c>
      <c r="Q24">
        <v>-0.15681494196618</v>
      </c>
      <c r="R24">
        <v>-0.0319243714116016</v>
      </c>
      <c r="S24">
        <v>0</v>
      </c>
      <c r="T24">
        <v>0.022067135204207</v>
      </c>
      <c r="U24">
        <v>0.138928766748701</v>
      </c>
      <c r="V24">
        <v>0.0526369116976546</v>
      </c>
      <c r="W24" s="14">
        <f t="shared" si="2"/>
        <v>-0.0120115575383809</v>
      </c>
      <c r="X24" s="14">
        <f t="shared" si="3"/>
        <v>-0.0120115575383809</v>
      </c>
      <c r="Y24" s="4">
        <f t="shared" si="0"/>
        <v>1.07305415500688</v>
      </c>
      <c r="Z24">
        <v>8007.16</v>
      </c>
      <c r="AA24">
        <f t="shared" si="4"/>
        <v>0.906402535657686</v>
      </c>
      <c r="AB24" s="25">
        <v>-0.0214788852878923</v>
      </c>
      <c r="AC24" s="4">
        <f t="shared" si="1"/>
        <v>0.00946732774951144</v>
      </c>
    </row>
    <row r="25" spans="1:29">
      <c r="A25" s="1">
        <v>40147</v>
      </c>
      <c r="B25" s="2"/>
      <c r="C25">
        <v>0.128745968416703</v>
      </c>
      <c r="D25">
        <v>0.0230725106140668</v>
      </c>
      <c r="E25">
        <v>-0.00106142666630382</v>
      </c>
      <c r="F25">
        <v>0.253564102998763</v>
      </c>
      <c r="G25">
        <v>0.164772816571581</v>
      </c>
      <c r="H25">
        <v>0.0155767477427136</v>
      </c>
      <c r="I25">
        <v>0.0592339814875122</v>
      </c>
      <c r="J25">
        <v>0.0996436208125444</v>
      </c>
      <c r="K25">
        <v>0.0241210988212079</v>
      </c>
      <c r="L25">
        <v>0.0374083795917781</v>
      </c>
      <c r="M25">
        <v>0.029238259615137</v>
      </c>
      <c r="N25">
        <v>0.0264212354045257</v>
      </c>
      <c r="O25">
        <v>0.0288968306525319</v>
      </c>
      <c r="P25">
        <v>0.00219298245614019</v>
      </c>
      <c r="Q25">
        <v>0.0025003831426873</v>
      </c>
      <c r="R25">
        <v>0.00173833018047964</v>
      </c>
      <c r="S25">
        <v>0.095149520675347</v>
      </c>
      <c r="T25">
        <v>0.00538565108674738</v>
      </c>
      <c r="U25">
        <v>0.0362239462192946</v>
      </c>
      <c r="V25">
        <v>0.186463246382392</v>
      </c>
      <c r="W25" s="14">
        <f t="shared" si="2"/>
        <v>0.0408484323000885</v>
      </c>
      <c r="X25" s="14" t="str">
        <f t="shared" si="3"/>
        <v/>
      </c>
      <c r="Y25" s="4">
        <f t="shared" si="0"/>
        <v>1.11688673501201</v>
      </c>
      <c r="Z25">
        <v>8151.74</v>
      </c>
      <c r="AA25">
        <f t="shared" si="4"/>
        <v>0.922768847634141</v>
      </c>
      <c r="AB25" s="25">
        <v>0.0180563395760793</v>
      </c>
      <c r="AC25" s="4">
        <f t="shared" si="1"/>
        <v>0.0227920927240092</v>
      </c>
    </row>
    <row r="26" spans="1:29">
      <c r="A26" s="1">
        <v>40178</v>
      </c>
      <c r="B26" s="2"/>
      <c r="C26">
        <v>0.0455814999843001</v>
      </c>
      <c r="D26">
        <v>0.0259674353218509</v>
      </c>
      <c r="E26">
        <v>-0.00779751525719263</v>
      </c>
      <c r="F26">
        <v>0.00897916131387855</v>
      </c>
      <c r="G26">
        <v>-0.0549850899326686</v>
      </c>
      <c r="H26">
        <v>0.100048869662799</v>
      </c>
      <c r="I26">
        <v>0.0563227231352184</v>
      </c>
      <c r="J26">
        <v>0.0810215193155301</v>
      </c>
      <c r="K26">
        <v>-0.0373957356184874</v>
      </c>
      <c r="L26">
        <v>0.0110454485857661</v>
      </c>
      <c r="M26">
        <v>0.0170446012914851</v>
      </c>
      <c r="N26">
        <v>0.0345281022385222</v>
      </c>
      <c r="O26">
        <v>0.059282230224629</v>
      </c>
      <c r="P26">
        <v>-0.00158222521461038</v>
      </c>
      <c r="Q26">
        <v>0.00118447899174834</v>
      </c>
      <c r="R26">
        <v>0.0676006737099986</v>
      </c>
      <c r="S26">
        <v>0</v>
      </c>
      <c r="T26">
        <v>0.0991964798163381</v>
      </c>
      <c r="U26">
        <v>-0.0479762508145682</v>
      </c>
      <c r="V26">
        <v>-0.119407223116135</v>
      </c>
      <c r="W26" s="14">
        <f t="shared" si="2"/>
        <v>0.0348742193812896</v>
      </c>
      <c r="X26" s="14" t="str">
        <f t="shared" si="3"/>
        <v/>
      </c>
      <c r="Y26" s="4">
        <f t="shared" si="0"/>
        <v>1.15583728803287</v>
      </c>
      <c r="Z26">
        <v>8447.98</v>
      </c>
      <c r="AA26">
        <f t="shared" si="4"/>
        <v>0.956302920534299</v>
      </c>
      <c r="AB26" s="25">
        <v>0.0363407076280646</v>
      </c>
      <c r="AC26" s="4">
        <f t="shared" si="1"/>
        <v>-0.00146648824677507</v>
      </c>
    </row>
    <row r="27" spans="1:29">
      <c r="A27" s="1">
        <v>40207</v>
      </c>
      <c r="B27" s="2"/>
      <c r="C27">
        <v>-0.0889416269135749</v>
      </c>
      <c r="D27">
        <v>-0.0472297403760429</v>
      </c>
      <c r="E27">
        <v>-0.0889290401946301</v>
      </c>
      <c r="F27">
        <v>-0.0492675539115167</v>
      </c>
      <c r="G27">
        <v>-0.123679250671083</v>
      </c>
      <c r="H27">
        <v>-0.0608128786407925</v>
      </c>
      <c r="I27">
        <v>-0.0544638026084375</v>
      </c>
      <c r="J27">
        <v>-0.0414917855858016</v>
      </c>
      <c r="K27">
        <v>0.0129451116729877</v>
      </c>
      <c r="L27">
        <v>-0.0113991753246265</v>
      </c>
      <c r="M27">
        <v>-0.0837947582133629</v>
      </c>
      <c r="N27">
        <v>-0.0739243841565543</v>
      </c>
      <c r="O27">
        <v>-0.0681466677379183</v>
      </c>
      <c r="P27">
        <v>-0.0514532335288961</v>
      </c>
      <c r="Q27">
        <v>-0.028003111590434</v>
      </c>
      <c r="R27">
        <v>-0.108784510577268</v>
      </c>
      <c r="S27">
        <v>-0.0868826757251111</v>
      </c>
      <c r="T27">
        <v>0.124358193368723</v>
      </c>
      <c r="U27">
        <v>-0.0590794317179275</v>
      </c>
      <c r="V27">
        <v>-0.186438595952461</v>
      </c>
      <c r="W27" s="14">
        <f t="shared" si="2"/>
        <v>-0.0433422706788536</v>
      </c>
      <c r="X27" s="14">
        <f t="shared" si="3"/>
        <v>-0.0433422706788536</v>
      </c>
      <c r="Y27" s="4">
        <f t="shared" si="0"/>
        <v>1.10574067543423</v>
      </c>
      <c r="Z27">
        <v>7936.59</v>
      </c>
      <c r="AA27">
        <f t="shared" si="4"/>
        <v>0.898414081956079</v>
      </c>
      <c r="AB27" s="25">
        <v>-0.0605339974763197</v>
      </c>
      <c r="AC27" s="4">
        <f t="shared" si="1"/>
        <v>0.0171917267974661</v>
      </c>
    </row>
    <row r="28" spans="1:29">
      <c r="A28" s="1">
        <v>40235</v>
      </c>
      <c r="B28" s="2"/>
      <c r="C28">
        <v>0.0476529243833663</v>
      </c>
      <c r="D28">
        <v>0.129746974559294</v>
      </c>
      <c r="E28">
        <v>0.0795799778174278</v>
      </c>
      <c r="F28">
        <v>-0.00242468669382701</v>
      </c>
      <c r="G28">
        <v>0.038908984260436</v>
      </c>
      <c r="H28">
        <v>-0.0449995269846499</v>
      </c>
      <c r="I28">
        <v>0.0444726361832557</v>
      </c>
      <c r="J28">
        <v>0.0856374327536595</v>
      </c>
      <c r="K28">
        <v>0.013351707640505</v>
      </c>
      <c r="L28">
        <v>-0.0317841996280323</v>
      </c>
      <c r="M28">
        <v>0.11890948160086</v>
      </c>
      <c r="N28">
        <v>0.141936498518442</v>
      </c>
      <c r="O28">
        <v>-0.0477979016343972</v>
      </c>
      <c r="P28">
        <v>-0.0212213848997582</v>
      </c>
      <c r="Q28">
        <v>0.0124016931415891</v>
      </c>
      <c r="R28">
        <v>0.109296212852698</v>
      </c>
      <c r="S28">
        <v>0</v>
      </c>
      <c r="T28">
        <v>0.0724458204334366</v>
      </c>
      <c r="U28">
        <v>0.0318794658734523</v>
      </c>
      <c r="V28">
        <v>-0.0833270421259249</v>
      </c>
      <c r="W28" s="14">
        <f t="shared" si="2"/>
        <v>0.0406196233118708</v>
      </c>
      <c r="X28" s="14" t="str">
        <f t="shared" si="3"/>
        <v/>
      </c>
      <c r="Y28" s="4">
        <f t="shared" si="0"/>
        <v>1.15065544515099</v>
      </c>
      <c r="Z28">
        <v>8116.81</v>
      </c>
      <c r="AA28">
        <f t="shared" si="4"/>
        <v>0.918814806429703</v>
      </c>
      <c r="AB28" s="25">
        <v>0.022707485204603</v>
      </c>
      <c r="AC28" s="4">
        <f t="shared" si="1"/>
        <v>0.0179121381072678</v>
      </c>
    </row>
    <row r="29" spans="1:29">
      <c r="A29" s="1">
        <v>40268</v>
      </c>
      <c r="B29" s="2"/>
      <c r="C29">
        <v>0.0749838003002172</v>
      </c>
      <c r="D29">
        <v>0.0406612078661577</v>
      </c>
      <c r="E29">
        <v>0.043054640476164</v>
      </c>
      <c r="F29">
        <v>-0.0268211686568219</v>
      </c>
      <c r="G29">
        <v>0.0515824472256203</v>
      </c>
      <c r="H29">
        <v>0.0550777810390375</v>
      </c>
      <c r="I29">
        <v>-0.011632052982948</v>
      </c>
      <c r="J29">
        <v>-0.147162201094786</v>
      </c>
      <c r="K29">
        <v>0.0146383393631488</v>
      </c>
      <c r="L29">
        <v>0.152985093009805</v>
      </c>
      <c r="M29">
        <v>0.234318361859952</v>
      </c>
      <c r="N29">
        <v>0.0422025585085903</v>
      </c>
      <c r="O29">
        <v>0.127683174592395</v>
      </c>
      <c r="P29">
        <v>0.00964227347012891</v>
      </c>
      <c r="Q29">
        <v>0.108587549360754</v>
      </c>
      <c r="R29">
        <v>-0.000749534563214804</v>
      </c>
      <c r="S29">
        <v>0</v>
      </c>
      <c r="T29">
        <v>0.0802540415704389</v>
      </c>
      <c r="U29">
        <v>0.082500391665361</v>
      </c>
      <c r="V29">
        <v>0.22726430439169</v>
      </c>
      <c r="W29" s="14">
        <f t="shared" si="2"/>
        <v>0.0318697562137179</v>
      </c>
      <c r="X29" s="14" t="str">
        <f t="shared" si="3"/>
        <v/>
      </c>
      <c r="Y29" s="4">
        <f t="shared" si="0"/>
        <v>1.18732655367393</v>
      </c>
      <c r="Z29">
        <v>8575.5</v>
      </c>
      <c r="AA29">
        <f t="shared" si="4"/>
        <v>0.970738057505094</v>
      </c>
      <c r="AB29" s="25">
        <v>0.0565111170521424</v>
      </c>
      <c r="AC29" s="4">
        <f t="shared" si="1"/>
        <v>-0.0246413608384245</v>
      </c>
    </row>
    <row r="30" spans="1:29">
      <c r="A30" s="1">
        <v>40298</v>
      </c>
      <c r="B30" s="2"/>
      <c r="C30">
        <v>-0.098546490303143</v>
      </c>
      <c r="D30">
        <v>-0.0992106804742684</v>
      </c>
      <c r="E30">
        <v>-0.0429101381625082</v>
      </c>
      <c r="F30">
        <v>0.0137075812798584</v>
      </c>
      <c r="G30">
        <v>-0.0504541319294267</v>
      </c>
      <c r="H30">
        <v>-0.0320128524334776</v>
      </c>
      <c r="I30">
        <v>0.0185391758997555</v>
      </c>
      <c r="J30">
        <v>0.017633943652456</v>
      </c>
      <c r="K30">
        <v>-0.0115442487387307</v>
      </c>
      <c r="L30">
        <v>-0.0452242926480346</v>
      </c>
      <c r="M30">
        <v>-0.0353183709984831</v>
      </c>
      <c r="N30">
        <v>0.0782031799042546</v>
      </c>
      <c r="O30">
        <v>-0.0616013850902065</v>
      </c>
      <c r="P30">
        <v>-0.0358087084764662</v>
      </c>
      <c r="Q30">
        <v>-0.0576190376474504</v>
      </c>
      <c r="R30">
        <v>0.0487562911343398</v>
      </c>
      <c r="S30">
        <v>0.309486335670339</v>
      </c>
      <c r="T30">
        <v>-0.0228487439871727</v>
      </c>
      <c r="U30">
        <v>-0.0111294430936668</v>
      </c>
      <c r="V30">
        <v>0</v>
      </c>
      <c r="W30" s="14">
        <f t="shared" si="2"/>
        <v>-0.0147877543855802</v>
      </c>
      <c r="X30" s="14">
        <f t="shared" si="3"/>
        <v>-0.0147877543855802</v>
      </c>
      <c r="Y30" s="4">
        <f t="shared" si="0"/>
        <v>1.16976866022273</v>
      </c>
      <c r="Z30">
        <v>8449.12</v>
      </c>
      <c r="AA30">
        <f t="shared" si="4"/>
        <v>0.956431967398687</v>
      </c>
      <c r="AB30" s="25">
        <v>-0.0147373331001107</v>
      </c>
      <c r="AC30" s="4">
        <f t="shared" si="1"/>
        <v>-5.04212854694486e-5</v>
      </c>
    </row>
    <row r="31" spans="1:29">
      <c r="A31" s="1">
        <v>40329</v>
      </c>
      <c r="B31" s="2"/>
      <c r="C31">
        <v>-0.0315535566695286</v>
      </c>
      <c r="D31">
        <v>-0.0242891932066163</v>
      </c>
      <c r="E31">
        <v>-0.0103751265429854</v>
      </c>
      <c r="F31">
        <v>-0.142599303834639</v>
      </c>
      <c r="G31">
        <v>0.0111201859646917</v>
      </c>
      <c r="H31">
        <v>-0.266293297313609</v>
      </c>
      <c r="I31">
        <v>-0.0331428341063364</v>
      </c>
      <c r="J31">
        <v>-0.0448811578807594</v>
      </c>
      <c r="K31">
        <v>-0.0291912912221456</v>
      </c>
      <c r="L31">
        <v>-0.0982584715687004</v>
      </c>
      <c r="M31">
        <v>0.114430869722995</v>
      </c>
      <c r="N31">
        <v>-0.00437876909792345</v>
      </c>
      <c r="O31">
        <v>-0.0493395368736296</v>
      </c>
      <c r="P31">
        <v>-0.0247528446185413</v>
      </c>
      <c r="Q31">
        <v>-0.0526618630995054</v>
      </c>
      <c r="R31">
        <v>-0.0448746048958309</v>
      </c>
      <c r="S31">
        <v>0.181818181818182</v>
      </c>
      <c r="T31">
        <v>-0.0877204977437439</v>
      </c>
      <c r="U31">
        <v>-0.0461750113425146</v>
      </c>
      <c r="V31">
        <v>0.166675054943211</v>
      </c>
      <c r="W31" s="14">
        <f t="shared" si="2"/>
        <v>-0.0536767286031545</v>
      </c>
      <c r="X31" s="14">
        <f t="shared" si="3"/>
        <v>-0.0536767286031545</v>
      </c>
      <c r="Y31" s="4">
        <f t="shared" si="0"/>
        <v>1.10697930531948</v>
      </c>
      <c r="Z31">
        <v>7817.2</v>
      </c>
      <c r="AA31">
        <f t="shared" si="4"/>
        <v>0.884899252886574</v>
      </c>
      <c r="AB31" s="25">
        <v>-0.0747912208608709</v>
      </c>
      <c r="AC31" s="4">
        <f t="shared" si="1"/>
        <v>0.0211144922577163</v>
      </c>
    </row>
    <row r="32" spans="1:29">
      <c r="A32" s="1">
        <v>40359</v>
      </c>
      <c r="B32" s="2"/>
      <c r="C32">
        <v>-0.0258398656571431</v>
      </c>
      <c r="D32">
        <v>0.0139298564065995</v>
      </c>
      <c r="E32">
        <v>-0.00261673580576249</v>
      </c>
      <c r="F32">
        <v>-0.034917134456028</v>
      </c>
      <c r="G32">
        <v>0.0922082763762893</v>
      </c>
      <c r="H32">
        <v>0.0195457282889164</v>
      </c>
      <c r="I32">
        <v>0.0758050025067134</v>
      </c>
      <c r="J32">
        <v>0.0011817044348672</v>
      </c>
      <c r="K32">
        <v>-0.0405971643915036</v>
      </c>
      <c r="L32">
        <v>0.0130566107404868</v>
      </c>
      <c r="M32">
        <v>-0.0390209486595028</v>
      </c>
      <c r="N32">
        <v>0.00266343622441134</v>
      </c>
      <c r="O32">
        <v>-0.146278211561396</v>
      </c>
      <c r="P32">
        <v>0.136086299561999</v>
      </c>
      <c r="Q32">
        <v>-0.00982679653839991</v>
      </c>
      <c r="R32">
        <v>0.0268370452678874</v>
      </c>
      <c r="S32">
        <v>-0.0769230769230769</v>
      </c>
      <c r="T32">
        <v>-0.0213595143520947</v>
      </c>
      <c r="U32">
        <v>-0.0267139262259866</v>
      </c>
      <c r="V32">
        <v>0.0793621121049151</v>
      </c>
      <c r="W32" s="14">
        <f t="shared" si="2"/>
        <v>0.004506835699235</v>
      </c>
      <c r="X32" s="14">
        <f t="shared" si="3"/>
        <v>0.004506835699235</v>
      </c>
      <c r="Y32" s="4">
        <f t="shared" si="0"/>
        <v>1.111968279171</v>
      </c>
      <c r="Z32">
        <v>7618.4</v>
      </c>
      <c r="AA32">
        <f t="shared" si="4"/>
        <v>0.86239529092144</v>
      </c>
      <c r="AB32" s="25">
        <v>-0.025431100649849</v>
      </c>
      <c r="AC32" s="4">
        <f t="shared" si="1"/>
        <v>0.029937936349084</v>
      </c>
    </row>
    <row r="33" spans="1:29">
      <c r="A33" s="1">
        <v>40389</v>
      </c>
      <c r="B33" s="2"/>
      <c r="C33">
        <v>0.0886680772704165</v>
      </c>
      <c r="D33">
        <v>0.0506541563101908</v>
      </c>
      <c r="E33">
        <v>-0.0326618501204136</v>
      </c>
      <c r="F33">
        <v>0.0790776581380053</v>
      </c>
      <c r="G33">
        <v>-0.0490101262942315</v>
      </c>
      <c r="H33">
        <v>0.0273014104528144</v>
      </c>
      <c r="I33">
        <v>-0.0131499659023692</v>
      </c>
      <c r="J33">
        <v>0.103311810039575</v>
      </c>
      <c r="K33">
        <v>0.0814986746508084</v>
      </c>
      <c r="L33">
        <v>0.0168119551681194</v>
      </c>
      <c r="M33">
        <v>0.168803298130683</v>
      </c>
      <c r="N33">
        <v>0.0167557235933424</v>
      </c>
      <c r="O33">
        <v>0.0616891032610485</v>
      </c>
      <c r="P33">
        <v>0.0300851880534698</v>
      </c>
      <c r="Q33">
        <v>0.0154238408118992</v>
      </c>
      <c r="R33">
        <v>0.00164671010844764</v>
      </c>
      <c r="S33">
        <v>0.365484775641026</v>
      </c>
      <c r="T33">
        <v>-0.0393245519987747</v>
      </c>
      <c r="U33">
        <v>0.0932351689237123</v>
      </c>
      <c r="V33">
        <v>-0.102942939742343</v>
      </c>
      <c r="W33" s="14">
        <f t="shared" si="2"/>
        <v>0.0323092606585718</v>
      </c>
      <c r="X33" s="14" t="str">
        <f t="shared" si="3"/>
        <v/>
      </c>
      <c r="Y33" s="4">
        <f t="shared" si="0"/>
        <v>1.1478951521468</v>
      </c>
      <c r="Z33">
        <v>7954.17</v>
      </c>
      <c r="AA33">
        <f t="shared" si="4"/>
        <v>0.90040412044374</v>
      </c>
      <c r="AB33" s="25">
        <v>0.0440735587524939</v>
      </c>
      <c r="AC33" s="4">
        <f t="shared" si="1"/>
        <v>-0.011764298093922</v>
      </c>
    </row>
    <row r="34" spans="1:29">
      <c r="A34" s="1">
        <v>40421</v>
      </c>
      <c r="B34" s="2"/>
      <c r="C34">
        <v>-0.0569890588497987</v>
      </c>
      <c r="D34">
        <v>-0.0203216162968486</v>
      </c>
      <c r="E34">
        <v>0.09546543573642</v>
      </c>
      <c r="F34">
        <v>0.105175345718228</v>
      </c>
      <c r="G34">
        <v>0.127927496784614</v>
      </c>
      <c r="H34">
        <v>0.0953598608799717</v>
      </c>
      <c r="I34">
        <v>0.0372422744278817</v>
      </c>
      <c r="J34">
        <v>-0.0515386067585426</v>
      </c>
      <c r="K34">
        <v>-0.0257540161280081</v>
      </c>
      <c r="L34">
        <v>-0.0811585209268129</v>
      </c>
      <c r="M34">
        <v>0.0237727097023579</v>
      </c>
      <c r="N34">
        <v>0.0257855594280854</v>
      </c>
      <c r="O34">
        <v>-0.0516313623753282</v>
      </c>
      <c r="P34">
        <v>-0.00898913132303669</v>
      </c>
      <c r="Q34">
        <v>-0.0447632179617676</v>
      </c>
      <c r="R34">
        <v>0.097865144789685</v>
      </c>
      <c r="S34">
        <v>-0.076872295166141</v>
      </c>
      <c r="T34">
        <v>0.0429670373470445</v>
      </c>
      <c r="U34">
        <v>0.00948878794433616</v>
      </c>
      <c r="V34">
        <v>0.18032494727775</v>
      </c>
      <c r="W34" s="14">
        <f t="shared" si="2"/>
        <v>0.0161161545392783</v>
      </c>
      <c r="X34" s="14" t="str">
        <f t="shared" si="3"/>
        <v/>
      </c>
      <c r="Y34" s="4">
        <f t="shared" si="0"/>
        <v>1.16639480781369</v>
      </c>
      <c r="Z34">
        <v>7846.74</v>
      </c>
      <c r="AA34">
        <f t="shared" si="4"/>
        <v>0.888243151460267</v>
      </c>
      <c r="AB34" s="25">
        <v>-0.0135061232033009</v>
      </c>
      <c r="AC34" s="4">
        <f t="shared" si="1"/>
        <v>0.0296222777425792</v>
      </c>
    </row>
    <row r="35" spans="1:29">
      <c r="A35" s="1">
        <v>40451</v>
      </c>
      <c r="B35" s="2"/>
      <c r="C35">
        <v>0.0431835830585718</v>
      </c>
      <c r="D35">
        <v>0.0035872489605131</v>
      </c>
      <c r="E35">
        <v>0.0478963466803559</v>
      </c>
      <c r="F35">
        <v>0.0284801858034547</v>
      </c>
      <c r="G35">
        <v>0.0559798461946435</v>
      </c>
      <c r="H35">
        <v>-0.0409918272411072</v>
      </c>
      <c r="I35">
        <v>0.0133065279518223</v>
      </c>
      <c r="J35">
        <v>-0.0323779193205944</v>
      </c>
      <c r="K35">
        <v>0.0757459233285971</v>
      </c>
      <c r="L35">
        <v>0.0771644831536971</v>
      </c>
      <c r="M35">
        <v>0.0767730161726765</v>
      </c>
      <c r="N35">
        <v>-0.011613597084963</v>
      </c>
      <c r="O35">
        <v>0.023474516373917</v>
      </c>
      <c r="P35">
        <v>-0.00679475550424669</v>
      </c>
      <c r="Q35">
        <v>0.0133704549193814</v>
      </c>
      <c r="R35">
        <v>-0.015145680913875</v>
      </c>
      <c r="S35">
        <v>0.666587206992451</v>
      </c>
      <c r="T35">
        <v>-0.051362403026713</v>
      </c>
      <c r="U35">
        <v>0.00938531205805471</v>
      </c>
      <c r="V35">
        <v>0.0555513614172831</v>
      </c>
      <c r="W35" s="14">
        <f t="shared" si="2"/>
        <v>0.0225894960842026</v>
      </c>
      <c r="X35" s="14" t="str">
        <f t="shared" si="3"/>
        <v/>
      </c>
      <c r="Y35" s="4">
        <f t="shared" si="0"/>
        <v>1.19274307875743</v>
      </c>
      <c r="Z35">
        <v>8190.3</v>
      </c>
      <c r="AA35">
        <f t="shared" si="4"/>
        <v>0.927133801222549</v>
      </c>
      <c r="AB35" s="25">
        <v>0.0437837879170204</v>
      </c>
      <c r="AC35" s="4">
        <f t="shared" ref="AC35:AC66" si="5">W35-AB35</f>
        <v>-0.0211942918328178</v>
      </c>
    </row>
    <row r="36" spans="1:29">
      <c r="A36" s="1">
        <v>40480</v>
      </c>
      <c r="B36" s="2"/>
      <c r="C36">
        <v>0.0739717925312688</v>
      </c>
      <c r="D36">
        <v>0.000156671295884259</v>
      </c>
      <c r="E36">
        <v>-0.0262495853851453</v>
      </c>
      <c r="F36">
        <v>0.0514452661886751</v>
      </c>
      <c r="G36">
        <v>0.00974360262173235</v>
      </c>
      <c r="H36">
        <v>0.00986159939477571</v>
      </c>
      <c r="I36">
        <v>0.021368517513501</v>
      </c>
      <c r="J36">
        <v>0.0475863960504663</v>
      </c>
      <c r="K36">
        <v>0.0790034897246996</v>
      </c>
      <c r="L36">
        <v>0.0261223655291092</v>
      </c>
      <c r="M36">
        <v>0.114429314476068</v>
      </c>
      <c r="N36">
        <v>0.0369337790469488</v>
      </c>
      <c r="O36">
        <v>-0.0500412427825131</v>
      </c>
      <c r="P36">
        <v>-0.0114242066984375</v>
      </c>
      <c r="Q36">
        <v>-0.00759906949134059</v>
      </c>
      <c r="R36">
        <v>0.0123159129414832</v>
      </c>
      <c r="S36">
        <v>0</v>
      </c>
      <c r="T36">
        <v>-0.112919469846513</v>
      </c>
      <c r="U36">
        <v>0.0157514859892443</v>
      </c>
      <c r="V36">
        <v>0.118427483281878</v>
      </c>
      <c r="W36" s="14">
        <f t="shared" si="2"/>
        <v>0.0105647044671301</v>
      </c>
      <c r="X36" s="14" t="str">
        <f t="shared" si="3"/>
        <v/>
      </c>
      <c r="Y36" s="4">
        <f t="shared" ref="Y36:Y67" si="6">Y35*(1+W36)</f>
        <v>1.20534405688972</v>
      </c>
      <c r="Z36">
        <v>8328.41</v>
      </c>
      <c r="AA36">
        <f t="shared" si="4"/>
        <v>0.942767715644102</v>
      </c>
      <c r="AB36" s="25">
        <v>0.0168626301844865</v>
      </c>
      <c r="AC36" s="4">
        <f t="shared" si="5"/>
        <v>-0.00629792571735641</v>
      </c>
    </row>
    <row r="37" spans="1:29">
      <c r="A37" s="1">
        <v>40512</v>
      </c>
      <c r="B37" s="2"/>
      <c r="C37">
        <v>0.023159565261031</v>
      </c>
      <c r="D37">
        <v>0.0677777627362515</v>
      </c>
      <c r="E37">
        <v>-0.0564036453010938</v>
      </c>
      <c r="F37">
        <v>-0.0188732432178478</v>
      </c>
      <c r="G37">
        <v>-0.0163396254569874</v>
      </c>
      <c r="H37">
        <v>0.0773908675074693</v>
      </c>
      <c r="I37">
        <v>-0.0934557947331377</v>
      </c>
      <c r="J37">
        <v>-0.021206964262338</v>
      </c>
      <c r="K37">
        <v>-0.043122810169796</v>
      </c>
      <c r="L37">
        <v>-0.0720090022519864</v>
      </c>
      <c r="M37">
        <v>0.129464051602077</v>
      </c>
      <c r="N37">
        <v>-0.0283171056409721</v>
      </c>
      <c r="O37">
        <v>0.0737858849661763</v>
      </c>
      <c r="P37">
        <v>-0.0184765264130343</v>
      </c>
      <c r="Q37">
        <v>-0.0496296627662497</v>
      </c>
      <c r="R37">
        <v>0.109408861710117</v>
      </c>
      <c r="S37">
        <v>0.41503766568132</v>
      </c>
      <c r="T37">
        <v>0.0291553133514986</v>
      </c>
      <c r="U37">
        <v>0.00218745210594529</v>
      </c>
      <c r="V37">
        <v>0.0470551872615266</v>
      </c>
      <c r="W37" s="14">
        <f t="shared" si="2"/>
        <v>-0.000628082178624997</v>
      </c>
      <c r="X37" s="14">
        <f t="shared" si="3"/>
        <v>-0.000628082178624997</v>
      </c>
      <c r="Y37" s="4">
        <f t="shared" si="6"/>
        <v>1.20458700176847</v>
      </c>
      <c r="Z37">
        <v>8235.14</v>
      </c>
      <c r="AA37">
        <f t="shared" si="4"/>
        <v>0.932209644555128</v>
      </c>
      <c r="AB37" s="25">
        <v>-0.0111990163788767</v>
      </c>
      <c r="AC37" s="4">
        <f t="shared" si="5"/>
        <v>0.0105709342002517</v>
      </c>
    </row>
    <row r="38" spans="1:29">
      <c r="A38" s="1">
        <v>40543</v>
      </c>
      <c r="B38" s="2"/>
      <c r="C38">
        <v>0.0493982455445441</v>
      </c>
      <c r="D38">
        <v>0.0376919371022251</v>
      </c>
      <c r="E38">
        <v>0.0139066300858612</v>
      </c>
      <c r="F38">
        <v>-0.00545894843414374</v>
      </c>
      <c r="G38">
        <v>0.019455400485437</v>
      </c>
      <c r="H38">
        <v>-0.0142256470665227</v>
      </c>
      <c r="I38">
        <v>-0.0144842032439081</v>
      </c>
      <c r="J38">
        <v>0.057375952922295</v>
      </c>
      <c r="K38">
        <v>0.00140831846774936</v>
      </c>
      <c r="L38">
        <v>0.0310347789101737</v>
      </c>
      <c r="M38">
        <v>0.20422281807524</v>
      </c>
      <c r="N38">
        <v>-0.0359309266552404</v>
      </c>
      <c r="O38">
        <v>0.230073905984567</v>
      </c>
      <c r="P38">
        <v>-0.00653717806109366</v>
      </c>
      <c r="Q38">
        <v>0.0402560636931539</v>
      </c>
      <c r="R38">
        <v>-0.00274640259941195</v>
      </c>
      <c r="S38">
        <v>0.0247312914855622</v>
      </c>
      <c r="T38">
        <v>-0.00516282764098486</v>
      </c>
      <c r="U38">
        <v>0.0651744751842069</v>
      </c>
      <c r="V38">
        <v>-0.235950366954734</v>
      </c>
      <c r="W38" s="14">
        <f t="shared" si="2"/>
        <v>0.0206485104955976</v>
      </c>
      <c r="X38" s="14" t="str">
        <f t="shared" si="3"/>
        <v/>
      </c>
      <c r="Y38" s="4">
        <f t="shared" si="6"/>
        <v>1.22945992911735</v>
      </c>
      <c r="Z38">
        <v>8518.46</v>
      </c>
      <c r="AA38">
        <f t="shared" si="4"/>
        <v>0.96428118632556</v>
      </c>
      <c r="AB38" s="25">
        <v>0.0344037866994369</v>
      </c>
      <c r="AC38" s="4">
        <f t="shared" si="5"/>
        <v>-0.0137552762038393</v>
      </c>
    </row>
    <row r="39" spans="1:29">
      <c r="A39" s="1">
        <v>40574</v>
      </c>
      <c r="B39" s="2"/>
      <c r="C39">
        <v>-0.0122411054352116</v>
      </c>
      <c r="D39">
        <v>0.0122507395997871</v>
      </c>
      <c r="E39">
        <v>-0.0114919862841117</v>
      </c>
      <c r="F39">
        <v>0.0235101524239256</v>
      </c>
      <c r="G39">
        <v>-0.0922460721947349</v>
      </c>
      <c r="H39">
        <v>0.0118127878511267</v>
      </c>
      <c r="I39">
        <v>0.0540615378015417</v>
      </c>
      <c r="J39">
        <v>0.000758917278016691</v>
      </c>
      <c r="K39">
        <v>-0.0267321395087192</v>
      </c>
      <c r="L39">
        <v>-0.0176742184292624</v>
      </c>
      <c r="M39">
        <v>-0.0590775459058268</v>
      </c>
      <c r="N39">
        <v>0.0351021409045691</v>
      </c>
      <c r="O39">
        <v>-0.0920093767517709</v>
      </c>
      <c r="P39">
        <v>0.0243226017604603</v>
      </c>
      <c r="Q39">
        <v>0.00911702421984284</v>
      </c>
      <c r="R39">
        <v>-0.00411155502113958</v>
      </c>
      <c r="S39">
        <v>-0.103442606779995</v>
      </c>
      <c r="T39">
        <v>0.0362829895764027</v>
      </c>
      <c r="U39">
        <v>0.00142264219896093</v>
      </c>
      <c r="V39">
        <v>-0.100491600165199</v>
      </c>
      <c r="W39" s="14">
        <f t="shared" si="2"/>
        <v>0.00100300515872193</v>
      </c>
      <c r="X39" s="14">
        <f t="shared" si="3"/>
        <v>0.00100300515872193</v>
      </c>
      <c r="Y39" s="4">
        <f t="shared" si="6"/>
        <v>1.2306930837687</v>
      </c>
      <c r="Z39">
        <v>8547.85</v>
      </c>
      <c r="AA39">
        <f t="shared" si="4"/>
        <v>0.967608105048675</v>
      </c>
      <c r="AB39" s="25">
        <v>0.00345015413584138</v>
      </c>
      <c r="AC39" s="4">
        <f t="shared" si="5"/>
        <v>-0.00244714897711945</v>
      </c>
    </row>
    <row r="40" spans="1:29">
      <c r="A40" s="1">
        <v>40602</v>
      </c>
      <c r="B40" s="2"/>
      <c r="C40">
        <v>0.0408515148787967</v>
      </c>
      <c r="D40">
        <v>-0.0316398948900276</v>
      </c>
      <c r="E40">
        <v>0.0165019061973579</v>
      </c>
      <c r="F40">
        <v>0.0209540194352227</v>
      </c>
      <c r="G40">
        <v>0.0278400087426915</v>
      </c>
      <c r="H40">
        <v>-0.0596374104495668</v>
      </c>
      <c r="I40">
        <v>0.0347592346271461</v>
      </c>
      <c r="J40">
        <v>0.0493554095045501</v>
      </c>
      <c r="K40">
        <v>0.124375353715366</v>
      </c>
      <c r="L40">
        <v>-0.00680853426476002</v>
      </c>
      <c r="M40">
        <v>0.243126126864448</v>
      </c>
      <c r="N40">
        <v>0.0285249714642604</v>
      </c>
      <c r="O40">
        <v>-0.0400954118142276</v>
      </c>
      <c r="P40">
        <v>-0.0451357941646345</v>
      </c>
      <c r="Q40">
        <v>0.00271731471398384</v>
      </c>
      <c r="R40">
        <v>0.0303407984420643</v>
      </c>
      <c r="S40">
        <v>0.484615102504859</v>
      </c>
      <c r="T40">
        <v>0.110944656080127</v>
      </c>
      <c r="U40">
        <v>0.0275913303009372</v>
      </c>
      <c r="V40">
        <v>0.100817559761841</v>
      </c>
      <c r="W40" s="14">
        <f t="shared" si="2"/>
        <v>0.0354851274761245</v>
      </c>
      <c r="X40" s="14" t="str">
        <f t="shared" si="3"/>
        <v/>
      </c>
      <c r="Y40" s="4">
        <f t="shared" si="6"/>
        <v>1.27436438473022</v>
      </c>
      <c r="Z40">
        <v>8756.48</v>
      </c>
      <c r="AA40">
        <f t="shared" si="4"/>
        <v>0.991224813221643</v>
      </c>
      <c r="AB40" s="25">
        <v>0.0244073071006159</v>
      </c>
      <c r="AC40" s="4">
        <f t="shared" si="5"/>
        <v>0.0110778203755086</v>
      </c>
    </row>
    <row r="41" spans="1:29">
      <c r="A41" s="1">
        <v>40633</v>
      </c>
      <c r="B41" s="2"/>
      <c r="C41">
        <v>0.00855658642365031</v>
      </c>
      <c r="D41">
        <v>0.0288881687422322</v>
      </c>
      <c r="E41">
        <v>0.0234788107412698</v>
      </c>
      <c r="F41">
        <v>0.0117956819378622</v>
      </c>
      <c r="G41">
        <v>0.0673427075303688</v>
      </c>
      <c r="H41">
        <v>0.0827075538344804</v>
      </c>
      <c r="I41">
        <v>0.0173375216327933</v>
      </c>
      <c r="J41">
        <v>-0.0235471243601325</v>
      </c>
      <c r="K41">
        <v>-0.0119516792323509</v>
      </c>
      <c r="L41">
        <v>0.0540620754880949</v>
      </c>
      <c r="M41">
        <v>0.236532645510058</v>
      </c>
      <c r="N41">
        <v>0.0132780191592943</v>
      </c>
      <c r="O41">
        <v>-0.0692506036917283</v>
      </c>
      <c r="P41">
        <v>0.0398020464592028</v>
      </c>
      <c r="Q41">
        <v>-0.0260224283255672</v>
      </c>
      <c r="R41">
        <v>-0.0345883420276707</v>
      </c>
      <c r="S41">
        <v>0.35750104987525</v>
      </c>
      <c r="T41">
        <v>-0.00689655172413806</v>
      </c>
      <c r="U41">
        <v>-0.0629090355638984</v>
      </c>
      <c r="V41">
        <v>0.113864783047427</v>
      </c>
      <c r="W41" s="14">
        <f t="shared" si="2"/>
        <v>0.0188881970099198</v>
      </c>
      <c r="X41" s="14" t="str">
        <f t="shared" si="3"/>
        <v/>
      </c>
      <c r="Y41" s="4">
        <f t="shared" si="6"/>
        <v>1.29843483029143</v>
      </c>
      <c r="Z41">
        <v>8823.44</v>
      </c>
      <c r="AA41">
        <f t="shared" si="4"/>
        <v>0.998804618519357</v>
      </c>
      <c r="AB41" s="25">
        <v>0.00764690834673298</v>
      </c>
      <c r="AC41" s="4">
        <f t="shared" si="5"/>
        <v>0.0112412886631868</v>
      </c>
    </row>
    <row r="42" spans="1:29">
      <c r="A42" s="1">
        <v>40662</v>
      </c>
      <c r="B42" s="2"/>
      <c r="C42">
        <v>-0.00975907475561488</v>
      </c>
      <c r="D42">
        <v>-0.0460751975467172</v>
      </c>
      <c r="E42">
        <v>-0.0232171676014252</v>
      </c>
      <c r="F42">
        <v>-0.00184761111689402</v>
      </c>
      <c r="G42">
        <v>0.0244804442839532</v>
      </c>
      <c r="H42">
        <v>0.0701949411954244</v>
      </c>
      <c r="I42">
        <v>0.00326957903181446</v>
      </c>
      <c r="J42">
        <v>0.0541507339336376</v>
      </c>
      <c r="K42">
        <v>0.0295686104487318</v>
      </c>
      <c r="L42">
        <v>0.0154058741253347</v>
      </c>
      <c r="M42">
        <v>-0.0434449390877829</v>
      </c>
      <c r="N42">
        <v>0.0327329367426699</v>
      </c>
      <c r="O42">
        <v>0.00912762976876258</v>
      </c>
      <c r="P42">
        <v>-0.0263037550176995</v>
      </c>
      <c r="Q42">
        <v>-0.0371964465620015</v>
      </c>
      <c r="R42">
        <v>-0.0424840440111204</v>
      </c>
      <c r="S42">
        <v>0.00762469746874617</v>
      </c>
      <c r="T42">
        <v>-0.071772191185599</v>
      </c>
      <c r="U42">
        <v>0.0222781657733746</v>
      </c>
      <c r="V42">
        <v>-0.0133352659805769</v>
      </c>
      <c r="W42" s="14">
        <f t="shared" si="2"/>
        <v>0.00129558099979481</v>
      </c>
      <c r="X42" s="14">
        <f t="shared" si="3"/>
        <v>0.00129558099979481</v>
      </c>
      <c r="Y42" s="4">
        <f t="shared" si="6"/>
        <v>1.30011705778702</v>
      </c>
      <c r="Z42">
        <v>8816.62</v>
      </c>
      <c r="AA42">
        <f t="shared" si="4"/>
        <v>0.998032601313108</v>
      </c>
      <c r="AB42" s="25">
        <v>-0.000772941165803731</v>
      </c>
      <c r="AC42" s="4">
        <f t="shared" si="5"/>
        <v>0.00206852216559854</v>
      </c>
    </row>
    <row r="43" spans="1:29">
      <c r="A43" s="1">
        <v>40694</v>
      </c>
      <c r="B43" s="2"/>
      <c r="C43">
        <v>-0.0333582755128262</v>
      </c>
      <c r="D43">
        <v>-0.0142050093067303</v>
      </c>
      <c r="E43">
        <v>0.0331970118327063</v>
      </c>
      <c r="F43">
        <v>0.0303986234585605</v>
      </c>
      <c r="G43">
        <v>-0.0416529930112428</v>
      </c>
      <c r="H43">
        <v>-0.02144835684285</v>
      </c>
      <c r="I43">
        <v>-0.0125137065724986</v>
      </c>
      <c r="J43">
        <v>0.0823192136672126</v>
      </c>
      <c r="K43">
        <v>0.0234977049732599</v>
      </c>
      <c r="L43">
        <v>0.00230053484467474</v>
      </c>
      <c r="M43">
        <v>0.276932830777591</v>
      </c>
      <c r="N43">
        <v>0.00621052763222063</v>
      </c>
      <c r="O43">
        <v>-0.00572086653386461</v>
      </c>
      <c r="P43">
        <v>-0.0196562760924018</v>
      </c>
      <c r="Q43">
        <v>0.000490497296133707</v>
      </c>
      <c r="R43">
        <v>0.0207123578964588</v>
      </c>
      <c r="S43">
        <v>-0.124990970165427</v>
      </c>
      <c r="T43">
        <v>0.0573434757167937</v>
      </c>
      <c r="U43">
        <v>-0.00512379187077983</v>
      </c>
      <c r="V43">
        <v>-0.12387982958719</v>
      </c>
      <c r="W43" s="14">
        <f t="shared" si="2"/>
        <v>0.0130601257168995</v>
      </c>
      <c r="X43" s="14" t="str">
        <f t="shared" si="3"/>
        <v/>
      </c>
      <c r="Y43" s="4">
        <f t="shared" si="6"/>
        <v>1.31709675000841</v>
      </c>
      <c r="Z43">
        <v>8637.57</v>
      </c>
      <c r="AA43">
        <f t="shared" si="4"/>
        <v>0.977764319673987</v>
      </c>
      <c r="AB43" s="25">
        <v>-0.020308236036032</v>
      </c>
      <c r="AC43" s="4">
        <f t="shared" si="5"/>
        <v>0.0333683617529316</v>
      </c>
    </row>
    <row r="44" spans="1:29">
      <c r="A44" s="1">
        <v>40724</v>
      </c>
      <c r="B44" s="2"/>
      <c r="C44">
        <v>-0.0152244338729082</v>
      </c>
      <c r="D44">
        <v>-0.0414090219807723</v>
      </c>
      <c r="E44">
        <v>0.0138749617369827</v>
      </c>
      <c r="F44">
        <v>-0.0416719378589683</v>
      </c>
      <c r="G44">
        <v>-0.0422204748376623</v>
      </c>
      <c r="H44">
        <v>0.0213184928214023</v>
      </c>
      <c r="I44">
        <v>-0.0229206208425721</v>
      </c>
      <c r="J44">
        <v>0.0370290285961403</v>
      </c>
      <c r="K44">
        <v>-0.0591647809092779</v>
      </c>
      <c r="L44">
        <v>0.0107614039093704</v>
      </c>
      <c r="M44">
        <v>0.0252288822688536</v>
      </c>
      <c r="N44">
        <v>0.00763880602951117</v>
      </c>
      <c r="O44">
        <v>0.0167416933277402</v>
      </c>
      <c r="P44">
        <v>0.0821178892082757</v>
      </c>
      <c r="Q44">
        <v>-0.0157481387263401</v>
      </c>
      <c r="R44">
        <v>0.086957392680435</v>
      </c>
      <c r="S44">
        <v>0.0605973044931993</v>
      </c>
      <c r="T44">
        <v>-0.0730887817218753</v>
      </c>
      <c r="U44">
        <v>-0.0265360712241992</v>
      </c>
      <c r="V44">
        <v>-0.0128554460979529</v>
      </c>
      <c r="W44" s="14">
        <f t="shared" si="2"/>
        <v>-0.00154312976673687</v>
      </c>
      <c r="X44" s="14">
        <f t="shared" si="3"/>
        <v>-0.00154312976673687</v>
      </c>
      <c r="Y44" s="4">
        <f t="shared" si="6"/>
        <v>1.3150642988078</v>
      </c>
      <c r="Z44">
        <v>8494.77</v>
      </c>
      <c r="AA44">
        <f t="shared" si="4"/>
        <v>0.961599501924383</v>
      </c>
      <c r="AB44" s="25">
        <v>-0.0165324275230185</v>
      </c>
      <c r="AC44" s="4">
        <f t="shared" si="5"/>
        <v>0.0149892977562817</v>
      </c>
    </row>
    <row r="45" spans="1:29">
      <c r="A45" s="1">
        <v>40753</v>
      </c>
      <c r="B45" s="2"/>
      <c r="C45">
        <v>-0.0318543495937454</v>
      </c>
      <c r="D45">
        <v>-0.0407001188366677</v>
      </c>
      <c r="E45">
        <v>-0.0241271791241339</v>
      </c>
      <c r="F45">
        <v>-0.0150623085859118</v>
      </c>
      <c r="G45">
        <v>0.0502125292972628</v>
      </c>
      <c r="H45">
        <v>-0.00985870940531419</v>
      </c>
      <c r="I45">
        <v>0.00255342633868816</v>
      </c>
      <c r="J45">
        <v>0.0345079232693912</v>
      </c>
      <c r="K45">
        <v>0.0124305768137492</v>
      </c>
      <c r="L45">
        <v>-0.0130680968675844</v>
      </c>
      <c r="M45">
        <v>0.121470309622897</v>
      </c>
      <c r="N45">
        <v>-0.00666813038254799</v>
      </c>
      <c r="O45">
        <v>-0.0244773545983559</v>
      </c>
      <c r="P45">
        <v>0.00482077853933705</v>
      </c>
      <c r="Q45">
        <v>-0.0279268621713051</v>
      </c>
      <c r="R45">
        <v>-0.0453355939699974</v>
      </c>
      <c r="S45">
        <v>-0.0571350730729562</v>
      </c>
      <c r="T45">
        <v>-0.0203846645912406</v>
      </c>
      <c r="U45">
        <v>-0.00630220508824453</v>
      </c>
      <c r="V45">
        <v>-0.0130087054993278</v>
      </c>
      <c r="W45" s="14">
        <f t="shared" si="2"/>
        <v>-0.00853015138366696</v>
      </c>
      <c r="X45" s="14">
        <f t="shared" si="3"/>
        <v>-0.00853015138366696</v>
      </c>
      <c r="Y45" s="4">
        <f t="shared" si="6"/>
        <v>1.30384660125971</v>
      </c>
      <c r="Z45">
        <v>8124.62</v>
      </c>
      <c r="AA45">
        <f t="shared" si="4"/>
        <v>0.919698890649762</v>
      </c>
      <c r="AB45" s="25">
        <v>-0.0435738695691585</v>
      </c>
      <c r="AC45" s="4">
        <f t="shared" si="5"/>
        <v>0.0350437181854916</v>
      </c>
    </row>
    <row r="46" spans="1:29">
      <c r="A46" s="1">
        <v>40786</v>
      </c>
      <c r="B46" s="2"/>
      <c r="C46">
        <v>-0.0553297121344458</v>
      </c>
      <c r="D46">
        <v>-0.10119015455799</v>
      </c>
      <c r="E46">
        <v>-0.0590434838269182</v>
      </c>
      <c r="F46">
        <v>0.0204527482542789</v>
      </c>
      <c r="G46">
        <v>-0.00312693069057257</v>
      </c>
      <c r="H46">
        <v>-0.0714285714285714</v>
      </c>
      <c r="I46">
        <v>0.0469483100491637</v>
      </c>
      <c r="J46">
        <v>-0.0448453088783635</v>
      </c>
      <c r="K46">
        <v>-0.0744344257869446</v>
      </c>
      <c r="L46">
        <v>-0.0485517718243387</v>
      </c>
      <c r="M46">
        <v>-0.113286607096251</v>
      </c>
      <c r="N46">
        <v>-0.0285602173556716</v>
      </c>
      <c r="O46">
        <v>-0.120010099734882</v>
      </c>
      <c r="P46">
        <v>-0.0119941253263708</v>
      </c>
      <c r="Q46">
        <v>-0.0826234305633248</v>
      </c>
      <c r="R46">
        <v>0.0293231921547432</v>
      </c>
      <c r="S46">
        <v>-0.220779756867763</v>
      </c>
      <c r="T46">
        <v>0.0315180009577294</v>
      </c>
      <c r="U46">
        <v>0.0540116662998018</v>
      </c>
      <c r="V46">
        <v>0.134555259157273</v>
      </c>
      <c r="W46" s="14">
        <f t="shared" si="2"/>
        <v>-0.0360261813333452</v>
      </c>
      <c r="X46" s="14">
        <f t="shared" si="3"/>
        <v>-0.0360261813333452</v>
      </c>
      <c r="Y46" s="4">
        <f t="shared" si="6"/>
        <v>1.25687398717186</v>
      </c>
      <c r="Z46">
        <v>7969.88</v>
      </c>
      <c r="AA46">
        <f t="shared" si="4"/>
        <v>0.902182476794204</v>
      </c>
      <c r="AB46" s="25">
        <v>-0.0190458138349855</v>
      </c>
      <c r="AC46" s="4">
        <f t="shared" si="5"/>
        <v>-0.0169803674983597</v>
      </c>
    </row>
    <row r="47" spans="1:29">
      <c r="A47" s="1">
        <v>40816</v>
      </c>
      <c r="B47" s="2"/>
      <c r="C47">
        <v>-0.141475537989032</v>
      </c>
      <c r="D47">
        <v>0.0751781261132882</v>
      </c>
      <c r="E47">
        <v>-0.0135541912552507</v>
      </c>
      <c r="F47">
        <v>0.0275293221429791</v>
      </c>
      <c r="G47">
        <v>-0.148729494200827</v>
      </c>
      <c r="H47">
        <v>0.0115132724152476</v>
      </c>
      <c r="I47">
        <v>0.0052744778059417</v>
      </c>
      <c r="J47">
        <v>-0.0280649926144756</v>
      </c>
      <c r="K47">
        <v>-0.098947638603696</v>
      </c>
      <c r="L47">
        <v>0.0449623778684536</v>
      </c>
      <c r="M47">
        <v>-0.258977405302422</v>
      </c>
      <c r="N47">
        <v>-0.0597328956585318</v>
      </c>
      <c r="O47">
        <v>-0.22717491105245</v>
      </c>
      <c r="P47">
        <v>-0.0145676769345116</v>
      </c>
      <c r="Q47">
        <v>0.0191276203893482</v>
      </c>
      <c r="R47">
        <v>-0.0373023761744903</v>
      </c>
      <c r="S47">
        <v>-0.211103459236107</v>
      </c>
      <c r="T47">
        <v>-0.0104241401139481</v>
      </c>
      <c r="U47">
        <v>-0.0764873260761741</v>
      </c>
      <c r="V47">
        <v>-0.0558097790362542</v>
      </c>
      <c r="W47" s="14">
        <f t="shared" si="2"/>
        <v>-0.0273109094508194</v>
      </c>
      <c r="X47" s="14">
        <f t="shared" si="3"/>
        <v>-0.0273109094508194</v>
      </c>
      <c r="Y47" s="4">
        <f t="shared" si="6"/>
        <v>1.22254761551712</v>
      </c>
      <c r="Z47">
        <v>7507.59</v>
      </c>
      <c r="AA47">
        <f t="shared" si="4"/>
        <v>0.849851709304958</v>
      </c>
      <c r="AB47" s="25">
        <v>-0.058004637460037</v>
      </c>
      <c r="AC47" s="4">
        <f t="shared" si="5"/>
        <v>0.0306937280092176</v>
      </c>
    </row>
    <row r="48" spans="1:29">
      <c r="A48" s="1">
        <v>40847</v>
      </c>
      <c r="B48" s="2"/>
      <c r="C48">
        <v>0.0791603044312414</v>
      </c>
      <c r="D48">
        <v>-0.0374727677868805</v>
      </c>
      <c r="E48">
        <v>-0.033876974001793</v>
      </c>
      <c r="F48">
        <v>0.00784835044035126</v>
      </c>
      <c r="G48">
        <v>-0.0100291215975277</v>
      </c>
      <c r="H48">
        <v>-0.0343531850796066</v>
      </c>
      <c r="I48">
        <v>0.0361615661093819</v>
      </c>
      <c r="J48">
        <v>-0.000542770299609141</v>
      </c>
      <c r="K48">
        <v>0.13334023902319</v>
      </c>
      <c r="L48">
        <v>0.0782353087283072</v>
      </c>
      <c r="M48">
        <v>0.267090838184103</v>
      </c>
      <c r="N48">
        <v>0.0984602752091528</v>
      </c>
      <c r="O48">
        <v>0.174989325957415</v>
      </c>
      <c r="P48">
        <v>0.024638385599115</v>
      </c>
      <c r="Q48">
        <v>0.217469676831988</v>
      </c>
      <c r="R48">
        <v>-0.00288319177121488</v>
      </c>
      <c r="S48">
        <v>0.147864625302176</v>
      </c>
      <c r="T48">
        <v>0.0552712384851586</v>
      </c>
      <c r="U48">
        <v>0.0551770924612036</v>
      </c>
      <c r="V48">
        <v>0.0738891194623323</v>
      </c>
      <c r="W48" s="14">
        <f t="shared" si="2"/>
        <v>0.0459974808773445</v>
      </c>
      <c r="X48" s="14" t="str">
        <f t="shared" si="3"/>
        <v/>
      </c>
      <c r="Y48" s="4">
        <f t="shared" si="6"/>
        <v>1.27878172608351</v>
      </c>
      <c r="Z48">
        <v>8045.54</v>
      </c>
      <c r="AA48">
        <f t="shared" si="4"/>
        <v>0.910747113425402</v>
      </c>
      <c r="AB48" s="25">
        <v>0.0716541526641705</v>
      </c>
      <c r="AC48" s="4">
        <f t="shared" si="5"/>
        <v>-0.025656671786826</v>
      </c>
    </row>
    <row r="49" spans="1:29">
      <c r="A49" s="1">
        <v>40877</v>
      </c>
      <c r="B49" s="2"/>
      <c r="C49">
        <v>-0.00904669397427982</v>
      </c>
      <c r="D49">
        <v>0.100658578408697</v>
      </c>
      <c r="E49">
        <v>0.0506968361319795</v>
      </c>
      <c r="F49">
        <v>0.0532169898664503</v>
      </c>
      <c r="G49">
        <v>0.0760629755812035</v>
      </c>
      <c r="H49">
        <v>0.0591747735659174</v>
      </c>
      <c r="I49">
        <v>-0.0437259279492751</v>
      </c>
      <c r="J49">
        <v>0.0744542196155098</v>
      </c>
      <c r="K49">
        <v>-0.0346056735481954</v>
      </c>
      <c r="L49">
        <v>0.000253394915976646</v>
      </c>
      <c r="M49">
        <v>0.00409235732321078</v>
      </c>
      <c r="N49">
        <v>0.0305639025162994</v>
      </c>
      <c r="O49">
        <v>-0.0248121904400788</v>
      </c>
      <c r="P49">
        <v>-0.0216413393748058</v>
      </c>
      <c r="Q49">
        <v>-0.021912405400133</v>
      </c>
      <c r="R49">
        <v>0.0388988746483276</v>
      </c>
      <c r="S49">
        <v>-0.0797355797355798</v>
      </c>
      <c r="T49">
        <v>-0.18954089880375</v>
      </c>
      <c r="U49">
        <v>-0.035481796994294</v>
      </c>
      <c r="V49">
        <v>0.0321148955268538</v>
      </c>
      <c r="W49" s="14">
        <f t="shared" si="2"/>
        <v>0.00344023924665554</v>
      </c>
      <c r="X49" s="14">
        <f t="shared" si="3"/>
        <v>0.00344023924665554</v>
      </c>
      <c r="Y49" s="4">
        <f t="shared" si="6"/>
        <v>1.28318104116549</v>
      </c>
      <c r="Z49">
        <v>7771.08</v>
      </c>
      <c r="AA49">
        <f t="shared" si="4"/>
        <v>0.879678514829069</v>
      </c>
      <c r="AB49" s="25">
        <v>-0.0341133099829222</v>
      </c>
      <c r="AC49" s="4">
        <f t="shared" si="5"/>
        <v>0.0375535492295777</v>
      </c>
    </row>
    <row r="50" spans="1:29">
      <c r="A50" s="1">
        <v>40907</v>
      </c>
      <c r="B50" s="2"/>
      <c r="C50">
        <v>-0.0507629442198181</v>
      </c>
      <c r="D50">
        <v>0.0126276941361367</v>
      </c>
      <c r="E50">
        <v>0.0092447916666667</v>
      </c>
      <c r="F50">
        <v>0.00965764724299456</v>
      </c>
      <c r="G50">
        <v>-0.170202379457997</v>
      </c>
      <c r="H50">
        <v>-0.024224836891113</v>
      </c>
      <c r="I50">
        <v>-0.0160324225488826</v>
      </c>
      <c r="J50">
        <v>0.0737427343947434</v>
      </c>
      <c r="K50">
        <v>-0.0215029585798816</v>
      </c>
      <c r="L50">
        <v>0.00831341085017256</v>
      </c>
      <c r="M50">
        <v>0.00799809271884055</v>
      </c>
      <c r="N50">
        <v>0.0116463394130955</v>
      </c>
      <c r="O50">
        <v>-0.0438153098420413</v>
      </c>
      <c r="P50">
        <v>0.0207490386223039</v>
      </c>
      <c r="Q50">
        <v>-0.00688988584191752</v>
      </c>
      <c r="R50">
        <v>0.0679642689233662</v>
      </c>
      <c r="S50">
        <v>-0.0800012713749921</v>
      </c>
      <c r="T50">
        <v>0.0769422559090456</v>
      </c>
      <c r="U50">
        <v>0.047716257690011</v>
      </c>
      <c r="V50">
        <v>-0.137785669420689</v>
      </c>
      <c r="W50" s="14">
        <f t="shared" si="2"/>
        <v>0.00679601093495056</v>
      </c>
      <c r="X50" s="14">
        <f t="shared" si="3"/>
        <v>0.00679601093495056</v>
      </c>
      <c r="Y50" s="4">
        <f t="shared" si="6"/>
        <v>1.29190155355277</v>
      </c>
      <c r="Z50">
        <v>7681.61</v>
      </c>
      <c r="AA50">
        <f t="shared" si="4"/>
        <v>0.869550599954721</v>
      </c>
      <c r="AB50" s="25">
        <v>-0.0115132002244217</v>
      </c>
      <c r="AC50" s="4">
        <f t="shared" si="5"/>
        <v>0.0183092111593723</v>
      </c>
    </row>
    <row r="51" spans="1:29">
      <c r="A51" s="1">
        <v>40939</v>
      </c>
      <c r="B51" s="2"/>
      <c r="C51">
        <v>0.0748996479471129</v>
      </c>
      <c r="D51">
        <v>-0.018122362624847</v>
      </c>
      <c r="E51">
        <v>-0.0159362326319746</v>
      </c>
      <c r="F51">
        <v>-0.00456795276999233</v>
      </c>
      <c r="G51">
        <v>0.132635223720039</v>
      </c>
      <c r="H51">
        <v>0.0141557087388882</v>
      </c>
      <c r="I51">
        <v>0.00275825557540865</v>
      </c>
      <c r="J51">
        <v>-0.0258896629636604</v>
      </c>
      <c r="K51">
        <v>0.0805848844381554</v>
      </c>
      <c r="L51">
        <v>-0.0156455273425575</v>
      </c>
      <c r="M51">
        <v>0.136431725007884</v>
      </c>
      <c r="N51">
        <v>0.0301469837584254</v>
      </c>
      <c r="O51">
        <v>0.182800891215764</v>
      </c>
      <c r="P51">
        <v>-0.0024733419600006</v>
      </c>
      <c r="Q51">
        <v>-0.0153185233247336</v>
      </c>
      <c r="R51">
        <v>-0.019475602669531</v>
      </c>
      <c r="S51">
        <v>0.079702884781482</v>
      </c>
      <c r="T51">
        <v>-0.148585451683104</v>
      </c>
      <c r="U51">
        <v>0.0384783617204585</v>
      </c>
      <c r="V51">
        <v>0.201033888569788</v>
      </c>
      <c r="W51" s="14">
        <f t="shared" si="2"/>
        <v>0.00497860793665259</v>
      </c>
      <c r="X51" s="14">
        <f t="shared" si="3"/>
        <v>0.00497860793665259</v>
      </c>
      <c r="Y51" s="4">
        <f t="shared" si="6"/>
        <v>1.29833342488066</v>
      </c>
      <c r="Z51">
        <v>8056.4</v>
      </c>
      <c r="AA51">
        <f t="shared" si="4"/>
        <v>0.9119764546072</v>
      </c>
      <c r="AB51" s="25">
        <v>0.0487905530220878</v>
      </c>
      <c r="AC51" s="4">
        <f t="shared" si="5"/>
        <v>-0.0438119450854352</v>
      </c>
    </row>
    <row r="52" spans="1:29">
      <c r="A52" s="1">
        <v>40968</v>
      </c>
      <c r="B52" s="2"/>
      <c r="C52">
        <v>-0.0346477868173281</v>
      </c>
      <c r="D52">
        <v>0.0398705583057766</v>
      </c>
      <c r="E52">
        <v>0.0242943134661864</v>
      </c>
      <c r="F52">
        <v>0.000503223023651467</v>
      </c>
      <c r="G52">
        <v>-0.0276322623729317</v>
      </c>
      <c r="H52">
        <v>0.00859330618253984</v>
      </c>
      <c r="I52">
        <v>0.0462457246286905</v>
      </c>
      <c r="J52">
        <v>0.0172030540253214</v>
      </c>
      <c r="K52">
        <v>-0.030823987643543</v>
      </c>
      <c r="L52">
        <v>0.00164073484573657</v>
      </c>
      <c r="M52">
        <v>-0.0487306928043686</v>
      </c>
      <c r="N52">
        <v>-0.0162179852086075</v>
      </c>
      <c r="O52">
        <v>0.0146255165844191</v>
      </c>
      <c r="P52">
        <v>0.0347454844006567</v>
      </c>
      <c r="Q52">
        <v>-0.015750327178499</v>
      </c>
      <c r="R52">
        <v>0.059605265520895</v>
      </c>
      <c r="S52">
        <v>0.298636887239217</v>
      </c>
      <c r="T52">
        <v>0.100554709593213</v>
      </c>
      <c r="U52">
        <v>0.0298539847858272</v>
      </c>
      <c r="V52">
        <v>-0.0472057948700004</v>
      </c>
      <c r="W52" s="14">
        <f t="shared" si="2"/>
        <v>0.0241177752029974</v>
      </c>
      <c r="X52" s="14" t="str">
        <f t="shared" si="3"/>
        <v/>
      </c>
      <c r="Y52" s="4">
        <f t="shared" si="6"/>
        <v>1.32964633856047</v>
      </c>
      <c r="Z52">
        <v>8184.48</v>
      </c>
      <c r="AA52">
        <f t="shared" si="4"/>
        <v>0.92647498302015</v>
      </c>
      <c r="AB52" s="25">
        <v>0.0158979196663522</v>
      </c>
      <c r="AC52" s="4">
        <f t="shared" si="5"/>
        <v>0.00821985553664513</v>
      </c>
    </row>
    <row r="53" spans="1:29">
      <c r="A53" s="1">
        <v>40998</v>
      </c>
      <c r="B53" s="2"/>
      <c r="C53">
        <v>-0.00961887976247566</v>
      </c>
      <c r="D53">
        <v>0.0941851979293891</v>
      </c>
      <c r="E53">
        <v>0.0373245628679866</v>
      </c>
      <c r="F53">
        <v>0.00790381299099452</v>
      </c>
      <c r="G53">
        <v>-0.0928834149840514</v>
      </c>
      <c r="H53">
        <v>0.107849748125818</v>
      </c>
      <c r="I53">
        <v>0.0363748909804569</v>
      </c>
      <c r="J53">
        <v>0.136912114014252</v>
      </c>
      <c r="K53">
        <v>0.00732169253510717</v>
      </c>
      <c r="L53">
        <v>0.023206634514551</v>
      </c>
      <c r="M53">
        <v>0.0986982273179522</v>
      </c>
      <c r="N53">
        <v>0.0156185576670791</v>
      </c>
      <c r="O53">
        <v>-0.0399404211462577</v>
      </c>
      <c r="P53">
        <v>0.0311666878253143</v>
      </c>
      <c r="Q53">
        <v>0.0262862866054041</v>
      </c>
      <c r="R53">
        <v>0.0436934341208775</v>
      </c>
      <c r="S53">
        <v>0.0232598250585192</v>
      </c>
      <c r="T53">
        <v>0.125809161436972</v>
      </c>
      <c r="U53">
        <v>0.00115260203006695</v>
      </c>
      <c r="V53">
        <v>-0.0495568287547133</v>
      </c>
      <c r="W53" s="14">
        <f t="shared" si="2"/>
        <v>0.0524905658243933</v>
      </c>
      <c r="X53" s="14" t="str">
        <f t="shared" si="3"/>
        <v/>
      </c>
      <c r="Y53" s="4">
        <f t="shared" si="6"/>
        <v>1.39944022721784</v>
      </c>
      <c r="Z53">
        <v>8293.11</v>
      </c>
      <c r="AA53">
        <f t="shared" si="4"/>
        <v>0.938771790808241</v>
      </c>
      <c r="AB53" s="25">
        <v>0.0132726819541376</v>
      </c>
      <c r="AC53" s="4">
        <f t="shared" si="5"/>
        <v>0.0392178838702558</v>
      </c>
    </row>
    <row r="54" spans="1:29">
      <c r="A54" s="1">
        <v>41029</v>
      </c>
      <c r="B54" s="2"/>
      <c r="C54">
        <v>0.0266549641433984</v>
      </c>
      <c r="D54">
        <v>0.0528835769935878</v>
      </c>
      <c r="E54">
        <v>0.0206704899651826</v>
      </c>
      <c r="F54">
        <v>0.0635426072905281</v>
      </c>
      <c r="G54">
        <v>-0.103571849184851</v>
      </c>
      <c r="H54">
        <v>-0.000941639813820339</v>
      </c>
      <c r="I54">
        <v>0.0196200954833285</v>
      </c>
      <c r="J54">
        <v>-0.037439411666388</v>
      </c>
      <c r="K54">
        <v>0.0363653039231422</v>
      </c>
      <c r="L54">
        <v>0.00174283003728171</v>
      </c>
      <c r="M54">
        <v>-0.0728109768817917</v>
      </c>
      <c r="N54">
        <v>-0.000839617005473747</v>
      </c>
      <c r="O54">
        <v>-0.0224627397925046</v>
      </c>
      <c r="P54">
        <v>-0.0651123422591567</v>
      </c>
      <c r="Q54">
        <v>-0.00625279084667008</v>
      </c>
      <c r="R54">
        <v>0.0109938291653133</v>
      </c>
      <c r="S54">
        <v>-0.0757542921813673</v>
      </c>
      <c r="T54">
        <v>0.0809814335249968</v>
      </c>
      <c r="U54">
        <v>0.0294132210943303</v>
      </c>
      <c r="V54">
        <v>0.0805682930599205</v>
      </c>
      <c r="W54" s="14">
        <f t="shared" si="2"/>
        <v>0.0100248316919995</v>
      </c>
      <c r="X54" s="14" t="str">
        <f t="shared" si="3"/>
        <v/>
      </c>
      <c r="Y54" s="4">
        <f t="shared" si="6"/>
        <v>1.41346937995872</v>
      </c>
      <c r="Z54">
        <v>8420.22</v>
      </c>
      <c r="AA54">
        <f t="shared" si="4"/>
        <v>0.953160516187457</v>
      </c>
      <c r="AB54" s="25">
        <v>0.0153271812384013</v>
      </c>
      <c r="AC54" s="4">
        <f t="shared" si="5"/>
        <v>-0.0053023495464018</v>
      </c>
    </row>
    <row r="55" spans="1:29">
      <c r="A55" s="1">
        <v>41060</v>
      </c>
      <c r="B55" s="2"/>
      <c r="C55">
        <v>-0.115454668742693</v>
      </c>
      <c r="D55">
        <v>0.0169968277620871</v>
      </c>
      <c r="E55">
        <v>0.0175765029907387</v>
      </c>
      <c r="F55">
        <v>-0.0296943426579677</v>
      </c>
      <c r="G55">
        <v>-0.0864097896060511</v>
      </c>
      <c r="H55">
        <v>-0.0206030024692065</v>
      </c>
      <c r="I55">
        <v>0.0244103550206378</v>
      </c>
      <c r="J55">
        <v>0.0578659489494704</v>
      </c>
      <c r="K55">
        <v>0.0245580654439257</v>
      </c>
      <c r="L55">
        <v>-0.0327488806271791</v>
      </c>
      <c r="M55">
        <v>-0.2372685481108</v>
      </c>
      <c r="N55">
        <v>-0.0208810920499484</v>
      </c>
      <c r="O55">
        <v>-0.246524957126094</v>
      </c>
      <c r="P55">
        <v>-0.0422887619549293</v>
      </c>
      <c r="Q55">
        <v>-0.0107074385504257</v>
      </c>
      <c r="R55">
        <v>-0.00966959538686407</v>
      </c>
      <c r="S55">
        <v>-0.0382460985332047</v>
      </c>
      <c r="T55">
        <v>0.00775540035731681</v>
      </c>
      <c r="U55">
        <v>-0.0122540766751648</v>
      </c>
      <c r="V55">
        <v>-0.135962141350085</v>
      </c>
      <c r="W55" s="14">
        <f t="shared" si="2"/>
        <v>-0.00986529770439363</v>
      </c>
      <c r="X55" s="14">
        <f t="shared" si="3"/>
        <v>-0.00986529770439363</v>
      </c>
      <c r="Y55" s="4">
        <f t="shared" si="6"/>
        <v>1.39952508372938</v>
      </c>
      <c r="Z55">
        <v>7881.71</v>
      </c>
      <c r="AA55">
        <f t="shared" si="4"/>
        <v>0.892201720624858</v>
      </c>
      <c r="AB55" s="25">
        <v>-0.0639543859899147</v>
      </c>
      <c r="AC55" s="4">
        <f t="shared" si="5"/>
        <v>0.054089088285521</v>
      </c>
    </row>
    <row r="56" spans="1:29">
      <c r="A56" s="1">
        <v>41089</v>
      </c>
      <c r="B56" s="2"/>
      <c r="C56">
        <v>0.00232257776535705</v>
      </c>
      <c r="D56">
        <v>0.0244599858642647</v>
      </c>
      <c r="E56">
        <v>0.00863645285591796</v>
      </c>
      <c r="F56">
        <v>0.00435213116264088</v>
      </c>
      <c r="G56">
        <v>-0.0225979415329621</v>
      </c>
      <c r="H56">
        <v>0.0300452270132607</v>
      </c>
      <c r="I56">
        <v>0.032921193625379</v>
      </c>
      <c r="J56">
        <v>0.00869957733185611</v>
      </c>
      <c r="K56">
        <v>0.0171241011466452</v>
      </c>
      <c r="L56">
        <v>0.0063352283450131</v>
      </c>
      <c r="M56">
        <v>-0.117988187102354</v>
      </c>
      <c r="N56">
        <v>-0.0677705943101278</v>
      </c>
      <c r="O56">
        <v>-0.0891557605342757</v>
      </c>
      <c r="P56">
        <v>-0.109092471639739</v>
      </c>
      <c r="Q56">
        <v>-0.026581073590999</v>
      </c>
      <c r="R56">
        <v>-0.0158786797502232</v>
      </c>
      <c r="S56">
        <v>0.0909115535690099</v>
      </c>
      <c r="T56">
        <v>0.130786897135259</v>
      </c>
      <c r="U56">
        <v>-0.0204658071271169</v>
      </c>
      <c r="V56">
        <v>-0.225881216803477</v>
      </c>
      <c r="W56" s="14">
        <f t="shared" si="2"/>
        <v>0.00854333412491298</v>
      </c>
      <c r="X56" s="14" t="str">
        <f t="shared" si="3"/>
        <v/>
      </c>
      <c r="Y56" s="4">
        <f t="shared" si="6"/>
        <v>1.41148169413588</v>
      </c>
      <c r="Z56">
        <v>7963.64</v>
      </c>
      <c r="AA56">
        <f t="shared" si="4"/>
        <v>0.901476115010188</v>
      </c>
      <c r="AB56" s="25">
        <v>0.010394952364398</v>
      </c>
      <c r="AC56" s="4">
        <f t="shared" si="5"/>
        <v>-0.00185161823948505</v>
      </c>
    </row>
    <row r="57" spans="1:29">
      <c r="A57" s="1">
        <v>41121</v>
      </c>
      <c r="B57" s="2"/>
      <c r="C57">
        <v>0.00217778657691547</v>
      </c>
      <c r="D57">
        <v>0.0953322286347942</v>
      </c>
      <c r="E57">
        <v>0.0692528294156807</v>
      </c>
      <c r="F57">
        <v>0.0786752567865003</v>
      </c>
      <c r="G57">
        <v>-0.00218593017634561</v>
      </c>
      <c r="H57">
        <v>0.0143375287301197</v>
      </c>
      <c r="I57">
        <v>0.0473133420134384</v>
      </c>
      <c r="J57">
        <v>0.0710711525161711</v>
      </c>
      <c r="K57">
        <v>0.0976497813256338</v>
      </c>
      <c r="L57">
        <v>-0.0160359637094452</v>
      </c>
      <c r="M57">
        <v>-0.158688051079356</v>
      </c>
      <c r="N57">
        <v>-0.0186150503693924</v>
      </c>
      <c r="O57">
        <v>-0.134641941211284</v>
      </c>
      <c r="P57">
        <v>0.0255049871703352</v>
      </c>
      <c r="Q57">
        <v>0.000408454190239604</v>
      </c>
      <c r="R57">
        <v>0.0967763201265739</v>
      </c>
      <c r="S57">
        <v>-0.104169253308833</v>
      </c>
      <c r="T57">
        <v>-0.113379654373775</v>
      </c>
      <c r="U57">
        <v>0.0526374664412845</v>
      </c>
      <c r="V57">
        <v>-0.101653835186769</v>
      </c>
      <c r="W57" s="14">
        <f t="shared" si="2"/>
        <v>0.0233992630964045</v>
      </c>
      <c r="X57" s="14" t="str">
        <f t="shared" si="3"/>
        <v/>
      </c>
      <c r="Y57" s="4">
        <f t="shared" si="6"/>
        <v>1.44450932565272</v>
      </c>
      <c r="Z57">
        <v>8328.97</v>
      </c>
      <c r="AA57">
        <f t="shared" si="4"/>
        <v>0.942831107086257</v>
      </c>
      <c r="AB57" s="25">
        <v>0.0458747507421229</v>
      </c>
      <c r="AC57" s="4">
        <f t="shared" si="5"/>
        <v>-0.0224754876457184</v>
      </c>
    </row>
    <row r="58" spans="1:29">
      <c r="A58" s="1">
        <v>41152</v>
      </c>
      <c r="B58" s="2"/>
      <c r="C58">
        <v>-0.00628876744988072</v>
      </c>
      <c r="D58">
        <v>0.05214218845046</v>
      </c>
      <c r="E58">
        <v>0.044565670305039</v>
      </c>
      <c r="F58">
        <v>-0.00663159572772198</v>
      </c>
      <c r="G58">
        <v>0.0677648347481727</v>
      </c>
      <c r="H58">
        <v>0.0356979004325215</v>
      </c>
      <c r="I58">
        <v>-0.00890346665670783</v>
      </c>
      <c r="J58">
        <v>-0.00330446672743845</v>
      </c>
      <c r="K58">
        <v>-0.0536734910979372</v>
      </c>
      <c r="L58">
        <v>-0.0314583307807814</v>
      </c>
      <c r="M58">
        <v>0.0112393050423281</v>
      </c>
      <c r="N58">
        <v>0.184197165602715</v>
      </c>
      <c r="O58">
        <v>0.102118874830604</v>
      </c>
      <c r="P58">
        <v>0.104486877998307</v>
      </c>
      <c r="Q58">
        <v>-0.00633927062561257</v>
      </c>
      <c r="R58">
        <v>0.0169651980525334</v>
      </c>
      <c r="S58">
        <v>-0.058155006098237</v>
      </c>
      <c r="T58">
        <v>0.126713016919182</v>
      </c>
      <c r="U58">
        <v>0.0577747340331323</v>
      </c>
      <c r="V58">
        <v>0.105856213299476</v>
      </c>
      <c r="W58" s="14">
        <f t="shared" si="2"/>
        <v>0.0233864755465262</v>
      </c>
      <c r="X58" s="14" t="str">
        <f t="shared" si="3"/>
        <v/>
      </c>
      <c r="Y58" s="4">
        <f t="shared" si="6"/>
        <v>1.47829130767383</v>
      </c>
      <c r="Z58">
        <v>8501.42</v>
      </c>
      <c r="AA58">
        <f t="shared" si="4"/>
        <v>0.962352275299977</v>
      </c>
      <c r="AB58" s="25">
        <v>0.0207048410547763</v>
      </c>
      <c r="AC58" s="4">
        <f t="shared" si="5"/>
        <v>0.00268163449174992</v>
      </c>
    </row>
    <row r="59" spans="1:29">
      <c r="A59" s="1">
        <v>41180</v>
      </c>
      <c r="B59" s="2"/>
      <c r="C59">
        <v>0.0571174984373009</v>
      </c>
      <c r="D59">
        <v>0.0297944634427032</v>
      </c>
      <c r="E59">
        <v>-0.0162449907839595</v>
      </c>
      <c r="F59">
        <v>0.000845181928084582</v>
      </c>
      <c r="G59">
        <v>0.161807062536989</v>
      </c>
      <c r="H59">
        <v>0.0401991018774008</v>
      </c>
      <c r="I59">
        <v>0.00382396292125553</v>
      </c>
      <c r="J59">
        <v>0.020502267444076</v>
      </c>
      <c r="K59">
        <v>-0.0673356974236865</v>
      </c>
      <c r="L59">
        <v>0.0388778238651246</v>
      </c>
      <c r="M59">
        <v>0.0637379720710822</v>
      </c>
      <c r="N59">
        <v>0.0396003403766341</v>
      </c>
      <c r="O59">
        <v>0.0412663755458516</v>
      </c>
      <c r="P59">
        <v>-0.0432472023028837</v>
      </c>
      <c r="Q59">
        <v>0.0151499484343918</v>
      </c>
      <c r="R59">
        <v>-0.0347976417394388</v>
      </c>
      <c r="S59">
        <v>0.0617458355406437</v>
      </c>
      <c r="T59">
        <v>-0.0279640462262806</v>
      </c>
      <c r="U59">
        <v>0.0474861582425432</v>
      </c>
      <c r="V59">
        <v>0.399325487944891</v>
      </c>
      <c r="W59" s="14">
        <f t="shared" si="2"/>
        <v>0.0143265134062212</v>
      </c>
      <c r="X59" s="14" t="str">
        <f t="shared" si="3"/>
        <v/>
      </c>
      <c r="Y59" s="4">
        <f t="shared" si="6"/>
        <v>1.49947006791152</v>
      </c>
      <c r="Z59">
        <v>8671.27</v>
      </c>
      <c r="AA59">
        <f t="shared" si="4"/>
        <v>0.98157912610369</v>
      </c>
      <c r="AB59" s="25">
        <v>0.0199790152703903</v>
      </c>
      <c r="AC59" s="4">
        <f t="shared" si="5"/>
        <v>-0.00565250186416905</v>
      </c>
    </row>
    <row r="60" spans="1:29">
      <c r="A60" s="1">
        <v>41213</v>
      </c>
      <c r="B60" s="2"/>
      <c r="C60">
        <v>0.0240963966217409</v>
      </c>
      <c r="D60">
        <v>0.0263098169076708</v>
      </c>
      <c r="E60">
        <v>0.00554636340332304</v>
      </c>
      <c r="F60">
        <v>0.00805986103687872</v>
      </c>
      <c r="G60">
        <v>-0.0953949602662501</v>
      </c>
      <c r="H60">
        <v>-0.0382392333298657</v>
      </c>
      <c r="I60">
        <v>-0.0251678566968343</v>
      </c>
      <c r="J60">
        <v>0.0116882631913067</v>
      </c>
      <c r="K60">
        <v>0</v>
      </c>
      <c r="L60">
        <v>0.027261140866591</v>
      </c>
      <c r="M60">
        <v>-0.030077019343026</v>
      </c>
      <c r="N60">
        <v>-0.0481444962915046</v>
      </c>
      <c r="O60">
        <v>-0.0374016399774861</v>
      </c>
      <c r="P60">
        <v>0.0113049670642693</v>
      </c>
      <c r="Q60">
        <v>0.0766216203538033</v>
      </c>
      <c r="R60">
        <v>0.00350571017421375</v>
      </c>
      <c r="S60">
        <v>0.0406918727131611</v>
      </c>
      <c r="T60">
        <v>-0.0335755173932187</v>
      </c>
      <c r="U60">
        <v>0.0789871906903388</v>
      </c>
      <c r="V60">
        <v>-0.12263473668017</v>
      </c>
      <c r="W60" s="14">
        <f t="shared" si="2"/>
        <v>0.000491835595349749</v>
      </c>
      <c r="X60" s="14">
        <f t="shared" si="3"/>
        <v>0.000491835595349749</v>
      </c>
      <c r="Y60" s="4">
        <f t="shared" si="6"/>
        <v>1.50020756066508</v>
      </c>
      <c r="Z60">
        <v>8936.89</v>
      </c>
      <c r="AA60">
        <f t="shared" si="4"/>
        <v>1.011647045506</v>
      </c>
      <c r="AB60" s="25">
        <v>0.0306321911323253</v>
      </c>
      <c r="AC60" s="4">
        <f t="shared" si="5"/>
        <v>-0.0301403555369755</v>
      </c>
    </row>
    <row r="61" spans="1:29">
      <c r="A61" s="1">
        <v>41243</v>
      </c>
      <c r="B61" s="2"/>
      <c r="C61">
        <v>0.0241023251052641</v>
      </c>
      <c r="D61">
        <v>0.130661038604986</v>
      </c>
      <c r="E61">
        <v>0.0144800574752602</v>
      </c>
      <c r="F61">
        <v>0.0410587037665422</v>
      </c>
      <c r="G61">
        <v>-0.0362278034313173</v>
      </c>
      <c r="H61">
        <v>0.0324248866835894</v>
      </c>
      <c r="I61">
        <v>0.0435939114111055</v>
      </c>
      <c r="J61">
        <v>-0.000590580245090844</v>
      </c>
      <c r="K61">
        <v>0.0252673562412342</v>
      </c>
      <c r="L61">
        <v>-0.0291810575126032</v>
      </c>
      <c r="M61">
        <v>-0.115734326290267</v>
      </c>
      <c r="N61">
        <v>0.00912931696170349</v>
      </c>
      <c r="O61">
        <v>-0.0234803145995277</v>
      </c>
      <c r="P61">
        <v>-0.0670363524337647</v>
      </c>
      <c r="Q61">
        <v>0.0473876184192508</v>
      </c>
      <c r="R61">
        <v>0.051410352244817</v>
      </c>
      <c r="S61">
        <v>-0.106142126571489</v>
      </c>
      <c r="T61">
        <v>0.0769259976458974</v>
      </c>
      <c r="U61">
        <v>0.00736790123456799</v>
      </c>
      <c r="V61">
        <v>-0.0860194628715042</v>
      </c>
      <c r="W61" s="14">
        <f t="shared" si="2"/>
        <v>0.0232056474676681</v>
      </c>
      <c r="X61" s="14" t="str">
        <f t="shared" si="3"/>
        <v/>
      </c>
      <c r="Y61" s="4">
        <f t="shared" si="6"/>
        <v>1.5350208484462</v>
      </c>
      <c r="Z61">
        <v>8994.2</v>
      </c>
      <c r="AA61">
        <f t="shared" si="4"/>
        <v>1.01813448041657</v>
      </c>
      <c r="AB61" s="25">
        <v>0.00641274537339065</v>
      </c>
      <c r="AC61" s="4">
        <f t="shared" si="5"/>
        <v>0.0167929020942775</v>
      </c>
    </row>
    <row r="62" spans="1:29">
      <c r="A62" s="1">
        <v>41274</v>
      </c>
      <c r="B62" s="2"/>
      <c r="C62">
        <v>0.0767790065131155</v>
      </c>
      <c r="D62">
        <v>0.0194017183954323</v>
      </c>
      <c r="E62">
        <v>-0.00339929364140201</v>
      </c>
      <c r="F62">
        <v>-0.0244662646675359</v>
      </c>
      <c r="G62">
        <v>-0.120870987846681</v>
      </c>
      <c r="H62">
        <v>-0.000157147253524337</v>
      </c>
      <c r="I62">
        <v>-0.0207661587892687</v>
      </c>
      <c r="J62">
        <v>0.0203501255724627</v>
      </c>
      <c r="K62">
        <v>0.073944640376189</v>
      </c>
      <c r="L62">
        <v>0.0510724181266227</v>
      </c>
      <c r="M62">
        <v>0.0781080154727514</v>
      </c>
      <c r="N62">
        <v>-0.0091317234765933</v>
      </c>
      <c r="O62">
        <v>0.047044872848522</v>
      </c>
      <c r="P62">
        <v>0.0296243183576428</v>
      </c>
      <c r="Q62">
        <v>0.0205822505574336</v>
      </c>
      <c r="R62">
        <v>-0.0244482813656215</v>
      </c>
      <c r="S62">
        <v>0.134360380225871</v>
      </c>
      <c r="T62">
        <v>0.0829601946197511</v>
      </c>
      <c r="U62">
        <v>0.012922075375505</v>
      </c>
      <c r="V62">
        <v>-0.150005595434126</v>
      </c>
      <c r="W62" s="14">
        <f t="shared" si="2"/>
        <v>0.0185005552125295</v>
      </c>
      <c r="X62" s="14" t="str">
        <f t="shared" si="3"/>
        <v/>
      </c>
      <c r="Y62" s="4">
        <f t="shared" si="6"/>
        <v>1.56341958640526</v>
      </c>
      <c r="Z62">
        <v>9294.75</v>
      </c>
      <c r="AA62">
        <f t="shared" si="4"/>
        <v>1.05215644102332</v>
      </c>
      <c r="AB62" s="25">
        <v>0.0334159791865869</v>
      </c>
      <c r="AC62" s="4">
        <f t="shared" si="5"/>
        <v>-0.0149154239740574</v>
      </c>
    </row>
    <row r="63" spans="1:29">
      <c r="A63" s="1">
        <v>41305</v>
      </c>
      <c r="B63" s="2"/>
      <c r="C63">
        <v>0.0247986208828435</v>
      </c>
      <c r="D63">
        <v>0.0166100618557627</v>
      </c>
      <c r="E63">
        <v>0.0709180515759313</v>
      </c>
      <c r="F63">
        <v>0.0180529162403158</v>
      </c>
      <c r="G63">
        <v>0.0668173157871417</v>
      </c>
      <c r="H63">
        <v>0.0370532878407848</v>
      </c>
      <c r="I63">
        <v>0.0296442243798727</v>
      </c>
      <c r="J63">
        <v>0.0384768523545809</v>
      </c>
      <c r="K63">
        <v>0.0163898536158187</v>
      </c>
      <c r="L63">
        <v>0.0130855227153039</v>
      </c>
      <c r="M63">
        <v>0.0823591392575231</v>
      </c>
      <c r="N63">
        <v>0.124146046409326</v>
      </c>
      <c r="O63">
        <v>0.034357093999843</v>
      </c>
      <c r="P63">
        <v>0.153609324316895</v>
      </c>
      <c r="Q63">
        <v>0.0950990656513016</v>
      </c>
      <c r="R63">
        <v>0.0865607710155274</v>
      </c>
      <c r="S63">
        <v>-0.00273195334664289</v>
      </c>
      <c r="T63">
        <v>0.0723401484568302</v>
      </c>
      <c r="U63">
        <v>0.043546857153919</v>
      </c>
      <c r="V63">
        <v>0.00346072825759847</v>
      </c>
      <c r="W63" s="14">
        <f t="shared" si="2"/>
        <v>0.0467537334482179</v>
      </c>
      <c r="X63" s="14" t="str">
        <f t="shared" si="3"/>
        <v/>
      </c>
      <c r="Y63" s="4">
        <f t="shared" si="6"/>
        <v>1.63651528901578</v>
      </c>
      <c r="Z63">
        <v>9763.76</v>
      </c>
      <c r="AA63">
        <f t="shared" si="4"/>
        <v>1.10524790581843</v>
      </c>
      <c r="AB63" s="25">
        <v>0.0504596680922027</v>
      </c>
      <c r="AC63" s="4">
        <f t="shared" si="5"/>
        <v>-0.00370593464398481</v>
      </c>
    </row>
    <row r="64" spans="1:29">
      <c r="A64" s="1">
        <v>41333</v>
      </c>
      <c r="B64" s="2"/>
      <c r="C64">
        <v>-0.0262815900540769</v>
      </c>
      <c r="D64">
        <v>0.0974780122087562</v>
      </c>
      <c r="E64">
        <v>0.108881221264245</v>
      </c>
      <c r="F64">
        <v>-0.00717926627898624</v>
      </c>
      <c r="G64">
        <v>-0.0572538106907007</v>
      </c>
      <c r="H64">
        <v>-0.0396130262634428</v>
      </c>
      <c r="I64">
        <v>0.0495668966604454</v>
      </c>
      <c r="J64">
        <v>-0.0708609271523181</v>
      </c>
      <c r="K64">
        <v>0.0516174512414818</v>
      </c>
      <c r="L64">
        <v>0.00752846905415727</v>
      </c>
      <c r="M64">
        <v>0.0503868812836739</v>
      </c>
      <c r="N64">
        <v>-0.0844660365139025</v>
      </c>
      <c r="O64">
        <v>0.101891701447233</v>
      </c>
      <c r="P64">
        <v>0.0783332539039541</v>
      </c>
      <c r="Q64">
        <v>0.00325736016640943</v>
      </c>
      <c r="R64">
        <v>0.150952693823916</v>
      </c>
      <c r="S64">
        <v>0</v>
      </c>
      <c r="T64">
        <v>0.00230736535308762</v>
      </c>
      <c r="U64">
        <v>0.0928366709023958</v>
      </c>
      <c r="V64">
        <v>-0.151728145149198</v>
      </c>
      <c r="W64" s="14">
        <f t="shared" si="2"/>
        <v>0.0257643091693402</v>
      </c>
      <c r="X64" s="14" t="str">
        <f t="shared" si="3"/>
        <v/>
      </c>
      <c r="Y64" s="4">
        <f t="shared" si="6"/>
        <v>1.67867897488233</v>
      </c>
      <c r="Z64">
        <v>10316.98</v>
      </c>
      <c r="AA64">
        <f t="shared" si="4"/>
        <v>1.16787185872764</v>
      </c>
      <c r="AB64" s="25">
        <v>0.0566605488049685</v>
      </c>
      <c r="AC64" s="4">
        <f t="shared" si="5"/>
        <v>-0.0308962396356283</v>
      </c>
    </row>
    <row r="65" spans="1:29">
      <c r="A65" s="1">
        <v>41362</v>
      </c>
      <c r="B65" s="2"/>
      <c r="C65">
        <v>-0.108439580042769</v>
      </c>
      <c r="D65">
        <v>-0.0112229269514166</v>
      </c>
      <c r="E65">
        <v>-0.012550766712479</v>
      </c>
      <c r="F65">
        <v>0.0504323213123561</v>
      </c>
      <c r="G65">
        <v>-0.0976496244245215</v>
      </c>
      <c r="H65">
        <v>0.060680281949449</v>
      </c>
      <c r="I65">
        <v>0.012791868778238</v>
      </c>
      <c r="J65">
        <v>0.0461417263758113</v>
      </c>
      <c r="K65">
        <v>0.0253891702666471</v>
      </c>
      <c r="L65">
        <v>0.00329499082991869</v>
      </c>
      <c r="M65">
        <v>-0.0742557645291703</v>
      </c>
      <c r="N65">
        <v>0.0241535466305354</v>
      </c>
      <c r="O65">
        <v>-0.044921490693007</v>
      </c>
      <c r="P65">
        <v>0.00241602828520926</v>
      </c>
      <c r="Q65">
        <v>0.0359594867473327</v>
      </c>
      <c r="R65">
        <v>0.017982017982018</v>
      </c>
      <c r="S65">
        <v>-0.0191497207881151</v>
      </c>
      <c r="T65">
        <v>0.074604713151996</v>
      </c>
      <c r="U65">
        <v>0.0327273344536674</v>
      </c>
      <c r="V65">
        <v>-0.0243940163952537</v>
      </c>
      <c r="W65" s="14">
        <f t="shared" si="2"/>
        <v>0.0150191026723252</v>
      </c>
      <c r="X65" s="14" t="str">
        <f t="shared" si="3"/>
        <v/>
      </c>
      <c r="Y65" s="4">
        <f t="shared" si="6"/>
        <v>1.70389122675997</v>
      </c>
      <c r="Z65">
        <v>10093.41</v>
      </c>
      <c r="AA65">
        <f t="shared" si="4"/>
        <v>1.14256395743717</v>
      </c>
      <c r="AB65" s="25">
        <v>-0.0216701011342466</v>
      </c>
      <c r="AC65" s="4">
        <f t="shared" si="5"/>
        <v>0.0366892038065718</v>
      </c>
    </row>
    <row r="66" spans="1:29">
      <c r="A66" s="1">
        <v>41394</v>
      </c>
      <c r="B66" s="2"/>
      <c r="C66">
        <v>-0.0151556825800724</v>
      </c>
      <c r="D66">
        <v>0.0595036985129669</v>
      </c>
      <c r="E66">
        <v>0.072508474178679</v>
      </c>
      <c r="F66">
        <v>0.0609922800806413</v>
      </c>
      <c r="G66">
        <v>-0.178107606679035</v>
      </c>
      <c r="H66">
        <v>-0.0458984889577683</v>
      </c>
      <c r="I66">
        <v>0.0335166162941973</v>
      </c>
      <c r="J66">
        <v>0.086850503818984</v>
      </c>
      <c r="K66">
        <v>0.0774050029509239</v>
      </c>
      <c r="L66">
        <v>0.0358317725440571</v>
      </c>
      <c r="M66">
        <v>-0.0321400214036662</v>
      </c>
      <c r="N66">
        <v>-0.014218790755908</v>
      </c>
      <c r="O66">
        <v>-0.0430066544428191</v>
      </c>
      <c r="P66">
        <v>-0.00483510669566767</v>
      </c>
      <c r="Q66">
        <v>-0.017342341650986</v>
      </c>
      <c r="R66">
        <v>0.0719542969297631</v>
      </c>
      <c r="S66">
        <v>0.211483202191369</v>
      </c>
      <c r="T66">
        <v>0.0356569044733208</v>
      </c>
      <c r="U66">
        <v>0.0786008974506485</v>
      </c>
      <c r="V66">
        <v>-0.499988675741173</v>
      </c>
      <c r="W66" s="14">
        <f t="shared" si="2"/>
        <v>0.028462702990841</v>
      </c>
      <c r="X66" s="14" t="str">
        <f t="shared" si="3"/>
        <v/>
      </c>
      <c r="Y66" s="4">
        <f t="shared" si="6"/>
        <v>1.75238857667593</v>
      </c>
      <c r="Z66">
        <v>10605.72</v>
      </c>
      <c r="AA66">
        <f t="shared" si="4"/>
        <v>1.20055693909894</v>
      </c>
      <c r="AB66" s="25">
        <v>0.0507568799840687</v>
      </c>
      <c r="AC66" s="4">
        <f t="shared" si="5"/>
        <v>-0.0222941769932277</v>
      </c>
    </row>
    <row r="67" spans="1:29">
      <c r="A67" s="1">
        <v>41425</v>
      </c>
      <c r="B67" s="2"/>
      <c r="C67">
        <v>0.062725291004996</v>
      </c>
      <c r="D67">
        <v>-0.0494279277246988</v>
      </c>
      <c r="E67">
        <v>-0.0974070712262552</v>
      </c>
      <c r="F67">
        <v>0.0296421255572961</v>
      </c>
      <c r="G67">
        <v>-0.0789473684210525</v>
      </c>
      <c r="H67">
        <v>0.0742681528310654</v>
      </c>
      <c r="I67">
        <v>-0.137905587240293</v>
      </c>
      <c r="J67">
        <v>-0.0312118512653009</v>
      </c>
      <c r="K67">
        <v>-0.0431063542895669</v>
      </c>
      <c r="L67">
        <v>0.00690815183819216</v>
      </c>
      <c r="M67">
        <v>0.236392495363104</v>
      </c>
      <c r="N67">
        <v>0.0995362089367098</v>
      </c>
      <c r="O67">
        <v>-0.00330452192071296</v>
      </c>
      <c r="P67">
        <v>-0.0873809348002658</v>
      </c>
      <c r="Q67">
        <v>-0.0496881410289784</v>
      </c>
      <c r="R67">
        <v>-0.0994060269195139</v>
      </c>
      <c r="S67">
        <v>-0.0463734704734883</v>
      </c>
      <c r="T67">
        <v>-0.00361983561047297</v>
      </c>
      <c r="U67">
        <v>0.00841956081132555</v>
      </c>
      <c r="V67">
        <v>0.191647415862662</v>
      </c>
      <c r="W67" s="14">
        <f t="shared" si="2"/>
        <v>-0.0309842143382953</v>
      </c>
      <c r="X67" s="14">
        <f t="shared" si="3"/>
        <v>-0.0309842143382953</v>
      </c>
      <c r="Y67" s="4">
        <f t="shared" si="6"/>
        <v>1.69809219341223</v>
      </c>
      <c r="Z67">
        <v>10118.42</v>
      </c>
      <c r="AA67">
        <f t="shared" si="4"/>
        <v>1.14539506452343</v>
      </c>
      <c r="AB67" s="25">
        <v>-0.0459469041234352</v>
      </c>
      <c r="AC67" s="4">
        <f t="shared" ref="AC67:AC98" si="7">W67-AB67</f>
        <v>0.0149626897851399</v>
      </c>
    </row>
    <row r="68" spans="1:29">
      <c r="A68" s="1">
        <v>41453</v>
      </c>
      <c r="B68" s="2"/>
      <c r="C68">
        <v>-0.0899992129151872</v>
      </c>
      <c r="D68">
        <v>0.0207745938391193</v>
      </c>
      <c r="E68">
        <v>-0.0155935735575642</v>
      </c>
      <c r="F68">
        <v>-0.0353693117882704</v>
      </c>
      <c r="G68">
        <v>-0.336955820702999</v>
      </c>
      <c r="H68">
        <v>0.0251785725086036</v>
      </c>
      <c r="I68">
        <v>-0.0354341737735396</v>
      </c>
      <c r="J68">
        <v>-0.00974014916731947</v>
      </c>
      <c r="K68">
        <v>-0.10210048879299</v>
      </c>
      <c r="L68">
        <v>-0.0961996354518081</v>
      </c>
      <c r="M68">
        <v>-0.109178242243282</v>
      </c>
      <c r="N68">
        <v>0.00387537950033989</v>
      </c>
      <c r="O68">
        <v>-0.13012441142166</v>
      </c>
      <c r="P68">
        <v>-0.0338684099809055</v>
      </c>
      <c r="Q68">
        <v>0.0522543666746653</v>
      </c>
      <c r="R68">
        <v>0.0698138780647191</v>
      </c>
      <c r="S68">
        <v>0.0196652719665273</v>
      </c>
      <c r="T68">
        <v>0.0199950831762681</v>
      </c>
      <c r="U68">
        <v>-0.0571603436420924</v>
      </c>
      <c r="V68">
        <v>-0.349665500988293</v>
      </c>
      <c r="W68" s="14">
        <f t="shared" ref="W68:W122" si="8">SUMPRODUCT($C$2:$V$2,C68:V68)</f>
        <v>-0.0245309518264546</v>
      </c>
      <c r="X68" s="14">
        <f t="shared" ref="X68:X122" si="9">IF(W68&lt;AVERAGE($W$3:$W$122),W68,"")</f>
        <v>-0.0245309518264546</v>
      </c>
      <c r="Y68" s="4">
        <f t="shared" ref="Y68:Y99" si="10">Y67*(1+W68)</f>
        <v>1.65643637561875</v>
      </c>
      <c r="Z68">
        <v>9913.03</v>
      </c>
      <c r="AA68">
        <f t="shared" si="4"/>
        <v>1.12214512112293</v>
      </c>
      <c r="AB68" s="25">
        <v>-0.0202986236981663</v>
      </c>
      <c r="AC68" s="4">
        <f t="shared" si="7"/>
        <v>-0.00423232812828834</v>
      </c>
    </row>
    <row r="69" spans="1:29">
      <c r="A69" s="1">
        <v>41486</v>
      </c>
      <c r="B69" s="2"/>
      <c r="C69">
        <v>0.140343155227118</v>
      </c>
      <c r="D69">
        <v>0.102674066599395</v>
      </c>
      <c r="E69">
        <v>0.0406866304807152</v>
      </c>
      <c r="F69">
        <v>0.0528108552017621</v>
      </c>
      <c r="G69">
        <v>0.231457613929284</v>
      </c>
      <c r="H69">
        <v>0.00157520265247602</v>
      </c>
      <c r="I69">
        <v>0.0443486788534115</v>
      </c>
      <c r="J69">
        <v>0.0671320975341336</v>
      </c>
      <c r="K69">
        <v>0.127089218455744</v>
      </c>
      <c r="L69">
        <v>0.0415611307537036</v>
      </c>
      <c r="M69">
        <v>0.156166002785064</v>
      </c>
      <c r="N69">
        <v>0.070292992946537</v>
      </c>
      <c r="O69">
        <v>0.0576930239487505</v>
      </c>
      <c r="P69">
        <v>0.0086592412695754</v>
      </c>
      <c r="Q69">
        <v>-0.0507923747918707</v>
      </c>
      <c r="R69">
        <v>0.0343879732588261</v>
      </c>
      <c r="S69">
        <v>0.0336707244790955</v>
      </c>
      <c r="T69">
        <v>0.0855627862135453</v>
      </c>
      <c r="U69">
        <v>0.0117164334599542</v>
      </c>
      <c r="V69">
        <v>0.0537728680811269</v>
      </c>
      <c r="W69" s="14">
        <f t="shared" si="8"/>
        <v>0.0511586801176362</v>
      </c>
      <c r="X69" s="14" t="str">
        <f t="shared" si="9"/>
        <v/>
      </c>
      <c r="Y69" s="4">
        <f t="shared" si="10"/>
        <v>1.74117747429425</v>
      </c>
      <c r="Z69">
        <v>10405.11</v>
      </c>
      <c r="AA69">
        <f t="shared" ref="AA69:AA122" si="11">AA68*(1+AB69)</f>
        <v>1.17784808693683</v>
      </c>
      <c r="AB69" s="25">
        <v>0.0496397166154041</v>
      </c>
      <c r="AC69" s="4">
        <f t="shared" si="7"/>
        <v>0.00151896350223205</v>
      </c>
    </row>
    <row r="70" spans="1:29">
      <c r="A70" s="1">
        <v>41516</v>
      </c>
      <c r="B70" s="2"/>
      <c r="C70">
        <v>0.0156584007783691</v>
      </c>
      <c r="D70">
        <v>0.0344346203363524</v>
      </c>
      <c r="E70">
        <v>0.0772891058038778</v>
      </c>
      <c r="F70">
        <v>-0.0145548021096487</v>
      </c>
      <c r="G70">
        <v>0.0804107424960505</v>
      </c>
      <c r="H70">
        <v>0.0853836683964682</v>
      </c>
      <c r="I70">
        <v>-0.0351168631905846</v>
      </c>
      <c r="J70">
        <v>-0.10038995778143</v>
      </c>
      <c r="K70">
        <v>0.00378560426076291</v>
      </c>
      <c r="L70">
        <v>0.0199079315931223</v>
      </c>
      <c r="M70">
        <v>-0.0323097930744721</v>
      </c>
      <c r="N70">
        <v>0.0965472137609746</v>
      </c>
      <c r="O70">
        <v>0.0862032537502639</v>
      </c>
      <c r="P70">
        <v>-0.0657234897545748</v>
      </c>
      <c r="Q70">
        <v>0.0470576361699628</v>
      </c>
      <c r="R70">
        <v>-0.0434806382117822</v>
      </c>
      <c r="S70">
        <v>0.0464900866726947</v>
      </c>
      <c r="T70">
        <v>0.0478340240773634</v>
      </c>
      <c r="U70">
        <v>0.0780868793764455</v>
      </c>
      <c r="V70">
        <v>0.591879749292806</v>
      </c>
      <c r="W70" s="14">
        <f t="shared" si="8"/>
        <v>0.0229895172783557</v>
      </c>
      <c r="X70" s="14" t="str">
        <f t="shared" si="9"/>
        <v/>
      </c>
      <c r="Y70" s="4">
        <f t="shared" si="10"/>
        <v>1.78120630392422</v>
      </c>
      <c r="Z70">
        <v>10663.59</v>
      </c>
      <c r="AA70">
        <f t="shared" si="11"/>
        <v>1.20710776545166</v>
      </c>
      <c r="AB70" s="25">
        <v>0.0248416403094249</v>
      </c>
      <c r="AC70" s="4">
        <f t="shared" si="7"/>
        <v>-0.00185212303106923</v>
      </c>
    </row>
    <row r="71" spans="1:29">
      <c r="A71" s="1">
        <v>41547</v>
      </c>
      <c r="B71" s="2"/>
      <c r="C71">
        <v>-0.000915643396103505</v>
      </c>
      <c r="D71">
        <v>-0.0634933988790843</v>
      </c>
      <c r="E71">
        <v>-0.0131338673731899</v>
      </c>
      <c r="F71">
        <v>0.00260854703929914</v>
      </c>
      <c r="G71">
        <v>-0.138945752302968</v>
      </c>
      <c r="H71">
        <v>0.0326948489806773</v>
      </c>
      <c r="I71">
        <v>-0.0124881597567044</v>
      </c>
      <c r="J71">
        <v>0.0393351006663323</v>
      </c>
      <c r="K71">
        <v>-0.0333350672770149</v>
      </c>
      <c r="L71">
        <v>0.0231069502517744</v>
      </c>
      <c r="M71">
        <v>0.0383671874434659</v>
      </c>
      <c r="N71">
        <v>0.022644419861336</v>
      </c>
      <c r="O71">
        <v>-0.00420367848883696</v>
      </c>
      <c r="P71">
        <v>-0.0305879425565191</v>
      </c>
      <c r="Q71">
        <v>0.107179040692162</v>
      </c>
      <c r="R71">
        <v>0.0118330341728881</v>
      </c>
      <c r="S71">
        <v>0.195064382204801</v>
      </c>
      <c r="T71">
        <v>-0.0159152442613302</v>
      </c>
      <c r="U71">
        <v>-0.0564723516186388</v>
      </c>
      <c r="V71">
        <v>-0.301289198606272</v>
      </c>
      <c r="W71" s="14">
        <f t="shared" si="8"/>
        <v>0.00461485672201663</v>
      </c>
      <c r="X71" s="14">
        <f t="shared" si="9"/>
        <v>0.00461485672201663</v>
      </c>
      <c r="Y71" s="4">
        <f t="shared" si="10"/>
        <v>1.78942631580918</v>
      </c>
      <c r="Z71">
        <v>10898.01</v>
      </c>
      <c r="AA71">
        <f t="shared" si="11"/>
        <v>1.23364387593389</v>
      </c>
      <c r="AB71" s="25">
        <v>0.0219832157838027</v>
      </c>
      <c r="AC71" s="4">
        <f t="shared" si="7"/>
        <v>-0.0173683590617861</v>
      </c>
    </row>
    <row r="72" spans="1:29">
      <c r="A72" s="1">
        <v>41578</v>
      </c>
      <c r="B72" s="2"/>
      <c r="C72">
        <v>0.0608296098201087</v>
      </c>
      <c r="D72">
        <v>0.0668822045992743</v>
      </c>
      <c r="E72">
        <v>-0.0011458279255695</v>
      </c>
      <c r="F72">
        <v>0.0263764657330234</v>
      </c>
      <c r="G72">
        <v>-0.127191679049034</v>
      </c>
      <c r="H72">
        <v>-0.000260130643389811</v>
      </c>
      <c r="I72">
        <v>0.0607252125874038</v>
      </c>
      <c r="J72">
        <v>0.0145801737212188</v>
      </c>
      <c r="K72">
        <v>0.109722957156566</v>
      </c>
      <c r="L72">
        <v>0.0643934097091026</v>
      </c>
      <c r="M72">
        <v>-0.111942742851568</v>
      </c>
      <c r="N72">
        <v>-0.0643725802560074</v>
      </c>
      <c r="O72">
        <v>0.0548568079957459</v>
      </c>
      <c r="P72">
        <v>0.0631061731111233</v>
      </c>
      <c r="Q72">
        <v>0.022797104727009</v>
      </c>
      <c r="R72">
        <v>-0.0312535309936498</v>
      </c>
      <c r="S72">
        <v>-0.0144779304142346</v>
      </c>
      <c r="T72">
        <v>-0.0776812842412499</v>
      </c>
      <c r="U72">
        <v>0.00161194866683267</v>
      </c>
      <c r="V72">
        <v>-0.155986635416147</v>
      </c>
      <c r="W72" s="14">
        <f t="shared" si="8"/>
        <v>0.0175213139231542</v>
      </c>
      <c r="X72" s="14" t="str">
        <f t="shared" si="9"/>
        <v/>
      </c>
      <c r="Y72" s="4">
        <f t="shared" si="10"/>
        <v>1.82077941603083</v>
      </c>
      <c r="Z72">
        <v>11337.69</v>
      </c>
      <c r="AA72">
        <f t="shared" si="11"/>
        <v>1.28341521394612</v>
      </c>
      <c r="AB72" s="25">
        <v>0.0403449804138554</v>
      </c>
      <c r="AC72" s="4">
        <f t="shared" si="7"/>
        <v>-0.0228236664907011</v>
      </c>
    </row>
    <row r="73" spans="1:29">
      <c r="A73" s="1">
        <v>41607</v>
      </c>
      <c r="B73" s="2"/>
      <c r="C73">
        <v>-0.0140647967102546</v>
      </c>
      <c r="D73">
        <v>-0.0139175709658966</v>
      </c>
      <c r="E73">
        <v>-0.0375661277448816</v>
      </c>
      <c r="F73">
        <v>-0.00762217774009422</v>
      </c>
      <c r="G73">
        <v>-0.217471666909869</v>
      </c>
      <c r="H73">
        <v>0.0499922466154505</v>
      </c>
      <c r="I73">
        <v>-0.0570108375549121</v>
      </c>
      <c r="J73">
        <v>-0.0572787497876678</v>
      </c>
      <c r="K73">
        <v>-0.0197764541391543</v>
      </c>
      <c r="L73">
        <v>-0.0264406777049019</v>
      </c>
      <c r="M73">
        <v>-0.110515577179628</v>
      </c>
      <c r="N73">
        <v>0.0475156859999248</v>
      </c>
      <c r="O73">
        <v>0.0169951853833177</v>
      </c>
      <c r="P73">
        <v>-0.0267138052944728</v>
      </c>
      <c r="Q73">
        <v>-0.0401360783384898</v>
      </c>
      <c r="R73">
        <v>-0.0387001959503592</v>
      </c>
      <c r="S73">
        <v>0.301077192856887</v>
      </c>
      <c r="T73">
        <v>0.0613975928615895</v>
      </c>
      <c r="U73">
        <v>-0.0146163594380476</v>
      </c>
      <c r="V73">
        <v>-0.423870014771049</v>
      </c>
      <c r="W73" s="14">
        <f t="shared" si="8"/>
        <v>-0.0199422331607022</v>
      </c>
      <c r="X73" s="14">
        <f t="shared" si="9"/>
        <v>-0.0199422331607022</v>
      </c>
      <c r="Y73" s="4">
        <f t="shared" si="10"/>
        <v>1.78446900838214</v>
      </c>
      <c r="Z73">
        <v>11220.23</v>
      </c>
      <c r="AA73">
        <f t="shared" si="11"/>
        <v>1.27011885895404</v>
      </c>
      <c r="AB73" s="25">
        <v>-0.0103601350892466</v>
      </c>
      <c r="AC73" s="4">
        <f t="shared" si="7"/>
        <v>-0.00958209807145564</v>
      </c>
    </row>
    <row r="74" spans="1:29">
      <c r="A74" s="1">
        <v>41639</v>
      </c>
      <c r="B74" s="2"/>
      <c r="C74">
        <v>0.0326008714899699</v>
      </c>
      <c r="D74">
        <v>0.0202409583402292</v>
      </c>
      <c r="E74">
        <v>0.00864044189688551</v>
      </c>
      <c r="F74">
        <v>-0.00290669508768526</v>
      </c>
      <c r="G74">
        <v>0.00522128294380897</v>
      </c>
      <c r="H74">
        <v>-0.00869837296620779</v>
      </c>
      <c r="I74">
        <v>-0.00264003157821413</v>
      </c>
      <c r="J74">
        <v>0.031028145158384</v>
      </c>
      <c r="K74">
        <v>0.0461141434295795</v>
      </c>
      <c r="L74">
        <v>0.014478690756266</v>
      </c>
      <c r="M74">
        <v>-0.038607109142721</v>
      </c>
      <c r="N74">
        <v>0.020349638150762</v>
      </c>
      <c r="O74">
        <v>0.0707999514445252</v>
      </c>
      <c r="P74">
        <v>-0.00788503791905881</v>
      </c>
      <c r="Q74">
        <v>0.0587710259699825</v>
      </c>
      <c r="R74">
        <v>0.05848237035599</v>
      </c>
      <c r="S74">
        <v>0.0118274837715922</v>
      </c>
      <c r="T74">
        <v>0.0628314474938294</v>
      </c>
      <c r="U74">
        <v>0.0221550697079917</v>
      </c>
      <c r="V74">
        <v>-0.0188698595015896</v>
      </c>
      <c r="W74" s="14">
        <f t="shared" si="8"/>
        <v>0.0226427845335707</v>
      </c>
      <c r="X74" s="14" t="str">
        <f t="shared" si="9"/>
        <v/>
      </c>
      <c r="Y74" s="4">
        <f t="shared" si="10"/>
        <v>1.82487435564577</v>
      </c>
      <c r="Z74">
        <v>11296.76</v>
      </c>
      <c r="AA74">
        <f t="shared" si="11"/>
        <v>1.27878197871859</v>
      </c>
      <c r="AB74" s="25">
        <v>0.00682071579637866</v>
      </c>
      <c r="AC74" s="4">
        <f t="shared" si="7"/>
        <v>0.015822068737192</v>
      </c>
    </row>
    <row r="75" spans="1:29">
      <c r="A75" s="1">
        <v>41670</v>
      </c>
      <c r="B75" s="2"/>
      <c r="C75">
        <v>-0.0378381766127625</v>
      </c>
      <c r="D75">
        <v>0.0165821510202708</v>
      </c>
      <c r="E75">
        <v>0.00236341524976469</v>
      </c>
      <c r="F75">
        <v>0.00901052110847078</v>
      </c>
      <c r="G75">
        <v>0.245053178332921</v>
      </c>
      <c r="H75">
        <v>0.00268669907202823</v>
      </c>
      <c r="I75">
        <v>-0.0225807628166277</v>
      </c>
      <c r="J75">
        <v>0.0243271583362461</v>
      </c>
      <c r="K75">
        <v>-0.0440813688632475</v>
      </c>
      <c r="L75">
        <v>0.0363454158348098</v>
      </c>
      <c r="M75">
        <v>0.0131319341843241</v>
      </c>
      <c r="N75">
        <v>-0.0671301363406135</v>
      </c>
      <c r="O75">
        <v>-0.047754003117472</v>
      </c>
      <c r="P75">
        <v>-0.0506331374685216</v>
      </c>
      <c r="Q75">
        <v>-0.00167783401915444</v>
      </c>
      <c r="R75">
        <v>-0.0461954652788922</v>
      </c>
      <c r="S75">
        <v>-0.0854808894688196</v>
      </c>
      <c r="T75">
        <v>0.0342147620142561</v>
      </c>
      <c r="U75">
        <v>-0.0140099265926159</v>
      </c>
      <c r="V75">
        <v>0.153757708790634</v>
      </c>
      <c r="W75" s="14">
        <f t="shared" si="8"/>
        <v>-0.00228311873213739</v>
      </c>
      <c r="X75" s="14">
        <f t="shared" si="9"/>
        <v>-0.00228311873213739</v>
      </c>
      <c r="Y75" s="4">
        <f t="shared" si="10"/>
        <v>1.82070795082059</v>
      </c>
      <c r="Z75">
        <v>10956.11</v>
      </c>
      <c r="AA75">
        <f t="shared" si="11"/>
        <v>1.24022073805751</v>
      </c>
      <c r="AB75" s="25">
        <v>-0.0301546638151116</v>
      </c>
      <c r="AC75" s="4">
        <f t="shared" si="7"/>
        <v>0.0278715450829742</v>
      </c>
    </row>
    <row r="76" spans="1:29">
      <c r="A76" s="1">
        <v>41698</v>
      </c>
      <c r="B76" s="2"/>
      <c r="C76">
        <v>0.0290603694007738</v>
      </c>
      <c r="D76">
        <v>0.025308634116324</v>
      </c>
      <c r="E76">
        <v>0.0521663156609591</v>
      </c>
      <c r="F76">
        <v>0.0448779121177367</v>
      </c>
      <c r="G76">
        <v>0.236503600695307</v>
      </c>
      <c r="H76">
        <v>0.048256184381839</v>
      </c>
      <c r="I76">
        <v>-0.0313762136558263</v>
      </c>
      <c r="J76">
        <v>0.0352828772265066</v>
      </c>
      <c r="K76">
        <v>0.0406147453127319</v>
      </c>
      <c r="L76">
        <v>0.00036473614971877</v>
      </c>
      <c r="M76">
        <v>0.0767739714860238</v>
      </c>
      <c r="N76">
        <v>-0.0509176236843683</v>
      </c>
      <c r="O76">
        <v>-0.0752083333333333</v>
      </c>
      <c r="P76">
        <v>0.0466551283016028</v>
      </c>
      <c r="Q76">
        <v>0.0309904185402659</v>
      </c>
      <c r="R76">
        <v>0.0531799826939718</v>
      </c>
      <c r="S76">
        <v>0.219044929625611</v>
      </c>
      <c r="T76">
        <v>0.113655564942861</v>
      </c>
      <c r="U76">
        <v>0.0426348092941691</v>
      </c>
      <c r="V76">
        <v>0.300054357673492</v>
      </c>
      <c r="W76" s="14">
        <f t="shared" si="8"/>
        <v>0.036958530245521</v>
      </c>
      <c r="X76" s="14" t="str">
        <f t="shared" si="9"/>
        <v/>
      </c>
      <c r="Y76" s="4">
        <f t="shared" si="10"/>
        <v>1.88799864068926</v>
      </c>
      <c r="Z76">
        <v>11494.16</v>
      </c>
      <c r="AA76">
        <f t="shared" si="11"/>
        <v>1.30112746207833</v>
      </c>
      <c r="AB76" s="25">
        <v>0.0491095836022091</v>
      </c>
      <c r="AC76" s="4">
        <f t="shared" si="7"/>
        <v>-0.0121510533566881</v>
      </c>
    </row>
    <row r="77" spans="1:29">
      <c r="A77" s="1">
        <v>41729</v>
      </c>
      <c r="B77" s="2"/>
      <c r="C77">
        <v>-0.00650926935956198</v>
      </c>
      <c r="D77">
        <v>-0.0295597739390874</v>
      </c>
      <c r="E77">
        <v>0.0163247841553138</v>
      </c>
      <c r="F77">
        <v>0.0166070366242972</v>
      </c>
      <c r="G77">
        <v>-0.192673816122424</v>
      </c>
      <c r="H77">
        <v>-0.000511710482377192</v>
      </c>
      <c r="I77">
        <v>-0.0261491374604305</v>
      </c>
      <c r="J77">
        <v>-0.000593276203032289</v>
      </c>
      <c r="K77">
        <v>-0.0311618546572435</v>
      </c>
      <c r="L77">
        <v>0.0191053563930099</v>
      </c>
      <c r="M77">
        <v>0.0657649018321305</v>
      </c>
      <c r="N77">
        <v>0.00561975178527274</v>
      </c>
      <c r="O77">
        <v>0.0198028298951929</v>
      </c>
      <c r="P77">
        <v>-0.184718527572076</v>
      </c>
      <c r="Q77">
        <v>-0.0278042882376405</v>
      </c>
      <c r="R77">
        <v>-0.0184861867104859</v>
      </c>
      <c r="S77">
        <v>0.205423001426464</v>
      </c>
      <c r="T77">
        <v>-0.0013775204631663</v>
      </c>
      <c r="U77">
        <v>-0.0294934750942319</v>
      </c>
      <c r="V77">
        <v>-0.320487804878049</v>
      </c>
      <c r="W77" s="14">
        <f t="shared" si="8"/>
        <v>-0.0108124528098194</v>
      </c>
      <c r="X77" s="14">
        <f t="shared" si="9"/>
        <v>-0.0108124528098194</v>
      </c>
      <c r="Y77" s="4">
        <f t="shared" si="10"/>
        <v>1.8675847444818</v>
      </c>
      <c r="Z77">
        <v>11532.27</v>
      </c>
      <c r="AA77">
        <f t="shared" si="11"/>
        <v>1.30544147611501</v>
      </c>
      <c r="AB77" s="25">
        <v>0.00331559679002202</v>
      </c>
      <c r="AC77" s="4">
        <f t="shared" si="7"/>
        <v>-0.0141280495998414</v>
      </c>
    </row>
    <row r="78" spans="1:29">
      <c r="A78" s="1">
        <v>41759</v>
      </c>
      <c r="B78" s="2"/>
      <c r="C78">
        <v>0.015069957609148</v>
      </c>
      <c r="D78">
        <v>-0.0108224535842394</v>
      </c>
      <c r="E78">
        <v>0.0249786819561937</v>
      </c>
      <c r="F78">
        <v>0.00243964756983073</v>
      </c>
      <c r="G78">
        <v>0.0630348258706468</v>
      </c>
      <c r="H78">
        <v>0.0117945956859709</v>
      </c>
      <c r="I78">
        <v>-0.156527228347782</v>
      </c>
      <c r="J78">
        <v>0.0468966427016686</v>
      </c>
      <c r="K78">
        <v>0.111106567767155</v>
      </c>
      <c r="L78">
        <v>-0.041239302038797</v>
      </c>
      <c r="M78">
        <v>-0.121274546947023</v>
      </c>
      <c r="N78">
        <v>-0.0123162566332454</v>
      </c>
      <c r="O78">
        <v>-0.017377583758481</v>
      </c>
      <c r="P78">
        <v>0.0742300315262681</v>
      </c>
      <c r="Q78">
        <v>-0.0595707940528374</v>
      </c>
      <c r="R78">
        <v>-0.0112192343017916</v>
      </c>
      <c r="S78">
        <v>-0.0252756144432082</v>
      </c>
      <c r="T78">
        <v>-0.00409827872293644</v>
      </c>
      <c r="U78">
        <v>0.027612298265431</v>
      </c>
      <c r="V78">
        <v>-0.226438314019075</v>
      </c>
      <c r="W78" s="14">
        <f t="shared" si="8"/>
        <v>-0.0143692194181415</v>
      </c>
      <c r="X78" s="14">
        <f t="shared" si="9"/>
        <v>-0.0143692194181415</v>
      </c>
      <c r="Y78" s="4">
        <f t="shared" si="10"/>
        <v>1.84074900950637</v>
      </c>
      <c r="Z78">
        <v>11756.22</v>
      </c>
      <c r="AA78">
        <f t="shared" si="11"/>
        <v>1.33079239302694</v>
      </c>
      <c r="AB78" s="25">
        <v>0.0194194204610192</v>
      </c>
      <c r="AC78" s="4">
        <f t="shared" si="7"/>
        <v>-0.0337886398791607</v>
      </c>
    </row>
    <row r="79" spans="1:29">
      <c r="A79" s="1">
        <v>41789</v>
      </c>
      <c r="B79" s="2"/>
      <c r="C79">
        <v>-0.0214252515221097</v>
      </c>
      <c r="D79">
        <v>0.0368679490651072</v>
      </c>
      <c r="E79">
        <v>0.0394284321915901</v>
      </c>
      <c r="F79">
        <v>0.0577348406988696</v>
      </c>
      <c r="G79">
        <v>-0.0495624093227874</v>
      </c>
      <c r="H79">
        <v>0.0267113280832414</v>
      </c>
      <c r="I79">
        <v>0.0542065400696516</v>
      </c>
      <c r="J79">
        <v>0.0336441532258065</v>
      </c>
      <c r="K79">
        <v>-0.0815809811209658</v>
      </c>
      <c r="L79">
        <v>0.0109205107123671</v>
      </c>
      <c r="M79">
        <v>-0.00483243660795274</v>
      </c>
      <c r="N79">
        <v>0.0984341386127101</v>
      </c>
      <c r="O79">
        <v>0.0260135098969094</v>
      </c>
      <c r="P79">
        <v>0.0472642942166401</v>
      </c>
      <c r="Q79">
        <v>0.0191395891721624</v>
      </c>
      <c r="R79">
        <v>-0.00945348509077226</v>
      </c>
      <c r="S79">
        <v>-0.0521422419607558</v>
      </c>
      <c r="T79">
        <v>0.0742733258390877</v>
      </c>
      <c r="U79">
        <v>0.0219465002296291</v>
      </c>
      <c r="V79">
        <v>-0.317115206151399</v>
      </c>
      <c r="W79" s="14">
        <f t="shared" si="8"/>
        <v>0.0189537924000794</v>
      </c>
      <c r="X79" s="14" t="str">
        <f t="shared" si="9"/>
        <v/>
      </c>
      <c r="Y79" s="4">
        <f t="shared" si="10"/>
        <v>1.87563818409321</v>
      </c>
      <c r="Z79">
        <v>11837.73</v>
      </c>
      <c r="AA79">
        <f t="shared" si="11"/>
        <v>1.34001924383065</v>
      </c>
      <c r="AB79" s="25">
        <v>0.00693335102609516</v>
      </c>
      <c r="AC79" s="4">
        <f t="shared" si="7"/>
        <v>0.0120204413739843</v>
      </c>
    </row>
    <row r="80" spans="1:29">
      <c r="A80" s="1">
        <v>41820</v>
      </c>
      <c r="B80" s="2"/>
      <c r="C80">
        <v>-0.0132666994589277</v>
      </c>
      <c r="D80">
        <v>-0.0538769908928348</v>
      </c>
      <c r="E80">
        <v>-0.075868951498123</v>
      </c>
      <c r="F80">
        <v>0.0187334333486207</v>
      </c>
      <c r="G80">
        <v>0.108380933622218</v>
      </c>
      <c r="H80">
        <v>-0.0262639724750052</v>
      </c>
      <c r="I80">
        <v>-0.0190666495022964</v>
      </c>
      <c r="J80">
        <v>0.0242594172863586</v>
      </c>
      <c r="K80">
        <v>-0.0372492607047548</v>
      </c>
      <c r="L80">
        <v>-0.00419751760203235</v>
      </c>
      <c r="M80">
        <v>-0.0484236368723656</v>
      </c>
      <c r="N80">
        <v>-0.0286828232234929</v>
      </c>
      <c r="O80">
        <v>-0.026366036121574</v>
      </c>
      <c r="P80">
        <v>-0.0490701365889985</v>
      </c>
      <c r="Q80">
        <v>0.00762350100099374</v>
      </c>
      <c r="R80">
        <v>-0.0314799867052846</v>
      </c>
      <c r="S80">
        <v>0.0970485845028792</v>
      </c>
      <c r="T80">
        <v>-0.0819567979669631</v>
      </c>
      <c r="U80">
        <v>-0.0141080611177415</v>
      </c>
      <c r="V80">
        <v>-0.142884876722966</v>
      </c>
      <c r="W80" s="14">
        <f t="shared" si="8"/>
        <v>-0.0250195859994055</v>
      </c>
      <c r="X80" s="14">
        <f t="shared" si="9"/>
        <v>-0.0250195859994055</v>
      </c>
      <c r="Y80" s="4">
        <f t="shared" si="10"/>
        <v>1.82871049324252</v>
      </c>
      <c r="Z80">
        <v>11663.15</v>
      </c>
      <c r="AA80">
        <f t="shared" si="11"/>
        <v>1.32025696173874</v>
      </c>
      <c r="AB80" s="25">
        <v>-0.0147477599168083</v>
      </c>
      <c r="AC80" s="4">
        <f t="shared" si="7"/>
        <v>-0.0102718260825972</v>
      </c>
    </row>
    <row r="81" spans="1:29">
      <c r="A81" s="1">
        <v>41851</v>
      </c>
      <c r="B81" s="2"/>
      <c r="C81">
        <v>0.0701856324296042</v>
      </c>
      <c r="D81">
        <v>-0.0250375580952751</v>
      </c>
      <c r="E81">
        <v>0.0393401751029163</v>
      </c>
      <c r="F81">
        <v>0.0109341736801545</v>
      </c>
      <c r="G81">
        <v>-0.00368741392331962</v>
      </c>
      <c r="H81">
        <v>0.0466830466830468</v>
      </c>
      <c r="I81">
        <v>-0.012856204085847</v>
      </c>
      <c r="J81">
        <v>0.0242501785289218</v>
      </c>
      <c r="K81">
        <v>0.0357187450575613</v>
      </c>
      <c r="L81">
        <v>0.0342228159246916</v>
      </c>
      <c r="M81">
        <v>0.0563891945213795</v>
      </c>
      <c r="N81">
        <v>-0.0210642656798414</v>
      </c>
      <c r="O81">
        <v>0.238533584808607</v>
      </c>
      <c r="P81">
        <v>0.0943431221020092</v>
      </c>
      <c r="Q81">
        <v>0.0599613371468624</v>
      </c>
      <c r="R81">
        <v>0.0384228845965289</v>
      </c>
      <c r="S81">
        <v>0.0590753510093702</v>
      </c>
      <c r="T81">
        <v>-0.299857520863016</v>
      </c>
      <c r="U81">
        <v>0.043109181530828</v>
      </c>
      <c r="V81">
        <v>-0.0416761041902604</v>
      </c>
      <c r="W81" s="14">
        <f t="shared" si="8"/>
        <v>0.0119223991311797</v>
      </c>
      <c r="X81" s="14" t="str">
        <f t="shared" si="9"/>
        <v/>
      </c>
      <c r="Y81" s="4">
        <f t="shared" si="10"/>
        <v>1.85051310963833</v>
      </c>
      <c r="Z81">
        <v>12172.91</v>
      </c>
      <c r="AA81">
        <f t="shared" si="11"/>
        <v>1.37796128594068</v>
      </c>
      <c r="AB81" s="25">
        <v>0.0437068887907641</v>
      </c>
      <c r="AC81" s="4">
        <f t="shared" si="7"/>
        <v>-0.0317844896595844</v>
      </c>
    </row>
    <row r="82" spans="1:29">
      <c r="A82" s="1">
        <v>41880</v>
      </c>
      <c r="B82" s="2"/>
      <c r="C82">
        <v>-0.0418549603898448</v>
      </c>
      <c r="D82">
        <v>0.13854974668399</v>
      </c>
      <c r="E82">
        <v>-0.0205712532425874</v>
      </c>
      <c r="F82">
        <v>0.0679975847233754</v>
      </c>
      <c r="G82">
        <v>0.0435209132257202</v>
      </c>
      <c r="H82">
        <v>-0.0231336439008</v>
      </c>
      <c r="I82">
        <v>-0.0202730047136521</v>
      </c>
      <c r="J82">
        <v>0.0100223687650698</v>
      </c>
      <c r="K82">
        <v>0.0638060181315503</v>
      </c>
      <c r="L82">
        <v>-0.0332394326604195</v>
      </c>
      <c r="M82">
        <v>0.0111517154067862</v>
      </c>
      <c r="N82">
        <v>0.0572895827317104</v>
      </c>
      <c r="O82">
        <v>0.00527795803590747</v>
      </c>
      <c r="P82">
        <v>-0.0310340282093291</v>
      </c>
      <c r="Q82">
        <v>-0.0101916930635695</v>
      </c>
      <c r="R82">
        <v>0.0910807652814334</v>
      </c>
      <c r="S82">
        <v>0.089530862801632</v>
      </c>
      <c r="T82">
        <v>0.102244316530031</v>
      </c>
      <c r="U82">
        <v>0.0161398934036334</v>
      </c>
      <c r="V82">
        <v>0</v>
      </c>
      <c r="W82" s="14">
        <f t="shared" si="8"/>
        <v>0.017281342579424</v>
      </c>
      <c r="X82" s="14" t="str">
        <f t="shared" si="9"/>
        <v/>
      </c>
      <c r="Y82" s="4">
        <f t="shared" si="10"/>
        <v>1.88249246063371</v>
      </c>
      <c r="Z82">
        <v>12234.24</v>
      </c>
      <c r="AA82">
        <f t="shared" si="11"/>
        <v>1.38490378084673</v>
      </c>
      <c r="AB82" s="25">
        <v>0.00503823654327529</v>
      </c>
      <c r="AC82" s="4">
        <f t="shared" si="7"/>
        <v>0.0122431060361487</v>
      </c>
    </row>
    <row r="83" spans="1:29">
      <c r="A83" s="1">
        <v>41912</v>
      </c>
      <c r="B83" s="2"/>
      <c r="C83">
        <v>-0.0708106300146625</v>
      </c>
      <c r="D83">
        <v>0.000460105816418421</v>
      </c>
      <c r="E83">
        <v>-0.00780682643427733</v>
      </c>
      <c r="F83">
        <v>-0.0488342673799814</v>
      </c>
      <c r="G83">
        <v>-0.108281343474917</v>
      </c>
      <c r="H83">
        <v>0.00498728776139079</v>
      </c>
      <c r="I83">
        <v>-0.0196229073272355</v>
      </c>
      <c r="J83">
        <v>-0.0293085595950299</v>
      </c>
      <c r="K83">
        <v>0.00552269138656558</v>
      </c>
      <c r="L83">
        <v>-0.0144079219466956</v>
      </c>
      <c r="M83">
        <v>-0.129076943568796</v>
      </c>
      <c r="N83">
        <v>0.00129655163335896</v>
      </c>
      <c r="O83">
        <v>-0.0503593407066318</v>
      </c>
      <c r="P83">
        <v>-0.0391409969876589</v>
      </c>
      <c r="Q83">
        <v>-0.0355142704493722</v>
      </c>
      <c r="R83">
        <v>-0.0299208169270045</v>
      </c>
      <c r="S83">
        <v>-0.00336409156555639</v>
      </c>
      <c r="T83">
        <v>-0.0662798364763287</v>
      </c>
      <c r="U83">
        <v>-0.0479537523352955</v>
      </c>
      <c r="V83">
        <v>0.347908295911132</v>
      </c>
      <c r="W83" s="14">
        <f t="shared" si="8"/>
        <v>-0.0190064903774525</v>
      </c>
      <c r="X83" s="14">
        <f t="shared" si="9"/>
        <v>-0.0190064903774525</v>
      </c>
      <c r="Y83" s="4">
        <f t="shared" si="10"/>
        <v>1.84671288579504</v>
      </c>
      <c r="Z83">
        <v>11578.74</v>
      </c>
      <c r="AA83">
        <f t="shared" si="11"/>
        <v>1.31070183382386</v>
      </c>
      <c r="AB83" s="25">
        <v>-0.0535791352793471</v>
      </c>
      <c r="AC83" s="4">
        <f t="shared" si="7"/>
        <v>0.0345726449018946</v>
      </c>
    </row>
    <row r="84" spans="1:29">
      <c r="A84" s="1">
        <v>41943</v>
      </c>
      <c r="B84" s="2"/>
      <c r="C84">
        <v>-0.00419020894957645</v>
      </c>
      <c r="D84">
        <v>0.063455903189497</v>
      </c>
      <c r="E84">
        <v>-0.01410760095438</v>
      </c>
      <c r="F84">
        <v>0.0561932996010075</v>
      </c>
      <c r="G84">
        <v>-0.143281579451792</v>
      </c>
      <c r="H84">
        <v>0.0631717694940339</v>
      </c>
      <c r="I84">
        <v>0.061262187302815</v>
      </c>
      <c r="J84">
        <v>0.0493644256126109</v>
      </c>
      <c r="K84">
        <v>0.120876974168633</v>
      </c>
      <c r="L84">
        <v>-0.00963570872070074</v>
      </c>
      <c r="M84">
        <v>-0.0820359098277919</v>
      </c>
      <c r="N84">
        <v>0.0160971746139209</v>
      </c>
      <c r="O84">
        <v>-0.0247793064694473</v>
      </c>
      <c r="P84">
        <v>0.0333326591290628</v>
      </c>
      <c r="Q84">
        <v>-0.0419154763833262</v>
      </c>
      <c r="R84">
        <v>0.0918173911104172</v>
      </c>
      <c r="S84">
        <v>0.078928187150741</v>
      </c>
      <c r="T84">
        <v>0.0453364216710921</v>
      </c>
      <c r="U84">
        <v>0.0542790074272639</v>
      </c>
      <c r="V84">
        <v>-0.322637208486761</v>
      </c>
      <c r="W84" s="14">
        <f t="shared" si="8"/>
        <v>0.0295667800025687</v>
      </c>
      <c r="X84" s="14" t="str">
        <f t="shared" si="9"/>
        <v/>
      </c>
      <c r="Y84" s="4">
        <f t="shared" si="10"/>
        <v>1.90131423941726</v>
      </c>
      <c r="Z84">
        <v>12122.42</v>
      </c>
      <c r="AA84">
        <f t="shared" si="11"/>
        <v>1.37224586823636</v>
      </c>
      <c r="AB84" s="25">
        <v>0.0469550227399527</v>
      </c>
      <c r="AC84" s="4">
        <f t="shared" si="7"/>
        <v>-0.0173882427373839</v>
      </c>
    </row>
    <row r="85" spans="1:29">
      <c r="A85" s="1">
        <v>41971</v>
      </c>
      <c r="B85" s="2"/>
      <c r="C85">
        <v>-0.128570107560327</v>
      </c>
      <c r="D85">
        <v>0.0566192780052104</v>
      </c>
      <c r="E85">
        <v>-0.10981392589789</v>
      </c>
      <c r="F85">
        <v>0.0331546513591086</v>
      </c>
      <c r="G85">
        <v>0.0662266472759816</v>
      </c>
      <c r="H85">
        <v>-0.0724033078271613</v>
      </c>
      <c r="I85">
        <v>-0.020542302989619</v>
      </c>
      <c r="J85">
        <v>0.0150218833827473</v>
      </c>
      <c r="K85">
        <v>-0.0122534890268263</v>
      </c>
      <c r="L85">
        <v>0.000473498767844971</v>
      </c>
      <c r="M85">
        <v>-0.0655426343673986</v>
      </c>
      <c r="N85">
        <v>0.0405142718525109</v>
      </c>
      <c r="O85">
        <v>-0.0717286245353159</v>
      </c>
      <c r="P85">
        <v>-0.218638062988119</v>
      </c>
      <c r="Q85">
        <v>-0.0427998662898945</v>
      </c>
      <c r="R85">
        <v>-0.0366349374948933</v>
      </c>
      <c r="S85">
        <v>-0.0184092005790575</v>
      </c>
      <c r="T85">
        <v>-0.0716891398924527</v>
      </c>
      <c r="U85">
        <v>0.00100440392490153</v>
      </c>
      <c r="V85">
        <v>-0.23789800673052</v>
      </c>
      <c r="W85" s="14">
        <f t="shared" si="8"/>
        <v>-0.0391400868534988</v>
      </c>
      <c r="X85" s="14">
        <f t="shared" si="9"/>
        <v>-0.0391400868534988</v>
      </c>
      <c r="Y85" s="4">
        <f t="shared" si="10"/>
        <v>1.82689663495067</v>
      </c>
      <c r="Z85">
        <v>11734.16</v>
      </c>
      <c r="AA85">
        <f t="shared" si="11"/>
        <v>1.32829522300204</v>
      </c>
      <c r="AB85" s="25">
        <v>-0.0320282583840521</v>
      </c>
      <c r="AC85" s="4">
        <f t="shared" si="7"/>
        <v>-0.0071118284694467</v>
      </c>
    </row>
    <row r="86" spans="1:29">
      <c r="A86" s="1">
        <v>42004</v>
      </c>
      <c r="B86" s="2"/>
      <c r="C86">
        <v>0.0081109564957349</v>
      </c>
      <c r="D86">
        <v>0.0439373105057312</v>
      </c>
      <c r="E86">
        <v>0.00656151883830458</v>
      </c>
      <c r="F86">
        <v>0.0291696455928914</v>
      </c>
      <c r="G86">
        <v>0.186286853425664</v>
      </c>
      <c r="H86">
        <v>0.0754003798625931</v>
      </c>
      <c r="I86">
        <v>0.0339128255237655</v>
      </c>
      <c r="J86">
        <v>0.109077252621915</v>
      </c>
      <c r="K86">
        <v>0.0297786283372017</v>
      </c>
      <c r="L86">
        <v>-0.0288693632614266</v>
      </c>
      <c r="M86">
        <v>-0.0958018352113346</v>
      </c>
      <c r="N86">
        <v>0.0824414596162273</v>
      </c>
      <c r="O86">
        <v>0.174575999679622</v>
      </c>
      <c r="P86">
        <v>-0.120418848167539</v>
      </c>
      <c r="Q86">
        <v>-0.0266982184606419</v>
      </c>
      <c r="R86">
        <v>0.045809700503578</v>
      </c>
      <c r="S86">
        <v>0.105644361783189</v>
      </c>
      <c r="T86">
        <v>0.0325144088024683</v>
      </c>
      <c r="U86">
        <v>0.0367748182660192</v>
      </c>
      <c r="V86">
        <v>0.312160326086957</v>
      </c>
      <c r="W86" s="14">
        <f t="shared" si="8"/>
        <v>0.041848353467749</v>
      </c>
      <c r="X86" s="14" t="str">
        <f t="shared" si="9"/>
        <v/>
      </c>
      <c r="Y86" s="4">
        <f t="shared" si="10"/>
        <v>1.90334925107913</v>
      </c>
      <c r="Z86">
        <v>11988.86</v>
      </c>
      <c r="AA86">
        <f t="shared" si="11"/>
        <v>1.35712700928232</v>
      </c>
      <c r="AB86" s="25">
        <v>0.0217058570873416</v>
      </c>
      <c r="AC86" s="4">
        <f t="shared" si="7"/>
        <v>0.0201424963804074</v>
      </c>
    </row>
    <row r="87" spans="1:29">
      <c r="A87" s="1">
        <v>42034</v>
      </c>
      <c r="B87" s="2"/>
      <c r="C87">
        <v>0.0124532250494125</v>
      </c>
      <c r="D87">
        <v>0.0177753485296301</v>
      </c>
      <c r="E87">
        <v>0.0485677035737349</v>
      </c>
      <c r="F87">
        <v>0.0879000191863659</v>
      </c>
      <c r="G87">
        <v>0.277318356697475</v>
      </c>
      <c r="H87">
        <v>0.0274733660978663</v>
      </c>
      <c r="I87">
        <v>0.0478441577627082</v>
      </c>
      <c r="J87">
        <v>0.0280174576101133</v>
      </c>
      <c r="K87">
        <v>0.115663428714529</v>
      </c>
      <c r="L87">
        <v>-0.0599243487220534</v>
      </c>
      <c r="M87">
        <v>0.154458933641813</v>
      </c>
      <c r="N87">
        <v>0.00558694512847402</v>
      </c>
      <c r="O87">
        <v>-0.0890904286603192</v>
      </c>
      <c r="P87">
        <v>-0.234506721348827</v>
      </c>
      <c r="Q87">
        <v>0.0112448735225525</v>
      </c>
      <c r="R87">
        <v>0.0776818117308353</v>
      </c>
      <c r="S87">
        <v>-0.0388306347030273</v>
      </c>
      <c r="T87">
        <v>0.0334639564714838</v>
      </c>
      <c r="U87">
        <v>0.0745548434253538</v>
      </c>
      <c r="V87">
        <v>1.09552161532488</v>
      </c>
      <c r="W87" s="14">
        <f t="shared" si="8"/>
        <v>0.0435512101486544</v>
      </c>
      <c r="X87" s="14" t="str">
        <f t="shared" si="9"/>
        <v/>
      </c>
      <c r="Y87" s="4">
        <f t="shared" si="10"/>
        <v>1.98624241429916</v>
      </c>
      <c r="Z87">
        <v>12398.11</v>
      </c>
      <c r="AA87">
        <f t="shared" si="11"/>
        <v>1.40345370160743</v>
      </c>
      <c r="AB87" s="25">
        <v>0.0341358561197644</v>
      </c>
      <c r="AC87" s="4">
        <f t="shared" si="7"/>
        <v>0.00941535402888993</v>
      </c>
    </row>
    <row r="88" spans="1:29">
      <c r="A88" s="1">
        <v>42062</v>
      </c>
      <c r="B88" s="2"/>
      <c r="C88">
        <v>0.156948030068679</v>
      </c>
      <c r="D88">
        <v>0.0439380699365239</v>
      </c>
      <c r="E88">
        <v>-0.0895259343613342</v>
      </c>
      <c r="F88">
        <v>-0.011846626326512</v>
      </c>
      <c r="G88">
        <v>0.0395374601855698</v>
      </c>
      <c r="H88">
        <v>0.0260066295153494</v>
      </c>
      <c r="I88">
        <v>0.0830888718985934</v>
      </c>
      <c r="J88">
        <v>-0.0466512138587288</v>
      </c>
      <c r="K88">
        <v>0.139751791273118</v>
      </c>
      <c r="L88">
        <v>0.0848556242905667</v>
      </c>
      <c r="M88">
        <v>0.208797340074241</v>
      </c>
      <c r="N88">
        <v>0.127724406570561</v>
      </c>
      <c r="O88">
        <v>0.132959660138303</v>
      </c>
      <c r="P88">
        <v>0.0281642979388348</v>
      </c>
      <c r="Q88">
        <v>0.085438393281686</v>
      </c>
      <c r="R88">
        <v>0.0621207988034882</v>
      </c>
      <c r="S88">
        <v>-0.0322809452218495</v>
      </c>
      <c r="T88">
        <v>-0.121283212395657</v>
      </c>
      <c r="U88">
        <v>0.0690860536741134</v>
      </c>
      <c r="V88">
        <v>0.0227300802964794</v>
      </c>
      <c r="W88" s="14">
        <f t="shared" si="8"/>
        <v>0.0310294101691379</v>
      </c>
      <c r="X88" s="14" t="str">
        <f t="shared" si="9"/>
        <v/>
      </c>
      <c r="Y88" s="4">
        <f t="shared" si="10"/>
        <v>2.04787434486778</v>
      </c>
      <c r="Z88">
        <v>13241.29</v>
      </c>
      <c r="AA88">
        <f t="shared" si="11"/>
        <v>1.49890083767263</v>
      </c>
      <c r="AB88" s="25">
        <v>0.0680087529470217</v>
      </c>
      <c r="AC88" s="4">
        <f t="shared" si="7"/>
        <v>-0.0369793427778838</v>
      </c>
    </row>
    <row r="89" spans="1:29">
      <c r="A89" s="1">
        <v>42094</v>
      </c>
      <c r="B89" s="2"/>
      <c r="C89">
        <v>-0.107046182815573</v>
      </c>
      <c r="D89">
        <v>0.00966178972698906</v>
      </c>
      <c r="E89">
        <v>0.0202247955823669</v>
      </c>
      <c r="F89">
        <v>0.0440589093281307</v>
      </c>
      <c r="G89">
        <v>-0.0912875507893158</v>
      </c>
      <c r="H89">
        <v>0.0618990198167042</v>
      </c>
      <c r="I89">
        <v>0.0282305605643276</v>
      </c>
      <c r="J89">
        <v>-0.0485245565991862</v>
      </c>
      <c r="K89">
        <v>-0.00344127036775976</v>
      </c>
      <c r="L89">
        <v>0.0773354230486849</v>
      </c>
      <c r="M89">
        <v>0.00687647773622602</v>
      </c>
      <c r="N89">
        <v>0.136853527411223</v>
      </c>
      <c r="O89">
        <v>-0.0427087118834452</v>
      </c>
      <c r="P89">
        <v>0.0102768228695493</v>
      </c>
      <c r="Q89">
        <v>0.10121973005538</v>
      </c>
      <c r="R89">
        <v>-0.0420235048222969</v>
      </c>
      <c r="S89">
        <v>0.0272152201277904</v>
      </c>
      <c r="T89">
        <v>0.0375946852104807</v>
      </c>
      <c r="U89">
        <v>-0.0372153032248943</v>
      </c>
      <c r="V89">
        <v>-0.0666747191689819</v>
      </c>
      <c r="W89" s="14">
        <f t="shared" si="8"/>
        <v>0.0149232711839157</v>
      </c>
      <c r="X89" s="14" t="str">
        <f t="shared" si="9"/>
        <v/>
      </c>
      <c r="Y89" s="4">
        <f t="shared" si="10"/>
        <v>2.07843532906683</v>
      </c>
      <c r="Z89">
        <v>13257.28</v>
      </c>
      <c r="AA89">
        <f t="shared" si="11"/>
        <v>1.50071088974417</v>
      </c>
      <c r="AB89" s="25">
        <v>0.0012075862699179</v>
      </c>
      <c r="AC89" s="4">
        <f t="shared" si="7"/>
        <v>0.0137156849139978</v>
      </c>
    </row>
    <row r="90" spans="1:29">
      <c r="A90" s="1">
        <v>42124</v>
      </c>
      <c r="B90" s="2"/>
      <c r="C90">
        <v>0.0757515321567661</v>
      </c>
      <c r="D90">
        <v>-0.0270624733451338</v>
      </c>
      <c r="E90">
        <v>-0.00685120010675022</v>
      </c>
      <c r="F90">
        <v>0.0518078822960755</v>
      </c>
      <c r="G90">
        <v>0.100458127176104</v>
      </c>
      <c r="H90">
        <v>-0.0333048959112441</v>
      </c>
      <c r="I90">
        <v>-0.0470507658124819</v>
      </c>
      <c r="J90">
        <v>-0.00277053016650075</v>
      </c>
      <c r="K90">
        <v>0.0147019054751207</v>
      </c>
      <c r="L90">
        <v>-0.00799651910179622</v>
      </c>
      <c r="M90">
        <v>0.0140051829467953</v>
      </c>
      <c r="N90">
        <v>-0.0869156036891715</v>
      </c>
      <c r="O90">
        <v>-0.0776066606272379</v>
      </c>
      <c r="P90">
        <v>-0.108492424513772</v>
      </c>
      <c r="Q90">
        <v>0.00182244297099632</v>
      </c>
      <c r="R90">
        <v>0.0260335773981213</v>
      </c>
      <c r="S90">
        <v>-0.0471636651309972</v>
      </c>
      <c r="T90">
        <v>-0.0127756335457621</v>
      </c>
      <c r="U90">
        <v>0.00149303962062119</v>
      </c>
      <c r="V90">
        <v>1.21418403002459</v>
      </c>
      <c r="W90" s="14">
        <f t="shared" si="8"/>
        <v>0.00288392545088944</v>
      </c>
      <c r="X90" s="14">
        <f t="shared" si="9"/>
        <v>0.00288392545088944</v>
      </c>
      <c r="Y90" s="4">
        <f t="shared" si="10"/>
        <v>2.08442938161035</v>
      </c>
      <c r="Z90">
        <v>13001.7</v>
      </c>
      <c r="AA90">
        <f t="shared" si="11"/>
        <v>1.4717794883405</v>
      </c>
      <c r="AB90" s="25">
        <v>-0.0192784643607135</v>
      </c>
      <c r="AC90" s="4">
        <f t="shared" si="7"/>
        <v>0.0221623898116029</v>
      </c>
    </row>
    <row r="91" spans="1:29">
      <c r="A91" s="1">
        <v>42153</v>
      </c>
      <c r="B91" s="2"/>
      <c r="C91">
        <v>-0.0350732245995193</v>
      </c>
      <c r="D91">
        <v>0.0382843174334715</v>
      </c>
      <c r="E91">
        <v>-0.0448253131179961</v>
      </c>
      <c r="F91">
        <v>0.0163701067615658</v>
      </c>
      <c r="G91">
        <v>-0.0131552654366216</v>
      </c>
      <c r="H91">
        <v>0.017031728217703</v>
      </c>
      <c r="I91">
        <v>-0.019230932993615</v>
      </c>
      <c r="J91">
        <v>0.0305874737012461</v>
      </c>
      <c r="K91">
        <v>0.0310586064628553</v>
      </c>
      <c r="L91">
        <v>-0.047595975358826</v>
      </c>
      <c r="M91">
        <v>0.0671950251877549</v>
      </c>
      <c r="N91">
        <v>0.0113718420359292</v>
      </c>
      <c r="O91">
        <v>0.0322701337573663</v>
      </c>
      <c r="P91">
        <v>0.0874648453194053</v>
      </c>
      <c r="Q91">
        <v>0.018931159108214</v>
      </c>
      <c r="R91">
        <v>-0.0201560585309594</v>
      </c>
      <c r="S91">
        <v>-0.00141632682962567</v>
      </c>
      <c r="T91">
        <v>0.03670141835374</v>
      </c>
      <c r="U91">
        <v>-0.0166677868136299</v>
      </c>
      <c r="V91">
        <v>-0.0107545736162254</v>
      </c>
      <c r="W91" s="14">
        <f t="shared" si="8"/>
        <v>0.00382516347045303</v>
      </c>
      <c r="X91" s="14">
        <f t="shared" si="9"/>
        <v>0.00382516347045303</v>
      </c>
      <c r="Y91" s="4">
        <f t="shared" si="10"/>
        <v>2.09240266473763</v>
      </c>
      <c r="Z91">
        <v>13035.11</v>
      </c>
      <c r="AA91">
        <f t="shared" si="11"/>
        <v>1.47556146705909</v>
      </c>
      <c r="AB91" s="25">
        <v>0.00256966396701963</v>
      </c>
      <c r="AC91" s="4">
        <f t="shared" si="7"/>
        <v>0.0012554995034334</v>
      </c>
    </row>
    <row r="92" spans="1:29">
      <c r="A92" s="1">
        <v>42185</v>
      </c>
      <c r="B92" s="2"/>
      <c r="C92">
        <v>-0.0828624737468789</v>
      </c>
      <c r="D92">
        <v>-0.0500598085007152</v>
      </c>
      <c r="E92">
        <v>-0.0223831062933803</v>
      </c>
      <c r="F92">
        <v>-0.0359734444959086</v>
      </c>
      <c r="G92">
        <v>-0.107927508352739</v>
      </c>
      <c r="H92">
        <v>0.107759696649114</v>
      </c>
      <c r="I92">
        <v>-0.0746637863444596</v>
      </c>
      <c r="J92">
        <v>-0.0377669597989948</v>
      </c>
      <c r="K92">
        <v>-0.0602410836336523</v>
      </c>
      <c r="L92">
        <v>-0.0220635358010222</v>
      </c>
      <c r="M92">
        <v>-0.106389784644114</v>
      </c>
      <c r="N92">
        <v>-0.0826926208006945</v>
      </c>
      <c r="O92">
        <v>-0.0800652410293585</v>
      </c>
      <c r="P92">
        <v>-0.223778032290243</v>
      </c>
      <c r="Q92">
        <v>-0.0484211416133054</v>
      </c>
      <c r="R92">
        <v>-0.0487369766522295</v>
      </c>
      <c r="S92">
        <v>-0.0203376290970745</v>
      </c>
      <c r="T92">
        <v>-0.104159967258164</v>
      </c>
      <c r="U92">
        <v>-0.0443765106467587</v>
      </c>
      <c r="V92">
        <v>0.27178729689808</v>
      </c>
      <c r="W92" s="14">
        <f t="shared" si="8"/>
        <v>-0.0372195234314055</v>
      </c>
      <c r="X92" s="14">
        <f t="shared" si="9"/>
        <v>-0.0372195234314055</v>
      </c>
      <c r="Y92" s="4">
        <f t="shared" si="10"/>
        <v>2.01452443472949</v>
      </c>
      <c r="Z92">
        <v>12370.56</v>
      </c>
      <c r="AA92">
        <f t="shared" si="11"/>
        <v>1.40033506905139</v>
      </c>
      <c r="AB92" s="25">
        <v>-0.0509815413909052</v>
      </c>
      <c r="AC92" s="4">
        <f t="shared" si="7"/>
        <v>0.0137620179594997</v>
      </c>
    </row>
    <row r="93" spans="1:29">
      <c r="A93" s="1">
        <v>42216</v>
      </c>
      <c r="B93" s="2"/>
      <c r="C93">
        <v>-0.011818079605308</v>
      </c>
      <c r="D93">
        <v>0.117573489166309</v>
      </c>
      <c r="E93">
        <v>0.0561283447466512</v>
      </c>
      <c r="F93">
        <v>0.0358915987919832</v>
      </c>
      <c r="G93">
        <v>-0.124087315098551</v>
      </c>
      <c r="H93">
        <v>-0.0636710751043986</v>
      </c>
      <c r="I93">
        <v>0.0127837137138735</v>
      </c>
      <c r="J93">
        <v>0.0107167142662858</v>
      </c>
      <c r="K93">
        <v>0.0213693297224102</v>
      </c>
      <c r="L93">
        <v>0.0266701320749769</v>
      </c>
      <c r="M93">
        <v>-0.0378665479910607</v>
      </c>
      <c r="N93">
        <v>0.0305118394930251</v>
      </c>
      <c r="O93">
        <v>-0.0967948465387495</v>
      </c>
      <c r="P93">
        <v>0.0405521180390291</v>
      </c>
      <c r="Q93">
        <v>0.0713817431735444</v>
      </c>
      <c r="R93">
        <v>0.0792579775150559</v>
      </c>
      <c r="S93">
        <v>0.0601161552286493</v>
      </c>
      <c r="T93">
        <v>-0.0279010573032241</v>
      </c>
      <c r="U93">
        <v>0.0843178434190079</v>
      </c>
      <c r="V93">
        <v>-0.162415795586527</v>
      </c>
      <c r="W93" s="14">
        <f t="shared" si="8"/>
        <v>0.0172861441094568</v>
      </c>
      <c r="X93" s="14" t="str">
        <f t="shared" si="9"/>
        <v/>
      </c>
      <c r="Y93" s="4">
        <f t="shared" si="10"/>
        <v>2.04934779442025</v>
      </c>
      <c r="Z93">
        <v>12933.28</v>
      </c>
      <c r="AA93">
        <f t="shared" si="11"/>
        <v>1.46403441249717</v>
      </c>
      <c r="AB93" s="25">
        <v>0.0454886440064153</v>
      </c>
      <c r="AC93" s="4">
        <f t="shared" si="7"/>
        <v>-0.0282024998969585</v>
      </c>
    </row>
    <row r="94" spans="1:29">
      <c r="A94" s="1">
        <v>42247</v>
      </c>
      <c r="B94" s="2"/>
      <c r="C94">
        <v>-0.0530958046738779</v>
      </c>
      <c r="D94">
        <v>-0.0895244440977377</v>
      </c>
      <c r="E94">
        <v>-0.105941656306943</v>
      </c>
      <c r="F94">
        <v>-0.0444709481135461</v>
      </c>
      <c r="G94">
        <v>0</v>
      </c>
      <c r="H94">
        <v>-0.0224466290900824</v>
      </c>
      <c r="I94">
        <v>-0.107552195524179</v>
      </c>
      <c r="J94">
        <v>0.0206948518528485</v>
      </c>
      <c r="K94">
        <v>-0.0309845879769648</v>
      </c>
      <c r="L94">
        <v>-0.0387449446622447</v>
      </c>
      <c r="M94">
        <v>-0.0370742792788263</v>
      </c>
      <c r="N94">
        <v>-0.119465882109781</v>
      </c>
      <c r="O94">
        <v>0.266508173658898</v>
      </c>
      <c r="P94">
        <v>-0.0909340408013906</v>
      </c>
      <c r="Q94">
        <v>-0.00569877815808317</v>
      </c>
      <c r="R94">
        <v>-0.146883900901062</v>
      </c>
      <c r="S94">
        <v>-0.0577353248200676</v>
      </c>
      <c r="T94">
        <v>-0.0258484675551378</v>
      </c>
      <c r="U94">
        <v>-0.0887105962210749</v>
      </c>
      <c r="V94">
        <v>0.112263575350824</v>
      </c>
      <c r="W94" s="14">
        <f t="shared" si="8"/>
        <v>-0.042816982884011</v>
      </c>
      <c r="X94" s="14">
        <f t="shared" si="9"/>
        <v>-0.042816982884011</v>
      </c>
      <c r="Y94" s="4">
        <f t="shared" si="10"/>
        <v>1.96160090498317</v>
      </c>
      <c r="Z94">
        <v>11907.34</v>
      </c>
      <c r="AA94">
        <f t="shared" si="11"/>
        <v>1.34789902648857</v>
      </c>
      <c r="AB94" s="25">
        <v>-0.0793255848477726</v>
      </c>
      <c r="AC94" s="4">
        <f t="shared" si="7"/>
        <v>0.0365086019637616</v>
      </c>
    </row>
    <row r="95" spans="1:29">
      <c r="A95" s="1">
        <v>42277</v>
      </c>
      <c r="B95" s="2"/>
      <c r="C95">
        <v>-0.0748547825229637</v>
      </c>
      <c r="D95">
        <v>0.00248148229270417</v>
      </c>
      <c r="E95">
        <v>0.0256190476190477</v>
      </c>
      <c r="F95">
        <v>0.0573465932402213</v>
      </c>
      <c r="G95">
        <v>0.12555608344491</v>
      </c>
      <c r="H95">
        <v>-0.0824109370634289</v>
      </c>
      <c r="I95">
        <v>0.108764123795247</v>
      </c>
      <c r="J95">
        <v>-0.0101508120649653</v>
      </c>
      <c r="K95">
        <v>0.0484573493022933</v>
      </c>
      <c r="L95">
        <v>0.181980611392679</v>
      </c>
      <c r="M95">
        <v>-0.130730352331823</v>
      </c>
      <c r="N95">
        <v>-0.148239538657703</v>
      </c>
      <c r="O95">
        <v>-0.156481680802514</v>
      </c>
      <c r="P95">
        <v>0.0333601690651102</v>
      </c>
      <c r="Q95">
        <v>0.0456413784476828</v>
      </c>
      <c r="R95">
        <v>-0.0325994519512425</v>
      </c>
      <c r="S95">
        <v>0.111409127635294</v>
      </c>
      <c r="T95">
        <v>0.022674799269444</v>
      </c>
      <c r="U95">
        <v>-0.0380001710830213</v>
      </c>
      <c r="V95">
        <v>0.834837680147609</v>
      </c>
      <c r="W95" s="14">
        <f t="shared" si="8"/>
        <v>0.0264247738494063</v>
      </c>
      <c r="X95" s="14" t="str">
        <f t="shared" si="9"/>
        <v/>
      </c>
      <c r="Y95" s="4">
        <f t="shared" si="10"/>
        <v>2.01343576528014</v>
      </c>
      <c r="Z95">
        <v>11541.71</v>
      </c>
      <c r="AA95">
        <f t="shared" si="11"/>
        <v>1.30651007471134</v>
      </c>
      <c r="AB95" s="25">
        <v>-0.0307062702501145</v>
      </c>
      <c r="AC95" s="4">
        <f t="shared" si="7"/>
        <v>0.0571310440995208</v>
      </c>
    </row>
    <row r="96" spans="1:29">
      <c r="A96" s="1">
        <v>42307</v>
      </c>
      <c r="B96" s="2"/>
      <c r="C96">
        <v>0.0091321843865344</v>
      </c>
      <c r="D96">
        <v>0.0278867718407609</v>
      </c>
      <c r="E96">
        <v>-0.0745101680750303</v>
      </c>
      <c r="F96">
        <v>0.0435027353164605</v>
      </c>
      <c r="G96">
        <v>-0.043054489639294</v>
      </c>
      <c r="H96">
        <v>0.0314635356445487</v>
      </c>
      <c r="I96">
        <v>-0.0104331591508534</v>
      </c>
      <c r="J96">
        <v>0.0941320619023518</v>
      </c>
      <c r="K96">
        <v>-0.0588235294117646</v>
      </c>
      <c r="L96">
        <v>0.0115531019896573</v>
      </c>
      <c r="M96">
        <v>-0.00233052629049901</v>
      </c>
      <c r="N96">
        <v>0.0539082182389754</v>
      </c>
      <c r="O96">
        <v>-0.00464465813274528</v>
      </c>
      <c r="P96">
        <v>0.0829721965233481</v>
      </c>
      <c r="Q96">
        <v>-0.0874713993940539</v>
      </c>
      <c r="R96">
        <v>0.0127629094224133</v>
      </c>
      <c r="S96">
        <v>0.0543364211409898</v>
      </c>
      <c r="T96">
        <v>0.0344711392660983</v>
      </c>
      <c r="U96">
        <v>0.04337952639571</v>
      </c>
      <c r="V96">
        <v>0.315024188726423</v>
      </c>
      <c r="W96" s="14">
        <f t="shared" si="8"/>
        <v>0.00755939959836005</v>
      </c>
      <c r="X96" s="14">
        <f t="shared" si="9"/>
        <v>0.00755939959836005</v>
      </c>
      <c r="Y96" s="4">
        <f t="shared" si="10"/>
        <v>2.02865613079552</v>
      </c>
      <c r="Z96">
        <v>12023.06</v>
      </c>
      <c r="AA96">
        <f t="shared" si="11"/>
        <v>1.36099841521395</v>
      </c>
      <c r="AB96" s="25">
        <v>0.0417052585795346</v>
      </c>
      <c r="AC96" s="4">
        <f t="shared" si="7"/>
        <v>-0.0341458589811745</v>
      </c>
    </row>
    <row r="97" spans="1:29">
      <c r="A97" s="1">
        <v>42338</v>
      </c>
      <c r="B97" s="2"/>
      <c r="C97">
        <v>-0.174086396645294</v>
      </c>
      <c r="D97">
        <v>0.0926762968992452</v>
      </c>
      <c r="E97">
        <v>0.0377109545883252</v>
      </c>
      <c r="F97">
        <v>-0.00925959871580684</v>
      </c>
      <c r="G97">
        <v>-0.0582644959499559</v>
      </c>
      <c r="H97">
        <v>0.0879316431289083</v>
      </c>
      <c r="I97">
        <v>0.0227033174566227</v>
      </c>
      <c r="J97">
        <v>-0.066582272317842</v>
      </c>
      <c r="K97">
        <v>0.02901863084922</v>
      </c>
      <c r="L97">
        <v>-0.0144378506907724</v>
      </c>
      <c r="M97">
        <v>-0.0872015316259075</v>
      </c>
      <c r="N97">
        <v>0.122895821261224</v>
      </c>
      <c r="O97">
        <v>-0.299640025844298</v>
      </c>
      <c r="P97">
        <v>0.429746863900005</v>
      </c>
      <c r="Q97">
        <v>0.128420434424668</v>
      </c>
      <c r="R97">
        <v>0.0891039242161211</v>
      </c>
      <c r="S97">
        <v>0.10718093802869</v>
      </c>
      <c r="T97">
        <v>0.0881107491856679</v>
      </c>
      <c r="U97">
        <v>0.0465976137406581</v>
      </c>
      <c r="V97">
        <v>-0.190120905239227</v>
      </c>
      <c r="W97" s="14">
        <f t="shared" si="8"/>
        <v>0.0257998049318437</v>
      </c>
      <c r="X97" s="14" t="str">
        <f t="shared" si="9"/>
        <v/>
      </c>
      <c r="Y97" s="4">
        <f t="shared" si="10"/>
        <v>2.08099506324384</v>
      </c>
      <c r="Z97">
        <v>11933.13</v>
      </c>
      <c r="AA97">
        <f t="shared" si="11"/>
        <v>1.35081842879783</v>
      </c>
      <c r="AB97" s="25">
        <v>-0.00747979299778911</v>
      </c>
      <c r="AC97" s="4">
        <f t="shared" si="7"/>
        <v>0.0332795979296329</v>
      </c>
    </row>
    <row r="98" spans="1:29">
      <c r="A98" s="1">
        <v>42369</v>
      </c>
      <c r="B98" s="2"/>
      <c r="C98">
        <v>-0.0422097554868288</v>
      </c>
      <c r="D98">
        <v>0.0472340435270679</v>
      </c>
      <c r="E98">
        <v>0.00041092777823426</v>
      </c>
      <c r="F98">
        <v>0.0214200001057256</v>
      </c>
      <c r="G98">
        <v>0.146774536938471</v>
      </c>
      <c r="H98">
        <v>-0.129212342478932</v>
      </c>
      <c r="I98">
        <v>0.0205839822590481</v>
      </c>
      <c r="J98">
        <v>0.00550310364613216</v>
      </c>
      <c r="K98">
        <v>0.0216897019968632</v>
      </c>
      <c r="L98">
        <v>0.119961849069396</v>
      </c>
      <c r="M98">
        <v>0.0600999907660242</v>
      </c>
      <c r="N98">
        <v>-0.0257949057037719</v>
      </c>
      <c r="O98">
        <v>0.0609459657343681</v>
      </c>
      <c r="P98">
        <v>-0.0386804616497375</v>
      </c>
      <c r="Q98">
        <v>-0.00562359042355454</v>
      </c>
      <c r="R98">
        <v>-0.0074385288242993</v>
      </c>
      <c r="S98">
        <v>0.0226700737050258</v>
      </c>
      <c r="T98">
        <v>0.021882951653944</v>
      </c>
      <c r="U98">
        <v>0.0164674784525958</v>
      </c>
      <c r="V98">
        <v>0.338028887868116</v>
      </c>
      <c r="W98" s="14">
        <f t="shared" si="8"/>
        <v>0.009318126815888</v>
      </c>
      <c r="X98" s="14" t="str">
        <f t="shared" si="9"/>
        <v/>
      </c>
      <c r="Y98" s="4">
        <f t="shared" si="10"/>
        <v>2.10038603914638</v>
      </c>
      <c r="Z98">
        <v>12245.05</v>
      </c>
      <c r="AA98">
        <f t="shared" si="11"/>
        <v>1.38612746207833</v>
      </c>
      <c r="AB98" s="25">
        <v>0.0261389928711075</v>
      </c>
      <c r="AC98" s="4">
        <f t="shared" si="7"/>
        <v>-0.0168208660552195</v>
      </c>
    </row>
    <row r="99" spans="1:29">
      <c r="A99" s="1">
        <v>42398</v>
      </c>
      <c r="B99" s="2"/>
      <c r="C99">
        <v>-0.141236978641565</v>
      </c>
      <c r="D99">
        <v>0.0268021095522637</v>
      </c>
      <c r="E99">
        <v>-0.00285598306706503</v>
      </c>
      <c r="F99">
        <v>0.0504137749002438</v>
      </c>
      <c r="G99">
        <v>0.0331575820585177</v>
      </c>
      <c r="H99">
        <v>0.0374352526372905</v>
      </c>
      <c r="I99">
        <v>-0.0953325875819708</v>
      </c>
      <c r="J99">
        <v>0.0678546416621273</v>
      </c>
      <c r="K99">
        <v>-0.00636722834962067</v>
      </c>
      <c r="L99">
        <v>-0.0280382130116958</v>
      </c>
      <c r="M99">
        <v>-0.0937744982143524</v>
      </c>
      <c r="N99">
        <v>-0.0959062170317306</v>
      </c>
      <c r="O99">
        <v>-0.0532904543697896</v>
      </c>
      <c r="P99">
        <v>0.089764140141974</v>
      </c>
      <c r="Q99">
        <v>-0.0314111536115933</v>
      </c>
      <c r="R99">
        <v>-0.0116478483697969</v>
      </c>
      <c r="S99">
        <v>0.0689761248563912</v>
      </c>
      <c r="T99">
        <v>-0.0149988282165456</v>
      </c>
      <c r="U99">
        <v>-0.0462665688914633</v>
      </c>
      <c r="V99">
        <v>0.101750839182179</v>
      </c>
      <c r="W99" s="14">
        <f t="shared" si="8"/>
        <v>-0.0110731756718073</v>
      </c>
      <c r="X99" s="14">
        <f t="shared" si="9"/>
        <v>-0.0110731756718073</v>
      </c>
      <c r="Y99" s="4">
        <f t="shared" si="10"/>
        <v>2.0771280955563</v>
      </c>
      <c r="Z99">
        <v>11573.63</v>
      </c>
      <c r="AA99">
        <f t="shared" si="11"/>
        <v>1.3101233869142</v>
      </c>
      <c r="AB99" s="25">
        <v>-0.0548319525032565</v>
      </c>
      <c r="AC99" s="4">
        <f t="shared" ref="AC99:AC122" si="12">W99-AB99</f>
        <v>0.0437587768314491</v>
      </c>
    </row>
    <row r="100" spans="1:29">
      <c r="A100" s="1">
        <v>42429</v>
      </c>
      <c r="B100" s="2"/>
      <c r="C100">
        <v>0.0569758356712291</v>
      </c>
      <c r="D100">
        <v>-0.0421464745625992</v>
      </c>
      <c r="E100">
        <v>-0.0749092530398413</v>
      </c>
      <c r="F100">
        <v>0.044466451848129</v>
      </c>
      <c r="G100">
        <v>0.364887690925427</v>
      </c>
      <c r="H100">
        <v>-0.00445935329924918</v>
      </c>
      <c r="I100">
        <v>0.00291290445733527</v>
      </c>
      <c r="J100">
        <v>0.0295853676309845</v>
      </c>
      <c r="K100">
        <v>-0.0502947382610184</v>
      </c>
      <c r="L100">
        <v>-0.0666831375299293</v>
      </c>
      <c r="M100">
        <v>0.294066760954042</v>
      </c>
      <c r="N100">
        <v>-0.114974475141007</v>
      </c>
      <c r="O100">
        <v>0.00304704698867209</v>
      </c>
      <c r="P100">
        <v>-0.0653198451055144</v>
      </c>
      <c r="Q100">
        <v>-0.0311649128562905</v>
      </c>
      <c r="R100">
        <v>0.06317827124832</v>
      </c>
      <c r="S100">
        <v>-0.00272501967417216</v>
      </c>
      <c r="T100">
        <v>0.0336961694028075</v>
      </c>
      <c r="U100">
        <v>0.0419011559162363</v>
      </c>
      <c r="V100">
        <v>0.191095262000796</v>
      </c>
      <c r="W100" s="14">
        <f t="shared" si="8"/>
        <v>-0.00191151977190979</v>
      </c>
      <c r="X100" s="14">
        <f t="shared" si="9"/>
        <v>-0.00191151977190979</v>
      </c>
      <c r="Y100" s="4">
        <f t="shared" ref="Y100:Y122" si="13">Y99*(1+W100)</f>
        <v>2.07315762413285</v>
      </c>
      <c r="Z100">
        <v>11344.16</v>
      </c>
      <c r="AA100">
        <f t="shared" si="11"/>
        <v>1.28414761150102</v>
      </c>
      <c r="AB100" s="25">
        <v>-0.019826968721136</v>
      </c>
      <c r="AC100" s="4">
        <f t="shared" si="12"/>
        <v>0.0179154489492262</v>
      </c>
    </row>
    <row r="101" spans="1:29">
      <c r="A101" s="1">
        <v>42460</v>
      </c>
      <c r="B101" s="2"/>
      <c r="C101">
        <v>0.0645307574753631</v>
      </c>
      <c r="D101">
        <v>-0.0208122707183916</v>
      </c>
      <c r="E101">
        <v>-0.0204258038829458</v>
      </c>
      <c r="F101">
        <v>-0.018444527258747</v>
      </c>
      <c r="G101">
        <v>-0.0759913634209279</v>
      </c>
      <c r="H101">
        <v>0.00455106497452284</v>
      </c>
      <c r="I101">
        <v>0.0392015026776436</v>
      </c>
      <c r="J101">
        <v>-0.0236865076556492</v>
      </c>
      <c r="K101">
        <v>-0.0162024653077266</v>
      </c>
      <c r="L101">
        <v>0.0541868524447791</v>
      </c>
      <c r="M101">
        <v>-0.0712625871417507</v>
      </c>
      <c r="N101">
        <v>-0.0246437771880941</v>
      </c>
      <c r="O101">
        <v>0.276875</v>
      </c>
      <c r="P101">
        <v>0.0546937726820182</v>
      </c>
      <c r="Q101">
        <v>0.0790481913510876</v>
      </c>
      <c r="R101">
        <v>-0.00816973424779022</v>
      </c>
      <c r="S101">
        <v>0.0411106530828573</v>
      </c>
      <c r="T101">
        <v>0.0901401156601549</v>
      </c>
      <c r="U101">
        <v>-0.00285884381162627</v>
      </c>
      <c r="V101">
        <v>0.0614917303723512</v>
      </c>
      <c r="W101" s="14">
        <f t="shared" si="8"/>
        <v>0.0232224067460956</v>
      </c>
      <c r="X101" s="14" t="str">
        <f t="shared" si="9"/>
        <v/>
      </c>
      <c r="Y101" s="4">
        <f t="shared" si="13"/>
        <v>2.12130133372924</v>
      </c>
      <c r="Z101">
        <v>11877.63</v>
      </c>
      <c r="AA101">
        <f t="shared" si="11"/>
        <v>1.34453588408422</v>
      </c>
      <c r="AB101" s="25">
        <v>0.0470259587311888</v>
      </c>
      <c r="AC101" s="4">
        <f t="shared" si="12"/>
        <v>-0.0238035519850932</v>
      </c>
    </row>
    <row r="102" spans="1:29">
      <c r="A102" s="1">
        <v>42489</v>
      </c>
      <c r="B102" s="2"/>
      <c r="C102">
        <v>0.238643387731282</v>
      </c>
      <c r="D102">
        <v>0.0509223802732364</v>
      </c>
      <c r="E102">
        <v>0.0248733869199462</v>
      </c>
      <c r="F102">
        <v>0.0562003489092979</v>
      </c>
      <c r="G102">
        <v>0.173971275504389</v>
      </c>
      <c r="H102">
        <v>0.078424824411063</v>
      </c>
      <c r="I102">
        <v>-0.00632621746036011</v>
      </c>
      <c r="J102">
        <v>0.0195490902061233</v>
      </c>
      <c r="K102">
        <v>-0.00235830734571119</v>
      </c>
      <c r="L102">
        <v>-0.0149956590505684</v>
      </c>
      <c r="M102">
        <v>0.00634090052212466</v>
      </c>
      <c r="N102">
        <v>0.203780134348478</v>
      </c>
      <c r="O102">
        <v>0.0941729558674544</v>
      </c>
      <c r="P102">
        <v>0.0201887941534713</v>
      </c>
      <c r="Q102">
        <v>-0.0197883022412025</v>
      </c>
      <c r="R102">
        <v>-0.000817995910020408</v>
      </c>
      <c r="S102">
        <v>0.0682557370001866</v>
      </c>
      <c r="T102">
        <v>0.0137767220902612</v>
      </c>
      <c r="U102">
        <v>-0.00335835515227656</v>
      </c>
      <c r="V102">
        <v>0.234264824677903</v>
      </c>
      <c r="W102" s="14">
        <f t="shared" si="8"/>
        <v>0.0337570721835328</v>
      </c>
      <c r="X102" s="14" t="str">
        <f t="shared" si="9"/>
        <v/>
      </c>
      <c r="Y102" s="4">
        <f t="shared" si="13"/>
        <v>2.19291025597496</v>
      </c>
      <c r="Z102">
        <v>12277.95</v>
      </c>
      <c r="AA102">
        <f t="shared" si="11"/>
        <v>1.38985170930496</v>
      </c>
      <c r="AB102" s="25">
        <v>0.033703693413585</v>
      </c>
      <c r="AC102" s="4">
        <f t="shared" si="12"/>
        <v>5.33787699477442e-5</v>
      </c>
    </row>
    <row r="103" spans="1:29">
      <c r="A103" s="1">
        <v>42521</v>
      </c>
      <c r="B103" s="2"/>
      <c r="C103">
        <v>-0.111804240768378</v>
      </c>
      <c r="D103">
        <v>0.102362017701638</v>
      </c>
      <c r="E103">
        <v>-0.0202256337469604</v>
      </c>
      <c r="F103">
        <v>0.0193474116239176</v>
      </c>
      <c r="G103">
        <v>-0.0191518799912616</v>
      </c>
      <c r="H103">
        <v>0.090756469458624</v>
      </c>
      <c r="I103">
        <v>0.025248273886928</v>
      </c>
      <c r="J103">
        <v>0.0972222222222221</v>
      </c>
      <c r="K103">
        <v>0.0518886027510026</v>
      </c>
      <c r="L103">
        <v>-0.0139152844943278</v>
      </c>
      <c r="M103">
        <v>-0.0343202924547581</v>
      </c>
      <c r="N103">
        <v>-0.0421606798731599</v>
      </c>
      <c r="O103">
        <v>-0.121148124258755</v>
      </c>
      <c r="P103">
        <v>0.0903799659731963</v>
      </c>
      <c r="Q103">
        <v>-0.0415534376753366</v>
      </c>
      <c r="R103">
        <v>0.0341745280773735</v>
      </c>
      <c r="S103">
        <v>0.0482372999819971</v>
      </c>
      <c r="T103">
        <v>0.0349369988545247</v>
      </c>
      <c r="U103">
        <v>0.0464889892856919</v>
      </c>
      <c r="V103">
        <v>0.0693866684415454</v>
      </c>
      <c r="W103" s="14">
        <f t="shared" si="8"/>
        <v>0.0249233125020232</v>
      </c>
      <c r="X103" s="14" t="str">
        <f t="shared" si="9"/>
        <v/>
      </c>
      <c r="Y103" s="4">
        <f t="shared" si="13"/>
        <v>2.24756484357351</v>
      </c>
      <c r="Z103">
        <v>12650.91</v>
      </c>
      <c r="AA103">
        <f t="shared" si="11"/>
        <v>1.43207040978039</v>
      </c>
      <c r="AB103" s="25">
        <v>0.0303764064847958</v>
      </c>
      <c r="AC103" s="4">
        <f t="shared" si="12"/>
        <v>-0.00545309398277255</v>
      </c>
    </row>
    <row r="104" spans="1:29">
      <c r="A104" s="1">
        <v>42551</v>
      </c>
      <c r="B104" s="2"/>
      <c r="C104">
        <v>0.0375894605614806</v>
      </c>
      <c r="D104">
        <v>-0.0410864655542216</v>
      </c>
      <c r="E104">
        <v>-0.0486253874585912</v>
      </c>
      <c r="F104">
        <v>0.00494145690397874</v>
      </c>
      <c r="G104">
        <v>0.233295387052069</v>
      </c>
      <c r="H104">
        <v>-0.00371395411124009</v>
      </c>
      <c r="I104">
        <v>-0.0530562054149037</v>
      </c>
      <c r="J104">
        <v>0.089061217436385</v>
      </c>
      <c r="K104">
        <v>0.0201778783616577</v>
      </c>
      <c r="L104">
        <v>0.0632905529324925</v>
      </c>
      <c r="M104">
        <v>0.0424999118259091</v>
      </c>
      <c r="N104">
        <v>-0.0231560202865234</v>
      </c>
      <c r="O104">
        <v>-0.0204197592244043</v>
      </c>
      <c r="P104">
        <v>0.0284963455695164</v>
      </c>
      <c r="Q104">
        <v>-0.0183292368808448</v>
      </c>
      <c r="R104">
        <v>0.0401329172764844</v>
      </c>
      <c r="S104">
        <v>-0.0830386729168351</v>
      </c>
      <c r="T104">
        <v>0.0356693666046184</v>
      </c>
      <c r="U104">
        <v>-0.02212840557414</v>
      </c>
      <c r="V104">
        <v>0.232816746540528</v>
      </c>
      <c r="W104" s="14">
        <f t="shared" si="8"/>
        <v>0.00655140784291304</v>
      </c>
      <c r="X104" s="14">
        <f t="shared" si="9"/>
        <v>0.00655140784291304</v>
      </c>
      <c r="Y104" s="4">
        <f t="shared" si="13"/>
        <v>2.26228955751716</v>
      </c>
      <c r="Z104">
        <v>12326.85</v>
      </c>
      <c r="AA104">
        <f t="shared" si="11"/>
        <v>1.39538714059316</v>
      </c>
      <c r="AB104" s="25">
        <v>-0.0256155486048039</v>
      </c>
      <c r="AC104" s="4">
        <f t="shared" si="12"/>
        <v>0.0321669564477169</v>
      </c>
    </row>
    <row r="105" spans="1:29">
      <c r="A105" s="1">
        <v>42580</v>
      </c>
      <c r="B105" s="2"/>
      <c r="C105">
        <v>0.0350249250483499</v>
      </c>
      <c r="D105">
        <v>0.0534351612829098</v>
      </c>
      <c r="E105">
        <v>0.136453714899906</v>
      </c>
      <c r="F105">
        <v>0.0516590414427218</v>
      </c>
      <c r="G105">
        <v>0.0554228955553326</v>
      </c>
      <c r="H105">
        <v>0.0853217914941664</v>
      </c>
      <c r="I105">
        <v>0.128081115315658</v>
      </c>
      <c r="J105">
        <v>0.094234087708511</v>
      </c>
      <c r="K105">
        <v>0.0703297500699722</v>
      </c>
      <c r="L105">
        <v>0.0424923620952311</v>
      </c>
      <c r="M105">
        <v>0.0738999030155401</v>
      </c>
      <c r="N105">
        <v>0.0473846856268076</v>
      </c>
      <c r="O105">
        <v>0.0502102668213458</v>
      </c>
      <c r="P105">
        <v>0.0932077078675608</v>
      </c>
      <c r="Q105">
        <v>0.0378300159717095</v>
      </c>
      <c r="R105">
        <v>0.0998415915185089</v>
      </c>
      <c r="S105">
        <v>0.0577042786552011</v>
      </c>
      <c r="T105">
        <v>0.067011561255222</v>
      </c>
      <c r="U105">
        <v>0.0950534172398654</v>
      </c>
      <c r="V105">
        <v>-0.00309644413779187</v>
      </c>
      <c r="W105" s="14">
        <f t="shared" si="8"/>
        <v>0.0812181873960792</v>
      </c>
      <c r="X105" s="14" t="str">
        <f t="shared" si="9"/>
        <v/>
      </c>
      <c r="Y105" s="4">
        <f t="shared" si="13"/>
        <v>2.44602861474378</v>
      </c>
      <c r="Z105">
        <v>13081.78</v>
      </c>
      <c r="AA105">
        <f t="shared" si="11"/>
        <v>1.48084446456871</v>
      </c>
      <c r="AB105" s="25">
        <v>0.0612427343563036</v>
      </c>
      <c r="AC105" s="4">
        <f t="shared" si="12"/>
        <v>0.0199754530397756</v>
      </c>
    </row>
    <row r="106" spans="1:29">
      <c r="A106" s="1">
        <v>42613</v>
      </c>
      <c r="B106" s="2"/>
      <c r="C106">
        <v>0.0117289657583388</v>
      </c>
      <c r="D106">
        <v>-0.0862770876295907</v>
      </c>
      <c r="E106">
        <v>0.014423147970267</v>
      </c>
      <c r="F106">
        <v>-0.0822140564284508</v>
      </c>
      <c r="G106">
        <v>-0.143506283628344</v>
      </c>
      <c r="H106">
        <v>-0.00107665912014498</v>
      </c>
      <c r="I106">
        <v>0.0409566324389603</v>
      </c>
      <c r="J106">
        <v>-0.0452798723897913</v>
      </c>
      <c r="K106">
        <v>0.0453746434676492</v>
      </c>
      <c r="L106">
        <v>-0.0416129650774947</v>
      </c>
      <c r="M106">
        <v>-0.106965461476262</v>
      </c>
      <c r="N106">
        <v>0.153545843550171</v>
      </c>
      <c r="O106">
        <v>0.12917256377507</v>
      </c>
      <c r="P106">
        <v>-0.0322588498807032</v>
      </c>
      <c r="Q106">
        <v>-0.0554553249761122</v>
      </c>
      <c r="R106">
        <v>-0.0728993168706399</v>
      </c>
      <c r="S106">
        <v>-0.120252703068686</v>
      </c>
      <c r="T106">
        <v>-0.107259110878423</v>
      </c>
      <c r="U106">
        <v>-0.0748023165163159</v>
      </c>
      <c r="V106">
        <v>-0.136641401779233</v>
      </c>
      <c r="W106" s="14">
        <f t="shared" si="8"/>
        <v>-0.0193779831753568</v>
      </c>
      <c r="X106" s="14">
        <f t="shared" si="9"/>
        <v>-0.0193779831753568</v>
      </c>
      <c r="Y106" s="4">
        <f t="shared" si="13"/>
        <v>2.39862951340083</v>
      </c>
      <c r="Z106">
        <v>12878.3</v>
      </c>
      <c r="AA106">
        <f t="shared" si="11"/>
        <v>1.45781073126557</v>
      </c>
      <c r="AB106" s="25">
        <v>-0.0155544581853539</v>
      </c>
      <c r="AC106" s="4">
        <f t="shared" si="12"/>
        <v>-0.00382352499000289</v>
      </c>
    </row>
    <row r="107" spans="1:29">
      <c r="A107" s="1">
        <v>42643</v>
      </c>
      <c r="B107" s="2"/>
      <c r="C107">
        <v>0.149117853857749</v>
      </c>
      <c r="D107">
        <v>-0.00542638044295984</v>
      </c>
      <c r="E107">
        <v>-0.00872119843639974</v>
      </c>
      <c r="F107">
        <v>-0.0183713385029566</v>
      </c>
      <c r="G107">
        <v>0.0248174210304335</v>
      </c>
      <c r="H107">
        <v>-0.0489845848658924</v>
      </c>
      <c r="I107">
        <v>0.070655840799668</v>
      </c>
      <c r="J107">
        <v>-0.0754888931080312</v>
      </c>
      <c r="K107">
        <v>0.0100614713280494</v>
      </c>
      <c r="L107">
        <v>-0.0465657989944155</v>
      </c>
      <c r="M107">
        <v>0.0236238990604531</v>
      </c>
      <c r="N107">
        <v>0.0314610893914513</v>
      </c>
      <c r="O107">
        <v>-0.0219599930706287</v>
      </c>
      <c r="P107">
        <v>0.00953483106493258</v>
      </c>
      <c r="Q107">
        <v>-0.00349003315616569</v>
      </c>
      <c r="R107">
        <v>0.0550246916794683</v>
      </c>
      <c r="S107">
        <v>-0.214593138560815</v>
      </c>
      <c r="T107">
        <v>0.0193783625283663</v>
      </c>
      <c r="U107">
        <v>-0.0570097564205192</v>
      </c>
      <c r="V107">
        <v>0.125898190421257</v>
      </c>
      <c r="W107" s="14">
        <f t="shared" si="8"/>
        <v>-0.00195231285667777</v>
      </c>
      <c r="X107" s="14">
        <f t="shared" si="9"/>
        <v>-0.00195231285667777</v>
      </c>
      <c r="Y107" s="4">
        <f t="shared" si="13"/>
        <v>2.39394663816341</v>
      </c>
      <c r="Z107">
        <v>12930.61</v>
      </c>
      <c r="AA107">
        <f t="shared" si="11"/>
        <v>1.46373217115689</v>
      </c>
      <c r="AB107" s="25">
        <v>0.00406187152030935</v>
      </c>
      <c r="AC107" s="4">
        <f t="shared" si="12"/>
        <v>-0.00601418437698711</v>
      </c>
    </row>
    <row r="108" spans="1:29">
      <c r="A108" s="1">
        <v>42674</v>
      </c>
      <c r="B108" s="2"/>
      <c r="C108">
        <v>0.00473050526301466</v>
      </c>
      <c r="D108">
        <v>-0.0636992315316344</v>
      </c>
      <c r="E108">
        <v>0.00427649787644691</v>
      </c>
      <c r="F108">
        <v>-0.0671954918589988</v>
      </c>
      <c r="G108">
        <v>0.0233283514198452</v>
      </c>
      <c r="H108">
        <v>-0.0606595247986679</v>
      </c>
      <c r="I108">
        <v>-0.0531357655948038</v>
      </c>
      <c r="J108">
        <v>-0.0348502895633959</v>
      </c>
      <c r="K108">
        <v>-0.0398403999174481</v>
      </c>
      <c r="L108">
        <v>-0.0104678387039547</v>
      </c>
      <c r="M108">
        <v>-0.121171740379093</v>
      </c>
      <c r="N108">
        <v>-0.0577635660533147</v>
      </c>
      <c r="O108">
        <v>0.0712663318677198</v>
      </c>
      <c r="P108">
        <v>-0.0660386762360446</v>
      </c>
      <c r="Q108">
        <v>-0.0472497214502516</v>
      </c>
      <c r="R108">
        <v>-0.0669458132131194</v>
      </c>
      <c r="S108">
        <v>-0.0975449810427612</v>
      </c>
      <c r="T108">
        <v>0</v>
      </c>
      <c r="U108">
        <v>-0.045380564863571</v>
      </c>
      <c r="V108">
        <v>-0.166132659529205</v>
      </c>
      <c r="W108" s="14">
        <f t="shared" si="8"/>
        <v>-0.0358307964502162</v>
      </c>
      <c r="X108" s="14">
        <f t="shared" si="9"/>
        <v>-0.0358307964502162</v>
      </c>
      <c r="Y108" s="4">
        <f t="shared" si="13"/>
        <v>2.3081696234587</v>
      </c>
      <c r="Z108">
        <v>12687.74</v>
      </c>
      <c r="AA108">
        <f t="shared" si="11"/>
        <v>1.43623952909214</v>
      </c>
      <c r="AB108" s="25">
        <v>-0.0187825632356092</v>
      </c>
      <c r="AC108" s="4">
        <f t="shared" si="12"/>
        <v>-0.0170482332146069</v>
      </c>
    </row>
    <row r="109" spans="1:29">
      <c r="A109" s="1">
        <v>42704</v>
      </c>
      <c r="B109" s="2"/>
      <c r="C109">
        <v>0.126052378700434</v>
      </c>
      <c r="D109">
        <v>-0.00287598456038396</v>
      </c>
      <c r="E109">
        <v>-0.0140577136948081</v>
      </c>
      <c r="F109">
        <v>-0.0250640800120622</v>
      </c>
      <c r="G109">
        <v>-0.164655829311659</v>
      </c>
      <c r="H109">
        <v>0.0775468360239528</v>
      </c>
      <c r="I109">
        <v>0.00502131001105899</v>
      </c>
      <c r="J109">
        <v>0.00425559078239046</v>
      </c>
      <c r="K109">
        <v>-0.0186713667497778</v>
      </c>
      <c r="L109">
        <v>-0.0685421161670009</v>
      </c>
      <c r="M109">
        <v>0.162518626964001</v>
      </c>
      <c r="N109">
        <v>0.099834462173606</v>
      </c>
      <c r="O109">
        <v>0.271178198369935</v>
      </c>
      <c r="P109">
        <v>0.0605955493889747</v>
      </c>
      <c r="Q109">
        <v>-0.0510671168846066</v>
      </c>
      <c r="R109">
        <v>-0.00381756786542409</v>
      </c>
      <c r="S109">
        <v>-0.244483236723853</v>
      </c>
      <c r="T109">
        <v>-0.0019009980239626</v>
      </c>
      <c r="U109">
        <v>0.0189349112426036</v>
      </c>
      <c r="V109">
        <v>-0.176250078097341</v>
      </c>
      <c r="W109" s="14">
        <f t="shared" si="8"/>
        <v>0.00734060814869288</v>
      </c>
      <c r="X109" s="14">
        <f t="shared" si="9"/>
        <v>0.00734060814869288</v>
      </c>
      <c r="Y109" s="4">
        <f t="shared" si="13"/>
        <v>2.32511299220523</v>
      </c>
      <c r="Z109">
        <v>13101.67</v>
      </c>
      <c r="AA109">
        <f t="shared" si="11"/>
        <v>1.48309599275526</v>
      </c>
      <c r="AB109" s="25">
        <v>0.0326244074988926</v>
      </c>
      <c r="AC109" s="4">
        <f t="shared" si="12"/>
        <v>-0.0252837993501997</v>
      </c>
    </row>
    <row r="110" spans="1:29">
      <c r="A110" s="1">
        <v>42734</v>
      </c>
      <c r="B110" s="2"/>
      <c r="C110">
        <v>-0.0191288041024691</v>
      </c>
      <c r="D110">
        <v>0.0134929210017045</v>
      </c>
      <c r="E110">
        <v>0.0414832038786921</v>
      </c>
      <c r="F110">
        <v>0.0227751916405046</v>
      </c>
      <c r="G110">
        <v>0.0674014949955657</v>
      </c>
      <c r="H110">
        <v>-0.0222152766090449</v>
      </c>
      <c r="I110">
        <v>0.0495032515428899</v>
      </c>
      <c r="J110">
        <v>0.0667203423946436</v>
      </c>
      <c r="K110">
        <v>0.0169141733471567</v>
      </c>
      <c r="L110">
        <v>0.0302057111570733</v>
      </c>
      <c r="M110">
        <v>0.111204812503514</v>
      </c>
      <c r="N110">
        <v>0.0460827995674418</v>
      </c>
      <c r="O110">
        <v>0.0092960979342005</v>
      </c>
      <c r="P110">
        <v>0.0857128481219653</v>
      </c>
      <c r="Q110">
        <v>0.0819411890250237</v>
      </c>
      <c r="R110">
        <v>0.0628285688999026</v>
      </c>
      <c r="S110">
        <v>-0.0665966502680891</v>
      </c>
      <c r="T110">
        <v>-0.0514247049094054</v>
      </c>
      <c r="U110">
        <v>0.0844111104549303</v>
      </c>
      <c r="V110">
        <v>-0.0511579107043536</v>
      </c>
      <c r="W110" s="14">
        <f t="shared" si="8"/>
        <v>0.0290857993125707</v>
      </c>
      <c r="X110" s="14" t="str">
        <f t="shared" si="9"/>
        <v/>
      </c>
      <c r="Y110" s="4">
        <f t="shared" si="13"/>
        <v>2.39274076207556</v>
      </c>
      <c r="Z110">
        <v>13680.95</v>
      </c>
      <c r="AA110">
        <f t="shared" si="11"/>
        <v>1.54866991170478</v>
      </c>
      <c r="AB110" s="25">
        <v>0.0442142108601422</v>
      </c>
      <c r="AC110" s="4">
        <f t="shared" si="12"/>
        <v>-0.0151284115475715</v>
      </c>
    </row>
    <row r="111" spans="1:29">
      <c r="A111" s="1">
        <v>42766</v>
      </c>
      <c r="B111" s="2"/>
      <c r="C111">
        <v>0.0830872706896788</v>
      </c>
      <c r="D111">
        <v>0.1301020638271</v>
      </c>
      <c r="E111">
        <v>0.0410802080611834</v>
      </c>
      <c r="F111">
        <v>0.00586690591277272</v>
      </c>
      <c r="G111">
        <v>0.071026706231454</v>
      </c>
      <c r="H111">
        <v>-0.0186101734209629</v>
      </c>
      <c r="I111">
        <v>-0.0299475528915755</v>
      </c>
      <c r="J111">
        <v>-0.00456838676359594</v>
      </c>
      <c r="K111">
        <v>-0.0124734353161917</v>
      </c>
      <c r="L111">
        <v>0.033317633203759</v>
      </c>
      <c r="M111">
        <v>-0.00583860359220845</v>
      </c>
      <c r="N111">
        <v>-0.090418982370212</v>
      </c>
      <c r="O111">
        <v>-0.116362809384831</v>
      </c>
      <c r="P111">
        <v>-0.0614051348595792</v>
      </c>
      <c r="Q111">
        <v>-0.0589087595477648</v>
      </c>
      <c r="R111">
        <v>-0.0447001806993147</v>
      </c>
      <c r="S111">
        <v>0.0290296218213688</v>
      </c>
      <c r="T111">
        <v>-0.100393648780746</v>
      </c>
      <c r="U111">
        <v>-0.00292870066137818</v>
      </c>
      <c r="V111">
        <v>0.161761767096095</v>
      </c>
      <c r="W111" s="14">
        <f t="shared" si="8"/>
        <v>-0.00656641420297263</v>
      </c>
      <c r="X111" s="14">
        <f t="shared" si="9"/>
        <v>-0.00656641420297263</v>
      </c>
      <c r="Y111" s="4">
        <f t="shared" si="13"/>
        <v>2.37702903515143</v>
      </c>
      <c r="Z111">
        <v>13599.58</v>
      </c>
      <c r="AA111">
        <f t="shared" si="11"/>
        <v>1.5394589087616</v>
      </c>
      <c r="AB111" s="25">
        <v>-0.00594768638142829</v>
      </c>
      <c r="AC111" s="4">
        <f t="shared" si="12"/>
        <v>-0.000618727821544342</v>
      </c>
    </row>
    <row r="112" spans="1:29">
      <c r="A112" s="1">
        <v>42794</v>
      </c>
      <c r="B112" s="2"/>
      <c r="C112">
        <v>-0.0792901063994853</v>
      </c>
      <c r="D112">
        <v>0.0435381025119652</v>
      </c>
      <c r="E112">
        <v>0.0167409644876189</v>
      </c>
      <c r="F112">
        <v>0.083932553303435</v>
      </c>
      <c r="G112">
        <v>0.00735864529999786</v>
      </c>
      <c r="H112">
        <v>0.0294718757270434</v>
      </c>
      <c r="I112">
        <v>0.0424290871245716</v>
      </c>
      <c r="J112">
        <v>-0.00905898315907094</v>
      </c>
      <c r="K112">
        <v>-0.0746129760854602</v>
      </c>
      <c r="L112">
        <v>0.0269282486308957</v>
      </c>
      <c r="M112">
        <v>-0.0670955133946747</v>
      </c>
      <c r="N112">
        <v>-0.0501954077471898</v>
      </c>
      <c r="O112">
        <v>0.117668253763994</v>
      </c>
      <c r="P112">
        <v>-0.00933195082210037</v>
      </c>
      <c r="Q112">
        <v>-0.0246124081335862</v>
      </c>
      <c r="R112">
        <v>0.0528325241237435</v>
      </c>
      <c r="S112">
        <v>0.116364724568956</v>
      </c>
      <c r="T112">
        <v>0.125958121641068</v>
      </c>
      <c r="U112">
        <v>0.0167620481013735</v>
      </c>
      <c r="V112">
        <v>0.0717291836290037</v>
      </c>
      <c r="W112" s="14">
        <f t="shared" si="8"/>
        <v>0.0207868426320127</v>
      </c>
      <c r="X112" s="14" t="str">
        <f t="shared" si="9"/>
        <v/>
      </c>
      <c r="Y112" s="4">
        <f t="shared" si="13"/>
        <v>2.42643996363685</v>
      </c>
      <c r="Z112">
        <v>13909.04</v>
      </c>
      <c r="AA112">
        <f t="shared" si="11"/>
        <v>1.57448947249264</v>
      </c>
      <c r="AB112" s="25">
        <v>0.0227551144961831</v>
      </c>
      <c r="AC112" s="4">
        <f t="shared" si="12"/>
        <v>-0.0019682718641704</v>
      </c>
    </row>
    <row r="113" spans="1:29">
      <c r="A113" s="1">
        <v>42825</v>
      </c>
      <c r="B113" s="2"/>
      <c r="C113">
        <v>-0.0328623007113538</v>
      </c>
      <c r="D113">
        <v>0.0699799841383737</v>
      </c>
      <c r="E113">
        <v>0.0594259352337188</v>
      </c>
      <c r="F113">
        <v>0.0541109030811548</v>
      </c>
      <c r="G113">
        <v>0.0386367136790688</v>
      </c>
      <c r="H113">
        <v>0.0296833658416169</v>
      </c>
      <c r="I113">
        <v>0.0503366793269711</v>
      </c>
      <c r="J113">
        <v>0.0228343602754622</v>
      </c>
      <c r="K113">
        <v>0.105387484025057</v>
      </c>
      <c r="L113">
        <v>0.140810022392794</v>
      </c>
      <c r="M113">
        <v>0.125327310814349</v>
      </c>
      <c r="N113">
        <v>0.132321702600124</v>
      </c>
      <c r="O113">
        <v>-0.0326678487269824</v>
      </c>
      <c r="P113">
        <v>0.160361842105263</v>
      </c>
      <c r="Q113">
        <v>0.185151270516394</v>
      </c>
      <c r="R113">
        <v>0.0345829676607441</v>
      </c>
      <c r="S113">
        <v>-0.0402198119432532</v>
      </c>
      <c r="T113">
        <v>-0.119170579029734</v>
      </c>
      <c r="U113">
        <v>-0.0178585284620297</v>
      </c>
      <c r="V113">
        <v>-0.0551156669305999</v>
      </c>
      <c r="W113" s="14">
        <f t="shared" si="8"/>
        <v>0.0467593884145845</v>
      </c>
      <c r="X113" s="14" t="str">
        <f t="shared" si="9"/>
        <v/>
      </c>
      <c r="Y113" s="4">
        <f t="shared" si="13"/>
        <v>2.53989881236122</v>
      </c>
      <c r="Z113">
        <v>14373.5</v>
      </c>
      <c r="AA113">
        <f t="shared" si="11"/>
        <v>1.62706588182024</v>
      </c>
      <c r="AB113" s="25">
        <v>0.0333926712411496</v>
      </c>
      <c r="AC113" s="4">
        <f t="shared" si="12"/>
        <v>0.0133667171734349</v>
      </c>
    </row>
    <row r="114" spans="1:29">
      <c r="A114" s="1">
        <v>42853</v>
      </c>
      <c r="B114" s="2"/>
      <c r="C114">
        <v>-0.00273906759124065</v>
      </c>
      <c r="D114">
        <v>0.0530535763112607</v>
      </c>
      <c r="E114">
        <v>0.0135000042359599</v>
      </c>
      <c r="F114">
        <v>0.059525480221033</v>
      </c>
      <c r="G114">
        <v>-0.071051795360661</v>
      </c>
      <c r="H114">
        <v>0.00630409935287601</v>
      </c>
      <c r="I114">
        <v>-0.112651164667578</v>
      </c>
      <c r="J114">
        <v>0.089396802897866</v>
      </c>
      <c r="K114">
        <v>0.0127081901964037</v>
      </c>
      <c r="L114">
        <v>0.0413286564913755</v>
      </c>
      <c r="M114">
        <v>0.117933354662944</v>
      </c>
      <c r="N114">
        <v>-0.0144045989041277</v>
      </c>
      <c r="O114">
        <v>0.000412616544336331</v>
      </c>
      <c r="P114">
        <v>-0.109765264265619</v>
      </c>
      <c r="Q114">
        <v>0.0162792097081537</v>
      </c>
      <c r="R114">
        <v>0.0423418881393098</v>
      </c>
      <c r="S114">
        <v>-0.186613099010645</v>
      </c>
      <c r="T114">
        <v>0.0619170294039266</v>
      </c>
      <c r="U114">
        <v>0.0276273648258551</v>
      </c>
      <c r="V114">
        <v>0.13749759362225</v>
      </c>
      <c r="W114" s="14">
        <f t="shared" si="8"/>
        <v>0.00975376197146355</v>
      </c>
      <c r="X114" s="14" t="str">
        <f t="shared" si="9"/>
        <v/>
      </c>
      <c r="Y114" s="4">
        <f t="shared" si="13"/>
        <v>2.56467238080859</v>
      </c>
      <c r="Z114">
        <v>14533.56</v>
      </c>
      <c r="AA114">
        <f t="shared" si="11"/>
        <v>1.64518451437627</v>
      </c>
      <c r="AB114" s="25">
        <v>0.0111357706891153</v>
      </c>
      <c r="AC114" s="14">
        <f t="shared" si="12"/>
        <v>-0.00138200871765176</v>
      </c>
    </row>
    <row r="115" spans="1:29">
      <c r="A115" s="1">
        <v>42886</v>
      </c>
      <c r="B115" s="2"/>
      <c r="C115">
        <v>-0.00362760038970589</v>
      </c>
      <c r="D115">
        <v>-0.0099326509329335</v>
      </c>
      <c r="E115">
        <v>-0.0332983645475026</v>
      </c>
      <c r="F115">
        <v>0.011747029094386</v>
      </c>
      <c r="G115">
        <v>0.0148913365715719</v>
      </c>
      <c r="H115">
        <v>0.0735462136375151</v>
      </c>
      <c r="I115">
        <v>0.00323467885643458</v>
      </c>
      <c r="J115">
        <v>0.0753022390082585</v>
      </c>
      <c r="K115">
        <v>-0.0439298731559419</v>
      </c>
      <c r="L115">
        <v>-0.0776110126066449</v>
      </c>
      <c r="M115">
        <v>0.06791435038636</v>
      </c>
      <c r="N115">
        <v>0.00890876920321104</v>
      </c>
      <c r="O115">
        <v>0.0854557135718648</v>
      </c>
      <c r="P115">
        <v>-0.0410836630319404</v>
      </c>
      <c r="Q115">
        <v>-0.0200510790145776</v>
      </c>
      <c r="R115">
        <v>0.00271017274472163</v>
      </c>
      <c r="S115">
        <v>-0.185699758316935</v>
      </c>
      <c r="T115">
        <v>-0.0648039707768669</v>
      </c>
      <c r="U115">
        <v>0.0127976912113452</v>
      </c>
      <c r="V115">
        <v>0.0732610578502524</v>
      </c>
      <c r="W115" s="14">
        <f t="shared" si="8"/>
        <v>-0.000263185938368456</v>
      </c>
      <c r="X115" s="14">
        <f t="shared" si="9"/>
        <v>-0.000263185938368456</v>
      </c>
      <c r="Y115" s="4">
        <f t="shared" si="13"/>
        <v>2.56399739510144</v>
      </c>
      <c r="Z115">
        <v>14124.57</v>
      </c>
      <c r="AA115">
        <f t="shared" si="11"/>
        <v>1.59888725379217</v>
      </c>
      <c r="AB115" s="25">
        <v>-0.02814107486397</v>
      </c>
      <c r="AC115" s="4">
        <f t="shared" si="12"/>
        <v>0.0278778889256015</v>
      </c>
    </row>
    <row r="116" spans="1:29">
      <c r="A116" s="1">
        <v>42916</v>
      </c>
      <c r="B116" s="2"/>
      <c r="C116">
        <v>-0.0184961508223467</v>
      </c>
      <c r="D116">
        <v>0.031171646105119</v>
      </c>
      <c r="E116">
        <v>-0.0348258061168902</v>
      </c>
      <c r="F116">
        <v>-0.059791924919507</v>
      </c>
      <c r="G116">
        <v>-0.0608259931691533</v>
      </c>
      <c r="H116">
        <v>0.00773577710960116</v>
      </c>
      <c r="I116">
        <v>-0.0310118905215797</v>
      </c>
      <c r="J116">
        <v>-0.0539627588061306</v>
      </c>
      <c r="K116">
        <v>-0.0634585833276239</v>
      </c>
      <c r="L116">
        <v>-0.0417785224549242</v>
      </c>
      <c r="M116">
        <v>-0.0258165635303482</v>
      </c>
      <c r="N116">
        <v>-0.0215304832096463</v>
      </c>
      <c r="O116">
        <v>0.172231112669984</v>
      </c>
      <c r="P116">
        <v>0.14762635538001</v>
      </c>
      <c r="Q116">
        <v>-0.0627302586792365</v>
      </c>
      <c r="R116">
        <v>-0.0121589856282014</v>
      </c>
      <c r="S116">
        <v>0.162282266696941</v>
      </c>
      <c r="T116">
        <v>0.106237700518814</v>
      </c>
      <c r="U116">
        <v>-0.0235669198923255</v>
      </c>
      <c r="V116">
        <v>-0.0307212822796081</v>
      </c>
      <c r="W116" s="14">
        <f t="shared" si="8"/>
        <v>-0.00847350158798309</v>
      </c>
      <c r="X116" s="14">
        <f t="shared" si="9"/>
        <v>-0.00847350158798309</v>
      </c>
      <c r="Y116" s="4">
        <f t="shared" si="13"/>
        <v>2.54227135910246</v>
      </c>
      <c r="Z116">
        <v>14129.23</v>
      </c>
      <c r="AA116">
        <f t="shared" si="11"/>
        <v>1.5994147611501</v>
      </c>
      <c r="AB116" s="25">
        <v>0.000329921548054113</v>
      </c>
      <c r="AC116" s="4">
        <f t="shared" si="12"/>
        <v>-0.0088034231360372</v>
      </c>
    </row>
    <row r="117" spans="1:29">
      <c r="A117" s="1">
        <v>42947</v>
      </c>
      <c r="B117" s="2"/>
      <c r="C117">
        <v>0.130014815588086</v>
      </c>
      <c r="D117">
        <v>-0.0596873877947259</v>
      </c>
      <c r="E117">
        <v>0.071770613557667</v>
      </c>
      <c r="F117">
        <v>-0.0158866223413512</v>
      </c>
      <c r="G117">
        <v>0.0215804962078618</v>
      </c>
      <c r="H117">
        <v>-0.0600263013426711</v>
      </c>
      <c r="I117">
        <v>-0.0599822756014037</v>
      </c>
      <c r="J117">
        <v>-0.0264153624784609</v>
      </c>
      <c r="K117">
        <v>-0.00934833386458767</v>
      </c>
      <c r="L117">
        <v>0.0598237567295978</v>
      </c>
      <c r="M117">
        <v>0.048033077968306</v>
      </c>
      <c r="N117">
        <v>-0.0626408227311059</v>
      </c>
      <c r="O117">
        <v>0.0165876038673241</v>
      </c>
      <c r="P117">
        <v>0.111822346932065</v>
      </c>
      <c r="Q117">
        <v>-0.0369588499933814</v>
      </c>
      <c r="R117">
        <v>-0.0492113320156571</v>
      </c>
      <c r="S117">
        <v>0.0936034829202947</v>
      </c>
      <c r="T117">
        <v>-0.066790652543058</v>
      </c>
      <c r="U117">
        <v>-0.0243450284354239</v>
      </c>
      <c r="V117">
        <v>-0.0175987597611392</v>
      </c>
      <c r="W117" s="14">
        <f t="shared" si="8"/>
        <v>-0.0112752423808427</v>
      </c>
      <c r="X117" s="14">
        <f t="shared" si="9"/>
        <v>-0.0112752423808427</v>
      </c>
      <c r="Y117" s="4">
        <f t="shared" si="13"/>
        <v>2.51360663333071</v>
      </c>
      <c r="Z117">
        <v>14126.27</v>
      </c>
      <c r="AA117">
        <f t="shared" si="11"/>
        <v>1.59907969209871</v>
      </c>
      <c r="AB117" s="25">
        <v>-0.000209494784924491</v>
      </c>
      <c r="AC117" s="4">
        <f t="shared" si="12"/>
        <v>-0.0110657475959182</v>
      </c>
    </row>
    <row r="118" spans="1:29">
      <c r="A118" s="1">
        <v>42978</v>
      </c>
      <c r="B118" s="2"/>
      <c r="C118">
        <v>0.0519331127445537</v>
      </c>
      <c r="D118">
        <v>0.0321747062551543</v>
      </c>
      <c r="E118">
        <v>-0.0458745888381308</v>
      </c>
      <c r="F118">
        <v>0.0653505184268124</v>
      </c>
      <c r="G118">
        <v>0.138715192393265</v>
      </c>
      <c r="H118">
        <v>-0.01225980693815</v>
      </c>
      <c r="I118">
        <v>-0.0472656462393822</v>
      </c>
      <c r="J118">
        <v>0.0891690690800278</v>
      </c>
      <c r="K118">
        <v>-0.00720532540009067</v>
      </c>
      <c r="L118">
        <v>0.0284210026981122</v>
      </c>
      <c r="M118">
        <v>0.0276485233175046</v>
      </c>
      <c r="N118">
        <v>0.00137595066631935</v>
      </c>
      <c r="O118">
        <v>-0.040157712071228</v>
      </c>
      <c r="P118">
        <v>0.0494301825781773</v>
      </c>
      <c r="Q118">
        <v>0.0248624603268106</v>
      </c>
      <c r="R118">
        <v>0.0920222392513002</v>
      </c>
      <c r="S118">
        <v>-0.347636911141734</v>
      </c>
      <c r="T118">
        <v>0.0201022441729486</v>
      </c>
      <c r="U118">
        <v>0.0460312595770764</v>
      </c>
      <c r="V118">
        <v>0.0418383549100403</v>
      </c>
      <c r="W118" s="14">
        <f t="shared" si="8"/>
        <v>0.00655002650202022</v>
      </c>
      <c r="X118" s="14">
        <f t="shared" si="9"/>
        <v>0.00655002650202022</v>
      </c>
      <c r="Y118" s="4">
        <f t="shared" si="13"/>
        <v>2.53007082339468</v>
      </c>
      <c r="Z118">
        <v>14202.33</v>
      </c>
      <c r="AA118">
        <f t="shared" si="11"/>
        <v>1.60768960833145</v>
      </c>
      <c r="AB118" s="25">
        <v>0.00538429465102963</v>
      </c>
      <c r="AC118" s="4">
        <f t="shared" si="12"/>
        <v>0.00116573185099059</v>
      </c>
    </row>
    <row r="119" spans="1:29">
      <c r="A119" s="1">
        <v>43007</v>
      </c>
      <c r="B119" s="2"/>
      <c r="C119">
        <v>-0.0443292744713909</v>
      </c>
      <c r="D119">
        <v>0.0307992493188765</v>
      </c>
      <c r="E119">
        <v>-0.00514707492826949</v>
      </c>
      <c r="F119">
        <v>-0.0210670484965449</v>
      </c>
      <c r="G119">
        <v>-0.087038789025544</v>
      </c>
      <c r="H119">
        <v>-0.0371874874727742</v>
      </c>
      <c r="I119">
        <v>-0.02900331104368</v>
      </c>
      <c r="J119">
        <v>-0.0616990266865463</v>
      </c>
      <c r="K119">
        <v>0.0514727759595357</v>
      </c>
      <c r="L119">
        <v>-0.102196321744682</v>
      </c>
      <c r="M119">
        <v>0.0326555570175779</v>
      </c>
      <c r="N119">
        <v>0.0371357802171517</v>
      </c>
      <c r="O119">
        <v>-0.0946829103128413</v>
      </c>
      <c r="P119">
        <v>-0.0869516204790981</v>
      </c>
      <c r="Q119">
        <v>0.0300707156915681</v>
      </c>
      <c r="R119">
        <v>0.0529062215387373</v>
      </c>
      <c r="S119">
        <v>0.0707649578500598</v>
      </c>
      <c r="T119">
        <v>0.0134488518927489</v>
      </c>
      <c r="U119">
        <v>0.00700808625336924</v>
      </c>
      <c r="V119">
        <v>-0.0977821826613807</v>
      </c>
      <c r="W119" s="14">
        <f t="shared" si="8"/>
        <v>-0.0146442944235011</v>
      </c>
      <c r="X119" s="14">
        <f t="shared" si="9"/>
        <v>-0.0146442944235011</v>
      </c>
      <c r="Y119" s="4">
        <f t="shared" si="13"/>
        <v>2.49301972134458</v>
      </c>
      <c r="Z119">
        <v>14187.5</v>
      </c>
      <c r="AA119">
        <f t="shared" si="11"/>
        <v>1.60601086710437</v>
      </c>
      <c r="AB119" s="25">
        <v>-0.00104419486098406</v>
      </c>
      <c r="AC119" s="4">
        <f t="shared" si="12"/>
        <v>-0.013600099562517</v>
      </c>
    </row>
    <row r="120" spans="1:29">
      <c r="A120" s="1">
        <v>43039</v>
      </c>
      <c r="B120" s="2"/>
      <c r="C120">
        <v>0.035266825035885</v>
      </c>
      <c r="D120">
        <v>0.0410794172990889</v>
      </c>
      <c r="E120">
        <v>0.0453084408436442</v>
      </c>
      <c r="F120">
        <v>0.0275025543840013</v>
      </c>
      <c r="G120">
        <v>0.0629871592701059</v>
      </c>
      <c r="H120">
        <v>0.0296409637216533</v>
      </c>
      <c r="I120">
        <v>0.0333522940660211</v>
      </c>
      <c r="J120">
        <v>0.0287091590787361</v>
      </c>
      <c r="K120">
        <v>0.0396252728595683</v>
      </c>
      <c r="L120">
        <v>0.0519402079863864</v>
      </c>
      <c r="M120">
        <v>-0.0378740181087726</v>
      </c>
      <c r="N120">
        <v>0.0724636903796099</v>
      </c>
      <c r="O120">
        <v>-0.0160042903917805</v>
      </c>
      <c r="P120">
        <v>0.0833384776838075</v>
      </c>
      <c r="Q120">
        <v>0.0427971514784125</v>
      </c>
      <c r="R120">
        <v>0.0689870321395907</v>
      </c>
      <c r="S120">
        <v>0.153420403689835</v>
      </c>
      <c r="T120">
        <v>0.0508744482315473</v>
      </c>
      <c r="U120">
        <v>0.0596487757192068</v>
      </c>
      <c r="V120">
        <v>0.144734387630319</v>
      </c>
      <c r="W120" s="14">
        <f t="shared" si="8"/>
        <v>0.0420004755530429</v>
      </c>
      <c r="X120" s="14" t="str">
        <f t="shared" si="9"/>
        <v/>
      </c>
      <c r="Y120" s="4">
        <f t="shared" si="13"/>
        <v>2.59772773520416</v>
      </c>
      <c r="Z120">
        <v>14724.86</v>
      </c>
      <c r="AA120">
        <f t="shared" si="11"/>
        <v>1.66683948381254</v>
      </c>
      <c r="AB120" s="25">
        <v>0.0378755947136564</v>
      </c>
      <c r="AC120" s="4">
        <f t="shared" si="12"/>
        <v>0.00412488083938648</v>
      </c>
    </row>
    <row r="121" spans="1:29">
      <c r="A121" s="1">
        <v>43069</v>
      </c>
      <c r="B121" s="2"/>
      <c r="C121">
        <v>0.0266955374719466</v>
      </c>
      <c r="D121">
        <v>0.0390694668047185</v>
      </c>
      <c r="E121">
        <v>0.0216722830665546</v>
      </c>
      <c r="F121">
        <v>0.0375356912971003</v>
      </c>
      <c r="G121">
        <v>0.0299877082185394</v>
      </c>
      <c r="H121">
        <v>0.0450854060028507</v>
      </c>
      <c r="I121">
        <v>0.0111943499959994</v>
      </c>
      <c r="J121">
        <v>0.0086604880419312</v>
      </c>
      <c r="K121">
        <v>0.103136877509162</v>
      </c>
      <c r="L121">
        <v>0.0103900257658582</v>
      </c>
      <c r="M121">
        <v>0.00162040463373403</v>
      </c>
      <c r="N121">
        <v>0.0344358059361474</v>
      </c>
      <c r="O121">
        <v>0.0635237084420985</v>
      </c>
      <c r="P121">
        <v>0.00731285733280163</v>
      </c>
      <c r="Q121">
        <v>-0.00467809137115105</v>
      </c>
      <c r="R121">
        <v>0.0509182800405914</v>
      </c>
      <c r="S121">
        <v>0.122671987837324</v>
      </c>
      <c r="T121">
        <v>0.10737737604679</v>
      </c>
      <c r="U121">
        <v>0.0368409781062782</v>
      </c>
      <c r="V121">
        <v>0.0999004164403403</v>
      </c>
      <c r="W121" s="14">
        <f t="shared" si="8"/>
        <v>0.0361721778049873</v>
      </c>
      <c r="X121" s="14" t="str">
        <f t="shared" si="9"/>
        <v/>
      </c>
      <c r="Y121" s="4">
        <f t="shared" si="13"/>
        <v>2.69169320473092</v>
      </c>
      <c r="Z121">
        <v>14936.32</v>
      </c>
      <c r="AA121">
        <f t="shared" si="11"/>
        <v>1.6907765451664</v>
      </c>
      <c r="AB121" s="25">
        <v>0.0143607477422536</v>
      </c>
      <c r="AC121" s="4">
        <f t="shared" si="12"/>
        <v>0.0218114300627337</v>
      </c>
    </row>
    <row r="122" spans="1:29">
      <c r="A122" s="1">
        <v>43098</v>
      </c>
      <c r="B122" s="2"/>
      <c r="C122">
        <v>0.0376853372129023</v>
      </c>
      <c r="D122">
        <v>-0.00127577543233579</v>
      </c>
      <c r="E122">
        <v>0.00264074818488721</v>
      </c>
      <c r="F122">
        <v>0.00320951526729818</v>
      </c>
      <c r="G122">
        <v>0.0477480618491156</v>
      </c>
      <c r="H122">
        <v>0.019410573849615</v>
      </c>
      <c r="I122">
        <v>0.0128108379231753</v>
      </c>
      <c r="J122">
        <v>0.0240980831105433</v>
      </c>
      <c r="K122">
        <v>0.00675100111618209</v>
      </c>
      <c r="L122">
        <v>-0.00838712786665093</v>
      </c>
      <c r="M122">
        <v>0.023888352931614</v>
      </c>
      <c r="N122">
        <v>0.0186236899236771</v>
      </c>
      <c r="O122">
        <v>0.0573666775584017</v>
      </c>
      <c r="P122">
        <v>0.0307463819784456</v>
      </c>
      <c r="Q122">
        <v>-0.00839082028204858</v>
      </c>
      <c r="R122">
        <v>0.0159068576852722</v>
      </c>
      <c r="S122">
        <v>-0.0454125257232148</v>
      </c>
      <c r="T122">
        <v>0.00991880453063486</v>
      </c>
      <c r="U122">
        <v>0.00291539774245128</v>
      </c>
      <c r="V122">
        <v>0.0402854806157197</v>
      </c>
      <c r="W122" s="14">
        <f t="shared" si="8"/>
        <v>0.0113294171838283</v>
      </c>
      <c r="X122" s="14" t="str">
        <f t="shared" si="9"/>
        <v/>
      </c>
      <c r="Y122" s="4">
        <f t="shared" si="13"/>
        <v>2.72218851997819</v>
      </c>
      <c r="Z122">
        <v>15191.15</v>
      </c>
      <c r="AA122">
        <f t="shared" si="11"/>
        <v>1.71962304731718</v>
      </c>
      <c r="AB122" s="25">
        <v>0.0170610967092295</v>
      </c>
      <c r="AC122" s="4">
        <f t="shared" si="12"/>
        <v>-0.00573167952540121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98"/>
  <sheetViews>
    <sheetView zoomScale="75" zoomScaleNormal="75" topLeftCell="W1" workbookViewId="0">
      <selection activeCell="AF2" sqref="AF2"/>
    </sheetView>
  </sheetViews>
  <sheetFormatPr defaultColWidth="9" defaultRowHeight="14.4"/>
  <cols>
    <col min="1" max="1" width="10.7314814814815" customWidth="1"/>
    <col min="23" max="23" width="15" customWidth="1"/>
    <col min="24" max="24" width="17.2685185185185" customWidth="1"/>
    <col min="25" max="25" width="26" customWidth="1"/>
    <col min="26" max="26" width="18.8611111111111" customWidth="1"/>
    <col min="27" max="27" width="12.3981481481481" customWidth="1"/>
    <col min="29" max="30" width="20" customWidth="1"/>
    <col min="31" max="31" width="16.3981481481481" customWidth="1"/>
    <col min="32" max="32" width="17.5555555555556" customWidth="1"/>
    <col min="34" max="34" width="12.2685185185185" customWidth="1"/>
    <col min="35" max="35" width="16.3981481481481" customWidth="1"/>
    <col min="36" max="36" width="10.6666666666667"/>
  </cols>
  <sheetData>
    <row r="1" spans="3:22">
      <c r="C1" t="s">
        <v>35</v>
      </c>
      <c r="D1" t="s">
        <v>39</v>
      </c>
      <c r="E1" t="s">
        <v>45</v>
      </c>
      <c r="F1" t="s">
        <v>56</v>
      </c>
      <c r="G1" t="s">
        <v>62</v>
      </c>
      <c r="H1" t="s">
        <v>112</v>
      </c>
      <c r="I1" t="s">
        <v>147</v>
      </c>
      <c r="J1" t="s">
        <v>163</v>
      </c>
      <c r="K1" t="s">
        <v>186</v>
      </c>
      <c r="L1" t="s">
        <v>188</v>
      </c>
      <c r="M1" t="s">
        <v>195</v>
      </c>
      <c r="N1" t="s">
        <v>199</v>
      </c>
      <c r="O1" t="s">
        <v>218</v>
      </c>
      <c r="P1" t="s">
        <v>223</v>
      </c>
      <c r="Q1" t="s">
        <v>240</v>
      </c>
      <c r="R1" t="s">
        <v>249</v>
      </c>
      <c r="S1" t="s">
        <v>251</v>
      </c>
      <c r="T1" t="s">
        <v>253</v>
      </c>
      <c r="U1" t="s">
        <v>258</v>
      </c>
      <c r="V1" t="s">
        <v>270</v>
      </c>
    </row>
    <row r="2" spans="1:36">
      <c r="A2" s="13" t="s">
        <v>303</v>
      </c>
      <c r="B2" s="13" t="s">
        <v>288</v>
      </c>
      <c r="C2" s="13">
        <v>0.0325385783533144</v>
      </c>
      <c r="D2" s="13">
        <v>0.0555529267359878</v>
      </c>
      <c r="E2" s="13">
        <v>0.110410506460018</v>
      </c>
      <c r="F2" s="13">
        <v>0.0137796632450286</v>
      </c>
      <c r="G2" s="13">
        <v>0.00707023286585864</v>
      </c>
      <c r="H2" s="13">
        <v>0.0916414497767161</v>
      </c>
      <c r="I2" s="13">
        <v>0.125668223440783</v>
      </c>
      <c r="J2" s="13">
        <v>0.109720078103878</v>
      </c>
      <c r="K2" s="13">
        <v>0.0644160474974643</v>
      </c>
      <c r="L2" s="13">
        <v>0.053300162732424</v>
      </c>
      <c r="M2" s="13">
        <v>0.0131818508126149</v>
      </c>
      <c r="N2" s="13">
        <v>0.0185709333172715</v>
      </c>
      <c r="O2" s="13">
        <v>0.0312551146066241</v>
      </c>
      <c r="P2" s="13">
        <v>0.0152567594701806</v>
      </c>
      <c r="Q2" s="13">
        <v>0.0707876696271537</v>
      </c>
      <c r="R2" s="13">
        <v>0.0466316862785493</v>
      </c>
      <c r="S2" s="13">
        <v>0.0184821974309993</v>
      </c>
      <c r="T2" s="13">
        <v>0.0658593642892714</v>
      </c>
      <c r="U2" s="13">
        <v>0.0239076542945824</v>
      </c>
      <c r="V2" s="13">
        <v>0.0130520160819592</v>
      </c>
      <c r="W2" s="13" t="s">
        <v>304</v>
      </c>
      <c r="X2" s="13" t="s">
        <v>306</v>
      </c>
      <c r="Y2" s="21" t="s">
        <v>307</v>
      </c>
      <c r="Z2" s="21" t="s">
        <v>308</v>
      </c>
      <c r="AA2" s="13" t="s">
        <v>309</v>
      </c>
      <c r="AB2" s="13" t="s">
        <v>310</v>
      </c>
      <c r="AC2" s="13" t="s">
        <v>312</v>
      </c>
      <c r="AD2" s="13" t="s">
        <v>313</v>
      </c>
      <c r="AE2" s="13" t="s">
        <v>311</v>
      </c>
      <c r="AF2" t="s">
        <v>314</v>
      </c>
      <c r="AG2" t="s">
        <v>315</v>
      </c>
      <c r="AH2" s="13" t="s">
        <v>316</v>
      </c>
      <c r="AI2" s="13" t="s">
        <v>317</v>
      </c>
      <c r="AJ2" s="13" t="s">
        <v>318</v>
      </c>
    </row>
    <row r="3" spans="1:36">
      <c r="A3" s="1">
        <v>40207</v>
      </c>
      <c r="B3" s="2"/>
      <c r="C3">
        <v>-0.0889416269135749</v>
      </c>
      <c r="D3">
        <v>-0.0472297403760429</v>
      </c>
      <c r="E3">
        <v>-0.0889290401946301</v>
      </c>
      <c r="F3">
        <v>-0.0492675539115167</v>
      </c>
      <c r="G3">
        <v>-0.123679250671083</v>
      </c>
      <c r="H3">
        <v>-0.0608128786407925</v>
      </c>
      <c r="I3">
        <v>-0.0544638026084375</v>
      </c>
      <c r="J3">
        <v>-0.0414917855858016</v>
      </c>
      <c r="K3">
        <v>0.0129451116729877</v>
      </c>
      <c r="L3">
        <v>-0.0113991753246265</v>
      </c>
      <c r="M3">
        <v>-0.0837947582133629</v>
      </c>
      <c r="N3">
        <v>-0.0739243841565543</v>
      </c>
      <c r="O3">
        <v>-0.0681466677379183</v>
      </c>
      <c r="P3">
        <v>-0.0514532335288961</v>
      </c>
      <c r="Q3">
        <v>-0.028003111590434</v>
      </c>
      <c r="R3">
        <v>-0.108784510577268</v>
      </c>
      <c r="S3">
        <v>-0.0868826757251111</v>
      </c>
      <c r="T3">
        <v>0.124358193368723</v>
      </c>
      <c r="U3">
        <v>-0.0590794317179275</v>
      </c>
      <c r="V3">
        <v>-0.186438595952461</v>
      </c>
      <c r="W3">
        <f>SUMPRODUCT($C$2:$V$2,C3:V3)</f>
        <v>-0.0433422706788536</v>
      </c>
      <c r="X3">
        <v>1</v>
      </c>
      <c r="Y3">
        <v>7936.59</v>
      </c>
      <c r="Z3">
        <v>1</v>
      </c>
      <c r="AA3">
        <v>-0.0605339974763197</v>
      </c>
      <c r="AB3">
        <f>AD3-AA3</f>
        <v>0.0340622004594174</v>
      </c>
      <c r="AC3">
        <v>0.0278773576497881</v>
      </c>
      <c r="AD3">
        <f>W3*0.772*(1-1.89%)+AC3*0.228</f>
        <v>-0.0264717970169023</v>
      </c>
      <c r="AE3">
        <f>STDEV(AB3:AB98)</f>
        <v>0.0249195311187026</v>
      </c>
      <c r="AF3">
        <f>PERCENTILE(AB3:AB98,1-95%)</f>
        <v>-0.0340909480701036</v>
      </c>
      <c r="AG3" s="22">
        <v>0.95</v>
      </c>
      <c r="AH3">
        <f>0.772*(1-1.89%)</f>
        <v>0.7574092</v>
      </c>
      <c r="AI3">
        <v>0.228</v>
      </c>
      <c r="AJ3">
        <f>1-AH3-AI3</f>
        <v>0.0145908</v>
      </c>
    </row>
    <row r="4" spans="1:30">
      <c r="A4" s="1">
        <v>40235</v>
      </c>
      <c r="B4" s="2"/>
      <c r="C4">
        <v>0.0476529243833663</v>
      </c>
      <c r="D4">
        <v>0.129746974559294</v>
      </c>
      <c r="E4">
        <v>0.0795799778174278</v>
      </c>
      <c r="F4">
        <v>-0.00242468669382701</v>
      </c>
      <c r="G4">
        <v>0.038908984260436</v>
      </c>
      <c r="H4">
        <v>-0.0449995269846499</v>
      </c>
      <c r="I4">
        <v>0.0444726361832557</v>
      </c>
      <c r="J4">
        <v>0.0856374327536595</v>
      </c>
      <c r="K4">
        <v>0.013351707640505</v>
      </c>
      <c r="L4">
        <v>-0.0317841996280323</v>
      </c>
      <c r="M4">
        <v>0.11890948160086</v>
      </c>
      <c r="N4">
        <v>0.141936498518442</v>
      </c>
      <c r="O4">
        <v>-0.0477979016343972</v>
      </c>
      <c r="P4">
        <v>-0.0212213848997582</v>
      </c>
      <c r="Q4">
        <v>0.0124016931415891</v>
      </c>
      <c r="R4">
        <v>0.109296212852698</v>
      </c>
      <c r="S4">
        <v>0</v>
      </c>
      <c r="T4">
        <v>0.0724458204334366</v>
      </c>
      <c r="U4">
        <v>0.0318794658734523</v>
      </c>
      <c r="V4">
        <v>-0.0833270421259249</v>
      </c>
      <c r="W4">
        <f t="shared" ref="W4:W67" si="0">SUMPRODUCT($C$2:$V$2,C4:V4)</f>
        <v>0.0406196233118708</v>
      </c>
      <c r="X4">
        <f>X3*(1+AD4)</f>
        <v>1.03049270916328</v>
      </c>
      <c r="Y4">
        <v>8116.81</v>
      </c>
      <c r="Z4">
        <f>Z3*(1+AA4)</f>
        <v>1.0227074852046</v>
      </c>
      <c r="AA4">
        <v>0.022707485204603</v>
      </c>
      <c r="AB4">
        <f t="shared" ref="AB4:AB67" si="1">AD4-AA4</f>
        <v>0.00778522395868085</v>
      </c>
      <c r="AC4">
        <v>-0.00119722470904204</v>
      </c>
      <c r="AD4">
        <f t="shared" ref="AD4:AD67" si="2">W4*0.772*(1-1.89%)+AC4*0.228</f>
        <v>0.0304927091632838</v>
      </c>
    </row>
    <row r="5" spans="1:30">
      <c r="A5" s="1">
        <v>40268</v>
      </c>
      <c r="B5" s="2"/>
      <c r="C5">
        <v>0.0749838003002172</v>
      </c>
      <c r="D5">
        <v>0.0406612078661577</v>
      </c>
      <c r="E5">
        <v>0.043054640476164</v>
      </c>
      <c r="F5">
        <v>-0.0268211686568219</v>
      </c>
      <c r="G5">
        <v>0.0515824472256203</v>
      </c>
      <c r="H5">
        <v>0.0550777810390375</v>
      </c>
      <c r="I5">
        <v>-0.011632052982948</v>
      </c>
      <c r="J5">
        <v>-0.147162201094786</v>
      </c>
      <c r="K5">
        <v>0.0146383393631488</v>
      </c>
      <c r="L5">
        <v>0.152985093009805</v>
      </c>
      <c r="M5">
        <v>0.234318361859952</v>
      </c>
      <c r="N5">
        <v>0.0422025585085903</v>
      </c>
      <c r="O5">
        <v>0.127683174592395</v>
      </c>
      <c r="P5">
        <v>0.00964227347012891</v>
      </c>
      <c r="Q5">
        <v>0.108587549360754</v>
      </c>
      <c r="R5">
        <v>-0.000749534563214804</v>
      </c>
      <c r="S5">
        <v>0</v>
      </c>
      <c r="T5">
        <v>0.0802540415704389</v>
      </c>
      <c r="U5">
        <v>0.082500391665361</v>
      </c>
      <c r="V5">
        <v>0.22726430439169</v>
      </c>
      <c r="W5">
        <f t="shared" si="0"/>
        <v>0.0318697562137179</v>
      </c>
      <c r="X5">
        <f t="shared" ref="X5:X68" si="3">X4*(1+AD5)</f>
        <v>1.05117342776165</v>
      </c>
      <c r="Y5">
        <v>8575.5</v>
      </c>
      <c r="Z5">
        <f>Z4*(1+AA5)</f>
        <v>1.0805018276111</v>
      </c>
      <c r="AA5">
        <v>0.0565111170521424</v>
      </c>
      <c r="AB5">
        <f t="shared" si="1"/>
        <v>-0.0364423495446458</v>
      </c>
      <c r="AC5">
        <v>-0.0178494695198705</v>
      </c>
      <c r="AD5">
        <f t="shared" si="2"/>
        <v>0.0200687675074966</v>
      </c>
    </row>
    <row r="6" spans="1:30">
      <c r="A6" s="1">
        <v>40298</v>
      </c>
      <c r="B6" s="2"/>
      <c r="C6">
        <v>-0.098546490303143</v>
      </c>
      <c r="D6">
        <v>-0.0992106804742684</v>
      </c>
      <c r="E6">
        <v>-0.0429101381625082</v>
      </c>
      <c r="F6">
        <v>0.0137075812798584</v>
      </c>
      <c r="G6">
        <v>-0.0504541319294267</v>
      </c>
      <c r="H6">
        <v>-0.0320128524334776</v>
      </c>
      <c r="I6">
        <v>0.0185391758997555</v>
      </c>
      <c r="J6">
        <v>0.017633943652456</v>
      </c>
      <c r="K6">
        <v>-0.0115442487387307</v>
      </c>
      <c r="L6">
        <v>-0.0452242926480346</v>
      </c>
      <c r="M6">
        <v>-0.0353183709984831</v>
      </c>
      <c r="N6">
        <v>0.0782031799042546</v>
      </c>
      <c r="O6">
        <v>-0.0616013850902065</v>
      </c>
      <c r="P6">
        <v>-0.0358087084764662</v>
      </c>
      <c r="Q6">
        <v>-0.0576190376474504</v>
      </c>
      <c r="R6">
        <v>0.0487562911343398</v>
      </c>
      <c r="S6">
        <v>0.309486335670339</v>
      </c>
      <c r="T6">
        <v>-0.0228487439871727</v>
      </c>
      <c r="U6">
        <v>-0.0111294430936668</v>
      </c>
      <c r="V6">
        <v>0</v>
      </c>
      <c r="W6">
        <f t="shared" si="0"/>
        <v>-0.0147877543855802</v>
      </c>
      <c r="X6">
        <f t="shared" si="3"/>
        <v>1.04107670941801</v>
      </c>
      <c r="Y6">
        <v>8449.12</v>
      </c>
      <c r="Z6">
        <f t="shared" ref="Z6:Z68" si="4">Z5*(1+AA6)</f>
        <v>1.06457811226232</v>
      </c>
      <c r="AA6">
        <v>-0.0147373331001107</v>
      </c>
      <c r="AB6">
        <f t="shared" si="1"/>
        <v>0.00513214514825605</v>
      </c>
      <c r="AC6">
        <v>0.00699646169791269</v>
      </c>
      <c r="AD6">
        <f t="shared" si="2"/>
        <v>-0.00960518795185467</v>
      </c>
    </row>
    <row r="7" spans="1:30">
      <c r="A7" s="1">
        <v>40329</v>
      </c>
      <c r="B7" s="2"/>
      <c r="C7">
        <v>-0.0315535566695286</v>
      </c>
      <c r="D7">
        <v>-0.0242891932066163</v>
      </c>
      <c r="E7">
        <v>-0.0103751265429854</v>
      </c>
      <c r="F7">
        <v>-0.142599303834639</v>
      </c>
      <c r="G7">
        <v>0.0111201859646917</v>
      </c>
      <c r="H7">
        <v>-0.266293297313609</v>
      </c>
      <c r="I7">
        <v>-0.0331428341063364</v>
      </c>
      <c r="J7">
        <v>-0.0448811578807594</v>
      </c>
      <c r="K7">
        <v>-0.0291912912221456</v>
      </c>
      <c r="L7">
        <v>-0.0982584715687004</v>
      </c>
      <c r="M7">
        <v>0.114430869722995</v>
      </c>
      <c r="N7">
        <v>-0.00437876909792345</v>
      </c>
      <c r="O7">
        <v>-0.0493395368736296</v>
      </c>
      <c r="P7">
        <v>-0.0247528446185413</v>
      </c>
      <c r="Q7">
        <v>-0.0526618630995054</v>
      </c>
      <c r="R7">
        <v>-0.0448746048958309</v>
      </c>
      <c r="S7">
        <v>0.181818181818182</v>
      </c>
      <c r="T7">
        <v>-0.0877204977437439</v>
      </c>
      <c r="U7">
        <v>-0.0461750113425146</v>
      </c>
      <c r="V7">
        <v>0.166675054943211</v>
      </c>
      <c r="W7">
        <f t="shared" si="0"/>
        <v>-0.0536767286031545</v>
      </c>
      <c r="X7">
        <f t="shared" si="3"/>
        <v>1.0065986590292</v>
      </c>
      <c r="Y7">
        <v>7817.2</v>
      </c>
      <c r="Z7">
        <f t="shared" si="4"/>
        <v>0.984957015544459</v>
      </c>
      <c r="AA7">
        <v>-0.0747912208608709</v>
      </c>
      <c r="AB7">
        <f t="shared" si="1"/>
        <v>0.0416735359901021</v>
      </c>
      <c r="AC7">
        <v>0.0330594877156299</v>
      </c>
      <c r="AD7">
        <f t="shared" si="2"/>
        <v>-0.0331176848707688</v>
      </c>
    </row>
    <row r="8" spans="1:30">
      <c r="A8" s="1">
        <v>40359</v>
      </c>
      <c r="B8" s="2"/>
      <c r="C8">
        <v>-0.0258398656571431</v>
      </c>
      <c r="D8">
        <v>0.0139298564065995</v>
      </c>
      <c r="E8">
        <v>-0.00261673580576249</v>
      </c>
      <c r="F8">
        <v>-0.034917134456028</v>
      </c>
      <c r="G8">
        <v>0.0922082763762893</v>
      </c>
      <c r="H8">
        <v>0.0195457282889164</v>
      </c>
      <c r="I8">
        <v>0.0758050025067134</v>
      </c>
      <c r="J8">
        <v>0.0011817044348672</v>
      </c>
      <c r="K8">
        <v>-0.0405971643915036</v>
      </c>
      <c r="L8">
        <v>0.0130566107404868</v>
      </c>
      <c r="M8">
        <v>-0.0390209486595028</v>
      </c>
      <c r="N8">
        <v>0.00266343622441134</v>
      </c>
      <c r="O8">
        <v>-0.146278211561396</v>
      </c>
      <c r="P8">
        <v>0.136086299561999</v>
      </c>
      <c r="Q8">
        <v>-0.00982679653839991</v>
      </c>
      <c r="R8">
        <v>0.0268370452678874</v>
      </c>
      <c r="S8">
        <v>-0.0769230769230769</v>
      </c>
      <c r="T8">
        <v>-0.0213595143520947</v>
      </c>
      <c r="U8">
        <v>-0.0267139262259866</v>
      </c>
      <c r="V8">
        <v>0.0793621121049151</v>
      </c>
      <c r="W8">
        <f t="shared" si="0"/>
        <v>0.004506835699235</v>
      </c>
      <c r="X8">
        <f t="shared" si="3"/>
        <v>1.01552189833242</v>
      </c>
      <c r="Y8">
        <v>7618.4</v>
      </c>
      <c r="Z8">
        <f t="shared" si="4"/>
        <v>0.959908474546373</v>
      </c>
      <c r="AA8">
        <v>-0.025431100649849</v>
      </c>
      <c r="AB8">
        <f t="shared" si="1"/>
        <v>0.0342958445308146</v>
      </c>
      <c r="AC8">
        <v>0.0239088818398098</v>
      </c>
      <c r="AD8">
        <f t="shared" si="2"/>
        <v>0.00886474388096565</v>
      </c>
    </row>
    <row r="9" spans="1:30">
      <c r="A9" s="1">
        <v>40389</v>
      </c>
      <c r="B9" s="2"/>
      <c r="C9">
        <v>0.0886680772704165</v>
      </c>
      <c r="D9">
        <v>0.0506541563101908</v>
      </c>
      <c r="E9">
        <v>-0.0326618501204136</v>
      </c>
      <c r="F9">
        <v>0.0790776581380053</v>
      </c>
      <c r="G9">
        <v>-0.0490101262942315</v>
      </c>
      <c r="H9">
        <v>0.0273014104528144</v>
      </c>
      <c r="I9">
        <v>-0.0131499659023692</v>
      </c>
      <c r="J9">
        <v>0.103311810039575</v>
      </c>
      <c r="K9">
        <v>0.0814986746508084</v>
      </c>
      <c r="L9">
        <v>0.0168119551681194</v>
      </c>
      <c r="M9">
        <v>0.168803298130683</v>
      </c>
      <c r="N9">
        <v>0.0167557235933424</v>
      </c>
      <c r="O9">
        <v>0.0616891032610485</v>
      </c>
      <c r="P9">
        <v>0.0300851880534698</v>
      </c>
      <c r="Q9">
        <v>0.0154238408118992</v>
      </c>
      <c r="R9">
        <v>0.00164671010844764</v>
      </c>
      <c r="S9">
        <v>0.365484775641026</v>
      </c>
      <c r="T9">
        <v>-0.0393245519987747</v>
      </c>
      <c r="U9">
        <v>0.0932351689237123</v>
      </c>
      <c r="V9">
        <v>-0.102942939742343</v>
      </c>
      <c r="W9">
        <f t="shared" si="0"/>
        <v>0.0323092606585718</v>
      </c>
      <c r="X9">
        <f t="shared" si="3"/>
        <v>1.03947486804098</v>
      </c>
      <c r="Y9">
        <v>7954.17</v>
      </c>
      <c r="Z9">
        <f t="shared" si="4"/>
        <v>1.00221505709631</v>
      </c>
      <c r="AA9">
        <v>0.0440735587524939</v>
      </c>
      <c r="AB9">
        <f t="shared" si="1"/>
        <v>-0.0204867018389262</v>
      </c>
      <c r="AC9">
        <v>-0.00387927348435401</v>
      </c>
      <c r="AD9">
        <f t="shared" si="2"/>
        <v>0.0235868569135676</v>
      </c>
    </row>
    <row r="10" spans="1:30">
      <c r="A10" s="1">
        <v>40421</v>
      </c>
      <c r="B10" s="2"/>
      <c r="C10">
        <v>-0.0569890588497987</v>
      </c>
      <c r="D10">
        <v>-0.0203216162968486</v>
      </c>
      <c r="E10">
        <v>0.09546543573642</v>
      </c>
      <c r="F10">
        <v>0.105175345718228</v>
      </c>
      <c r="G10">
        <v>0.127927496784614</v>
      </c>
      <c r="H10">
        <v>0.0953598608799717</v>
      </c>
      <c r="I10">
        <v>0.0372422744278817</v>
      </c>
      <c r="J10">
        <v>-0.0515386067585426</v>
      </c>
      <c r="K10">
        <v>-0.0257540161280081</v>
      </c>
      <c r="L10">
        <v>-0.0811585209268129</v>
      </c>
      <c r="M10">
        <v>0.0237727097023579</v>
      </c>
      <c r="N10">
        <v>0.0257855594280854</v>
      </c>
      <c r="O10">
        <v>-0.0516313623753282</v>
      </c>
      <c r="P10">
        <v>-0.00898913132303669</v>
      </c>
      <c r="Q10">
        <v>-0.0447632179617676</v>
      </c>
      <c r="R10">
        <v>0.097865144789685</v>
      </c>
      <c r="S10">
        <v>-0.076872295166141</v>
      </c>
      <c r="T10">
        <v>0.0429670373470445</v>
      </c>
      <c r="U10">
        <v>0.00948878794433616</v>
      </c>
      <c r="V10">
        <v>0.18032494727775</v>
      </c>
      <c r="W10">
        <f t="shared" si="0"/>
        <v>0.0161161545392783</v>
      </c>
      <c r="X10">
        <f t="shared" si="3"/>
        <v>1.06089723288689</v>
      </c>
      <c r="Y10">
        <v>7846.74</v>
      </c>
      <c r="Z10">
        <f t="shared" si="4"/>
        <v>0.988679017058963</v>
      </c>
      <c r="AA10">
        <v>-0.0135061232033009</v>
      </c>
      <c r="AB10">
        <f t="shared" si="1"/>
        <v>0.0341149570525277</v>
      </c>
      <c r="AC10">
        <v>0.0368522374234895</v>
      </c>
      <c r="AD10">
        <f t="shared" si="2"/>
        <v>0.0206088338492268</v>
      </c>
    </row>
    <row r="11" spans="1:30">
      <c r="A11" s="1">
        <v>40451</v>
      </c>
      <c r="B11" s="2"/>
      <c r="C11">
        <v>0.0431835830585718</v>
      </c>
      <c r="D11">
        <v>0.0035872489605131</v>
      </c>
      <c r="E11">
        <v>0.0478963466803559</v>
      </c>
      <c r="F11">
        <v>0.0284801858034547</v>
      </c>
      <c r="G11">
        <v>0.0559798461946435</v>
      </c>
      <c r="H11">
        <v>-0.0409918272411072</v>
      </c>
      <c r="I11">
        <v>0.0133065279518223</v>
      </c>
      <c r="J11">
        <v>-0.0323779193205944</v>
      </c>
      <c r="K11">
        <v>0.0757459233285971</v>
      </c>
      <c r="L11">
        <v>0.0771644831536971</v>
      </c>
      <c r="M11">
        <v>0.0767730161726765</v>
      </c>
      <c r="N11">
        <v>-0.011613597084963</v>
      </c>
      <c r="O11">
        <v>0.023474516373917</v>
      </c>
      <c r="P11">
        <v>-0.00679475550424669</v>
      </c>
      <c r="Q11">
        <v>0.0133704549193814</v>
      </c>
      <c r="R11">
        <v>-0.015145680913875</v>
      </c>
      <c r="S11">
        <v>0.666587206992451</v>
      </c>
      <c r="T11">
        <v>-0.051362403026713</v>
      </c>
      <c r="U11">
        <v>0.00938531205805471</v>
      </c>
      <c r="V11">
        <v>0.0555513614172831</v>
      </c>
      <c r="W11">
        <f t="shared" si="0"/>
        <v>0.0225894960842026</v>
      </c>
      <c r="X11">
        <f t="shared" si="3"/>
        <v>1.07572302400009</v>
      </c>
      <c r="Y11">
        <v>8190.3</v>
      </c>
      <c r="Z11">
        <f t="shared" si="4"/>
        <v>1.03196712945988</v>
      </c>
      <c r="AA11">
        <v>0.0437837879170204</v>
      </c>
      <c r="AB11">
        <f t="shared" si="1"/>
        <v>-0.0298090214140902</v>
      </c>
      <c r="AC11">
        <v>-0.0137487967307402</v>
      </c>
      <c r="AD11">
        <f t="shared" si="2"/>
        <v>0.0139747665029303</v>
      </c>
    </row>
    <row r="12" ht="15.15" spans="1:30">
      <c r="A12" s="1">
        <v>40480</v>
      </c>
      <c r="B12" s="2"/>
      <c r="C12">
        <v>0.0739717925312688</v>
      </c>
      <c r="D12">
        <v>0.000156671295884259</v>
      </c>
      <c r="E12">
        <v>-0.0262495853851453</v>
      </c>
      <c r="F12">
        <v>0.0514452661886751</v>
      </c>
      <c r="G12">
        <v>0.00974360262173235</v>
      </c>
      <c r="H12">
        <v>0.00986159939477571</v>
      </c>
      <c r="I12">
        <v>0.021368517513501</v>
      </c>
      <c r="J12">
        <v>0.0475863960504663</v>
      </c>
      <c r="K12">
        <v>0.0790034897246996</v>
      </c>
      <c r="L12">
        <v>0.0261223655291092</v>
      </c>
      <c r="M12">
        <v>0.114429314476068</v>
      </c>
      <c r="N12">
        <v>0.0369337790469488</v>
      </c>
      <c r="O12">
        <v>-0.0500412427825131</v>
      </c>
      <c r="P12">
        <v>-0.0114242066984375</v>
      </c>
      <c r="Q12">
        <v>-0.00759906949134059</v>
      </c>
      <c r="R12">
        <v>0.0123159129414832</v>
      </c>
      <c r="S12">
        <v>0</v>
      </c>
      <c r="T12">
        <v>-0.112919469846513</v>
      </c>
      <c r="U12">
        <v>0.0157514859892443</v>
      </c>
      <c r="V12">
        <v>0.118427483281878</v>
      </c>
      <c r="W12">
        <f t="shared" si="0"/>
        <v>0.0105647044671301</v>
      </c>
      <c r="X12">
        <f t="shared" si="3"/>
        <v>1.08105094833563</v>
      </c>
      <c r="Y12">
        <v>8328.41</v>
      </c>
      <c r="Z12">
        <f t="shared" si="4"/>
        <v>1.04936880952651</v>
      </c>
      <c r="AA12">
        <v>0.0168626301844865</v>
      </c>
      <c r="AB12">
        <f t="shared" si="1"/>
        <v>-0.0119097527088987</v>
      </c>
      <c r="AC12">
        <v>-0.0133724863293757</v>
      </c>
      <c r="AD12">
        <f t="shared" si="2"/>
        <v>0.00495287747558779</v>
      </c>
    </row>
    <row r="13" spans="1:36">
      <c r="A13" s="1">
        <v>40512</v>
      </c>
      <c r="B13" s="2"/>
      <c r="C13">
        <v>0.023159565261031</v>
      </c>
      <c r="D13">
        <v>0.0677777627362515</v>
      </c>
      <c r="E13">
        <v>-0.0564036453010938</v>
      </c>
      <c r="F13">
        <v>-0.0188732432178478</v>
      </c>
      <c r="G13">
        <v>-0.0163396254569874</v>
      </c>
      <c r="H13">
        <v>0.0773908675074693</v>
      </c>
      <c r="I13">
        <v>-0.0934557947331377</v>
      </c>
      <c r="J13">
        <v>-0.021206964262338</v>
      </c>
      <c r="K13">
        <v>-0.043122810169796</v>
      </c>
      <c r="L13">
        <v>-0.0720090022519864</v>
      </c>
      <c r="M13">
        <v>0.129464051602077</v>
      </c>
      <c r="N13">
        <v>-0.0283171056409721</v>
      </c>
      <c r="O13">
        <v>0.0737858849661763</v>
      </c>
      <c r="P13">
        <v>-0.0184765264130343</v>
      </c>
      <c r="Q13">
        <v>-0.0496296627662497</v>
      </c>
      <c r="R13">
        <v>0.109408861710117</v>
      </c>
      <c r="S13">
        <v>0.41503766568132</v>
      </c>
      <c r="T13">
        <v>0.0291553133514986</v>
      </c>
      <c r="U13">
        <v>0.00218745210594529</v>
      </c>
      <c r="V13">
        <v>0.0470551872615266</v>
      </c>
      <c r="W13">
        <f t="shared" si="0"/>
        <v>-0.000628082178624997</v>
      </c>
      <c r="X13">
        <f t="shared" si="3"/>
        <v>1.07767263564504</v>
      </c>
      <c r="Y13">
        <v>8235.14</v>
      </c>
      <c r="Z13">
        <f t="shared" si="4"/>
        <v>1.03761691104114</v>
      </c>
      <c r="AA13">
        <v>-0.0111990163788767</v>
      </c>
      <c r="AB13">
        <f t="shared" si="1"/>
        <v>0.00807399003688382</v>
      </c>
      <c r="AC13">
        <v>-0.0116197856208168</v>
      </c>
      <c r="AD13">
        <f t="shared" si="2"/>
        <v>-0.00312502634199284</v>
      </c>
      <c r="AE13" s="20" t="s">
        <v>319</v>
      </c>
      <c r="AF13" s="20"/>
      <c r="AG13" s="23"/>
      <c r="AI13" s="20" t="s">
        <v>320</v>
      </c>
      <c r="AJ13" s="20"/>
    </row>
    <row r="14" spans="1:36">
      <c r="A14" s="1">
        <v>40543</v>
      </c>
      <c r="B14" s="2"/>
      <c r="C14">
        <v>0.0493982455445441</v>
      </c>
      <c r="D14">
        <v>0.0376919371022251</v>
      </c>
      <c r="E14">
        <v>0.0139066300858612</v>
      </c>
      <c r="F14">
        <v>-0.00545894843414374</v>
      </c>
      <c r="G14">
        <v>0.019455400485437</v>
      </c>
      <c r="H14">
        <v>-0.0142256470665227</v>
      </c>
      <c r="I14">
        <v>-0.0144842032439081</v>
      </c>
      <c r="J14">
        <v>0.057375952922295</v>
      </c>
      <c r="K14">
        <v>0.00140831846774936</v>
      </c>
      <c r="L14">
        <v>0.0310347789101737</v>
      </c>
      <c r="M14">
        <v>0.20422281807524</v>
      </c>
      <c r="N14">
        <v>-0.0359309266552404</v>
      </c>
      <c r="O14">
        <v>0.230073905984567</v>
      </c>
      <c r="P14">
        <v>-0.00653717806109366</v>
      </c>
      <c r="Q14">
        <v>0.0402560636931539</v>
      </c>
      <c r="R14">
        <v>-0.00274640259941195</v>
      </c>
      <c r="S14">
        <v>0.0247312914855622</v>
      </c>
      <c r="T14">
        <v>-0.00516282764098486</v>
      </c>
      <c r="U14">
        <v>0.0651744751842069</v>
      </c>
      <c r="V14">
        <v>-0.235950366954734</v>
      </c>
      <c r="W14">
        <f t="shared" si="0"/>
        <v>0.0206485104955976</v>
      </c>
      <c r="X14">
        <f t="shared" si="3"/>
        <v>1.09338668730298</v>
      </c>
      <c r="Y14">
        <v>8518.46</v>
      </c>
      <c r="Z14">
        <f t="shared" si="4"/>
        <v>1.07331486192433</v>
      </c>
      <c r="AA14">
        <v>0.0344037866994369</v>
      </c>
      <c r="AB14">
        <f t="shared" si="1"/>
        <v>-0.0198223162805187</v>
      </c>
      <c r="AC14">
        <v>-0.00463991840677157</v>
      </c>
      <c r="AD14">
        <f t="shared" si="2"/>
        <v>0.0145814704189182</v>
      </c>
      <c r="AE14" s="16"/>
      <c r="AF14" s="16"/>
      <c r="AG14" s="24"/>
      <c r="AI14" s="16"/>
      <c r="AJ14" s="16"/>
    </row>
    <row r="15" spans="1:36">
      <c r="A15" s="1">
        <v>40574</v>
      </c>
      <c r="B15" s="2"/>
      <c r="C15">
        <v>-0.0122411054352116</v>
      </c>
      <c r="D15">
        <v>0.0122507395997871</v>
      </c>
      <c r="E15">
        <v>-0.0114919862841117</v>
      </c>
      <c r="F15">
        <v>0.0235101524239256</v>
      </c>
      <c r="G15">
        <v>-0.0922460721947349</v>
      </c>
      <c r="H15">
        <v>0.0118127878511267</v>
      </c>
      <c r="I15">
        <v>0.0540615378015417</v>
      </c>
      <c r="J15">
        <v>0.000758917278016691</v>
      </c>
      <c r="K15">
        <v>-0.0267321395087192</v>
      </c>
      <c r="L15">
        <v>-0.0176742184292624</v>
      </c>
      <c r="M15">
        <v>-0.0590775459058268</v>
      </c>
      <c r="N15">
        <v>0.0351021409045691</v>
      </c>
      <c r="O15">
        <v>-0.0920093767517709</v>
      </c>
      <c r="P15">
        <v>0.0243226017604603</v>
      </c>
      <c r="Q15">
        <v>0.00911702421984284</v>
      </c>
      <c r="R15">
        <v>-0.00411155502113958</v>
      </c>
      <c r="S15">
        <v>-0.103442606779995</v>
      </c>
      <c r="T15">
        <v>0.0362829895764027</v>
      </c>
      <c r="U15">
        <v>0.00142264219896093</v>
      </c>
      <c r="V15">
        <v>-0.100491600165199</v>
      </c>
      <c r="W15">
        <f t="shared" si="0"/>
        <v>0.00100300515872193</v>
      </c>
      <c r="X15">
        <f t="shared" si="3"/>
        <v>1.09522321360559</v>
      </c>
      <c r="Y15">
        <v>8547.85</v>
      </c>
      <c r="Z15">
        <f t="shared" si="4"/>
        <v>1.07701796363426</v>
      </c>
      <c r="AA15">
        <v>0.00345015413584138</v>
      </c>
      <c r="AB15">
        <f t="shared" si="1"/>
        <v>-0.00177048643552975</v>
      </c>
      <c r="AC15">
        <v>0.00403501037477273</v>
      </c>
      <c r="AD15">
        <f t="shared" si="2"/>
        <v>0.00167966770031163</v>
      </c>
      <c r="AE15" s="16" t="s">
        <v>321</v>
      </c>
      <c r="AF15" s="16">
        <v>0.00827552268673176</v>
      </c>
      <c r="AG15" s="24"/>
      <c r="AI15" s="16" t="s">
        <v>321</v>
      </c>
      <c r="AJ15" s="16">
        <v>0.00671005708786636</v>
      </c>
    </row>
    <row r="16" spans="1:36">
      <c r="A16" s="1">
        <v>40602</v>
      </c>
      <c r="B16" s="2"/>
      <c r="C16">
        <v>0.0408515148787967</v>
      </c>
      <c r="D16">
        <v>-0.0316398948900276</v>
      </c>
      <c r="E16">
        <v>0.0165019061973579</v>
      </c>
      <c r="F16">
        <v>0.0209540194352227</v>
      </c>
      <c r="G16">
        <v>0.0278400087426915</v>
      </c>
      <c r="H16">
        <v>-0.0596374104495668</v>
      </c>
      <c r="I16">
        <v>0.0347592346271461</v>
      </c>
      <c r="J16">
        <v>0.0493554095045501</v>
      </c>
      <c r="K16">
        <v>0.124375353715366</v>
      </c>
      <c r="L16">
        <v>-0.00680853426476002</v>
      </c>
      <c r="M16">
        <v>0.243126126864448</v>
      </c>
      <c r="N16">
        <v>0.0285249714642604</v>
      </c>
      <c r="O16">
        <v>-0.0400954118142276</v>
      </c>
      <c r="P16">
        <v>-0.0451357941646345</v>
      </c>
      <c r="Q16">
        <v>0.00271731471398384</v>
      </c>
      <c r="R16">
        <v>0.0303407984420643</v>
      </c>
      <c r="S16">
        <v>0.484615102504859</v>
      </c>
      <c r="T16">
        <v>0.110944656080127</v>
      </c>
      <c r="U16">
        <v>0.0275913303009372</v>
      </c>
      <c r="V16">
        <v>0.100817559761841</v>
      </c>
      <c r="W16">
        <f t="shared" si="0"/>
        <v>0.0354851274761245</v>
      </c>
      <c r="X16">
        <f t="shared" si="3"/>
        <v>1.12588072698109</v>
      </c>
      <c r="Y16">
        <v>8756.48</v>
      </c>
      <c r="Z16">
        <f t="shared" si="4"/>
        <v>1.10330507182556</v>
      </c>
      <c r="AA16">
        <v>0.0244073071006159</v>
      </c>
      <c r="AB16">
        <f t="shared" si="1"/>
        <v>0.00358471589036233</v>
      </c>
      <c r="AC16">
        <v>0.00489149551486302</v>
      </c>
      <c r="AD16">
        <f t="shared" si="2"/>
        <v>0.0279920229909782</v>
      </c>
      <c r="AE16" s="16" t="s">
        <v>322</v>
      </c>
      <c r="AF16" s="16">
        <v>0.00193149463811392</v>
      </c>
      <c r="AG16" s="24"/>
      <c r="AI16" s="16" t="s">
        <v>322</v>
      </c>
      <c r="AJ16" s="16">
        <v>0.00348531282015307</v>
      </c>
    </row>
    <row r="17" spans="1:36">
      <c r="A17" s="1">
        <v>40633</v>
      </c>
      <c r="B17" s="2"/>
      <c r="C17">
        <v>0.00855658642365031</v>
      </c>
      <c r="D17">
        <v>0.0288881687422322</v>
      </c>
      <c r="E17">
        <v>0.0234788107412698</v>
      </c>
      <c r="F17">
        <v>0.0117956819378622</v>
      </c>
      <c r="G17">
        <v>0.0673427075303688</v>
      </c>
      <c r="H17">
        <v>0.0827075538344804</v>
      </c>
      <c r="I17">
        <v>0.0173375216327933</v>
      </c>
      <c r="J17">
        <v>-0.0235471243601325</v>
      </c>
      <c r="K17">
        <v>-0.0119516792323509</v>
      </c>
      <c r="L17">
        <v>0.0540620754880949</v>
      </c>
      <c r="M17">
        <v>0.236532645510058</v>
      </c>
      <c r="N17">
        <v>0.0132780191592943</v>
      </c>
      <c r="O17">
        <v>-0.0692506036917283</v>
      </c>
      <c r="P17">
        <v>0.0398020464592028</v>
      </c>
      <c r="Q17">
        <v>-0.0260224283255672</v>
      </c>
      <c r="R17">
        <v>-0.0345883420276707</v>
      </c>
      <c r="S17">
        <v>0.35750104987525</v>
      </c>
      <c r="T17">
        <v>-0.00689655172413806</v>
      </c>
      <c r="U17">
        <v>-0.0629090355638984</v>
      </c>
      <c r="V17">
        <v>0.113864783047427</v>
      </c>
      <c r="W17">
        <f t="shared" si="0"/>
        <v>0.0188881970099198</v>
      </c>
      <c r="X17">
        <f t="shared" si="3"/>
        <v>1.14344252838103</v>
      </c>
      <c r="Y17">
        <v>8823.44</v>
      </c>
      <c r="Z17">
        <f t="shared" si="4"/>
        <v>1.11174194458829</v>
      </c>
      <c r="AA17">
        <v>0.00764690834673298</v>
      </c>
      <c r="AB17">
        <f t="shared" si="1"/>
        <v>0.00795137038659686</v>
      </c>
      <c r="AC17">
        <v>0.00566747608159702</v>
      </c>
      <c r="AD17">
        <f t="shared" si="2"/>
        <v>0.0155982787333298</v>
      </c>
      <c r="AE17" s="16" t="s">
        <v>323</v>
      </c>
      <c r="AF17" s="16">
        <v>0.0105336455480428</v>
      </c>
      <c r="AG17" s="24"/>
      <c r="AI17" s="16" t="s">
        <v>323</v>
      </c>
      <c r="AJ17" s="16">
        <v>0.00729012968641407</v>
      </c>
    </row>
    <row r="18" spans="1:36">
      <c r="A18" s="1">
        <v>40662</v>
      </c>
      <c r="B18" s="2"/>
      <c r="C18">
        <v>-0.00975907475561488</v>
      </c>
      <c r="D18">
        <v>-0.0460751975467172</v>
      </c>
      <c r="E18">
        <v>-0.0232171676014252</v>
      </c>
      <c r="F18">
        <v>-0.00184761111689402</v>
      </c>
      <c r="G18">
        <v>0.0244804442839532</v>
      </c>
      <c r="H18">
        <v>0.0701949411954244</v>
      </c>
      <c r="I18">
        <v>0.00326957903181446</v>
      </c>
      <c r="J18">
        <v>0.0541507339336376</v>
      </c>
      <c r="K18">
        <v>0.0295686104487318</v>
      </c>
      <c r="L18">
        <v>0.0154058741253347</v>
      </c>
      <c r="M18">
        <v>-0.0434449390877829</v>
      </c>
      <c r="N18">
        <v>0.0327329367426699</v>
      </c>
      <c r="O18">
        <v>0.00912762976876258</v>
      </c>
      <c r="P18">
        <v>-0.0263037550176995</v>
      </c>
      <c r="Q18">
        <v>-0.0371964465620015</v>
      </c>
      <c r="R18">
        <v>-0.0424840440111204</v>
      </c>
      <c r="S18">
        <v>0.00762469746874617</v>
      </c>
      <c r="T18">
        <v>-0.071772191185599</v>
      </c>
      <c r="U18">
        <v>0.0222781657733746</v>
      </c>
      <c r="V18">
        <v>-0.0133352659805769</v>
      </c>
      <c r="W18">
        <f t="shared" si="0"/>
        <v>0.00129558099979481</v>
      </c>
      <c r="X18">
        <f t="shared" si="3"/>
        <v>1.14656188547447</v>
      </c>
      <c r="Y18">
        <v>8816.62</v>
      </c>
      <c r="Z18">
        <f t="shared" si="4"/>
        <v>1.11088263347357</v>
      </c>
      <c r="AA18">
        <v>-0.000772941165803731</v>
      </c>
      <c r="AB18">
        <f t="shared" si="1"/>
        <v>0.00350098128677352</v>
      </c>
      <c r="AC18">
        <v>0.00766120680868422</v>
      </c>
      <c r="AD18">
        <f t="shared" si="2"/>
        <v>0.00272804012096979</v>
      </c>
      <c r="AE18" s="16" t="s">
        <v>324</v>
      </c>
      <c r="AF18" s="16" t="e">
        <v>#N/A</v>
      </c>
      <c r="AG18" s="24"/>
      <c r="AI18" s="16" t="s">
        <v>324</v>
      </c>
      <c r="AJ18" s="16" t="e">
        <v>#N/A</v>
      </c>
    </row>
    <row r="19" spans="1:36">
      <c r="A19" s="1">
        <v>40694</v>
      </c>
      <c r="B19" s="2"/>
      <c r="C19">
        <v>-0.0333582755128262</v>
      </c>
      <c r="D19">
        <v>-0.0142050093067303</v>
      </c>
      <c r="E19">
        <v>0.0331970118327063</v>
      </c>
      <c r="F19">
        <v>0.0303986234585605</v>
      </c>
      <c r="G19">
        <v>-0.0416529930112428</v>
      </c>
      <c r="H19">
        <v>-0.02144835684285</v>
      </c>
      <c r="I19">
        <v>-0.0125137065724986</v>
      </c>
      <c r="J19">
        <v>0.0823192136672126</v>
      </c>
      <c r="K19">
        <v>0.0234977049732599</v>
      </c>
      <c r="L19">
        <v>0.00230053484467474</v>
      </c>
      <c r="M19">
        <v>0.276932830777591</v>
      </c>
      <c r="N19">
        <v>0.00621052763222063</v>
      </c>
      <c r="O19">
        <v>-0.00572086653386461</v>
      </c>
      <c r="P19">
        <v>-0.0196562760924018</v>
      </c>
      <c r="Q19">
        <v>0.000490497296133707</v>
      </c>
      <c r="R19">
        <v>0.0207123578964588</v>
      </c>
      <c r="S19">
        <v>-0.124990970165427</v>
      </c>
      <c r="T19">
        <v>0.0573434757167937</v>
      </c>
      <c r="U19">
        <v>-0.00512379187077983</v>
      </c>
      <c r="V19">
        <v>-0.12387982958719</v>
      </c>
      <c r="W19">
        <f t="shared" si="0"/>
        <v>0.0130601257168995</v>
      </c>
      <c r="X19">
        <f t="shared" si="3"/>
        <v>1.16253007691689</v>
      </c>
      <c r="Y19">
        <v>8637.57</v>
      </c>
      <c r="Z19">
        <f t="shared" si="4"/>
        <v>1.08832256674466</v>
      </c>
      <c r="AA19">
        <v>-0.020308236036032</v>
      </c>
      <c r="AB19">
        <f t="shared" si="1"/>
        <v>0.0342352570234837</v>
      </c>
      <c r="AC19">
        <v>0.0176980772645409</v>
      </c>
      <c r="AD19">
        <f t="shared" si="2"/>
        <v>0.0139270209874516</v>
      </c>
      <c r="AE19" s="16" t="s">
        <v>325</v>
      </c>
      <c r="AF19" s="16">
        <v>0.018924705217203</v>
      </c>
      <c r="AG19" s="24"/>
      <c r="AI19" s="16" t="s">
        <v>325</v>
      </c>
      <c r="AJ19" s="16">
        <v>0.0341489520134226</v>
      </c>
    </row>
    <row r="20" spans="1:36">
      <c r="A20" s="1">
        <v>40724</v>
      </c>
      <c r="B20" s="2"/>
      <c r="C20">
        <v>-0.0152244338729082</v>
      </c>
      <c r="D20">
        <v>-0.0414090219807723</v>
      </c>
      <c r="E20">
        <v>0.0138749617369827</v>
      </c>
      <c r="F20">
        <v>-0.0416719378589683</v>
      </c>
      <c r="G20">
        <v>-0.0422204748376623</v>
      </c>
      <c r="H20">
        <v>0.0213184928214023</v>
      </c>
      <c r="I20">
        <v>-0.0229206208425721</v>
      </c>
      <c r="J20">
        <v>0.0370290285961403</v>
      </c>
      <c r="K20">
        <v>-0.0591647809092779</v>
      </c>
      <c r="L20">
        <v>0.0107614039093704</v>
      </c>
      <c r="M20">
        <v>0.0252288822688536</v>
      </c>
      <c r="N20">
        <v>0.00763880602951117</v>
      </c>
      <c r="O20">
        <v>0.0167416933277402</v>
      </c>
      <c r="P20">
        <v>0.0821178892082757</v>
      </c>
      <c r="Q20">
        <v>-0.0157481387263401</v>
      </c>
      <c r="R20">
        <v>0.086957392680435</v>
      </c>
      <c r="S20">
        <v>0.0605973044931993</v>
      </c>
      <c r="T20">
        <v>-0.0730887817218753</v>
      </c>
      <c r="U20">
        <v>-0.0265360712241992</v>
      </c>
      <c r="V20">
        <v>-0.0128554460979529</v>
      </c>
      <c r="W20">
        <f t="shared" si="0"/>
        <v>-0.00154312976673687</v>
      </c>
      <c r="X20">
        <f t="shared" si="3"/>
        <v>1.16059146978697</v>
      </c>
      <c r="Y20">
        <v>8494.77</v>
      </c>
      <c r="Z20">
        <f t="shared" si="4"/>
        <v>1.07032995278829</v>
      </c>
      <c r="AA20">
        <v>-0.0165324275230185</v>
      </c>
      <c r="AB20">
        <f t="shared" si="1"/>
        <v>0.0148648516310778</v>
      </c>
      <c r="AC20">
        <v>-0.0021876982886858</v>
      </c>
      <c r="AD20">
        <f t="shared" si="2"/>
        <v>-0.00166757589194072</v>
      </c>
      <c r="AE20" s="16" t="s">
        <v>326</v>
      </c>
      <c r="AF20" s="16">
        <v>0.000358144467558032</v>
      </c>
      <c r="AG20" s="24"/>
      <c r="AI20" s="16" t="s">
        <v>326</v>
      </c>
      <c r="AJ20" s="16">
        <v>0.00116615092361504</v>
      </c>
    </row>
    <row r="21" spans="1:36">
      <c r="A21" s="1">
        <v>40753</v>
      </c>
      <c r="B21" s="2"/>
      <c r="C21">
        <v>-0.0318543495937454</v>
      </c>
      <c r="D21">
        <v>-0.0407001188366677</v>
      </c>
      <c r="E21">
        <v>-0.0241271791241339</v>
      </c>
      <c r="F21">
        <v>-0.0150623085859118</v>
      </c>
      <c r="G21">
        <v>0.0502125292972628</v>
      </c>
      <c r="H21">
        <v>-0.00985870940531419</v>
      </c>
      <c r="I21">
        <v>0.00255342633868816</v>
      </c>
      <c r="J21">
        <v>0.0345079232693912</v>
      </c>
      <c r="K21">
        <v>0.0124305768137492</v>
      </c>
      <c r="L21">
        <v>-0.0130680968675844</v>
      </c>
      <c r="M21">
        <v>0.121470309622897</v>
      </c>
      <c r="N21">
        <v>-0.00666813038254799</v>
      </c>
      <c r="O21">
        <v>-0.0244773545983559</v>
      </c>
      <c r="P21">
        <v>0.00482077853933705</v>
      </c>
      <c r="Q21">
        <v>-0.0279268621713051</v>
      </c>
      <c r="R21">
        <v>-0.0453355939699974</v>
      </c>
      <c r="S21">
        <v>-0.0571350730729562</v>
      </c>
      <c r="T21">
        <v>-0.0203846645912406</v>
      </c>
      <c r="U21">
        <v>-0.00630220508824453</v>
      </c>
      <c r="V21">
        <v>-0.0130087054993278</v>
      </c>
      <c r="W21">
        <f t="shared" si="0"/>
        <v>-0.00853015138366696</v>
      </c>
      <c r="X21">
        <f t="shared" si="3"/>
        <v>1.16101811192171</v>
      </c>
      <c r="Y21">
        <v>8124.62</v>
      </c>
      <c r="Z21">
        <f t="shared" si="4"/>
        <v>1.02369153502953</v>
      </c>
      <c r="AA21">
        <v>-0.0435738695691585</v>
      </c>
      <c r="AB21">
        <f t="shared" si="1"/>
        <v>0.0439414770743375</v>
      </c>
      <c r="AC21">
        <v>0.0299492221077237</v>
      </c>
      <c r="AD21">
        <f t="shared" si="2"/>
        <v>0.000367607505178909</v>
      </c>
      <c r="AE21" s="16" t="s">
        <v>327</v>
      </c>
      <c r="AF21" s="16">
        <v>0.200315994564519</v>
      </c>
      <c r="AG21" s="24"/>
      <c r="AI21" s="16" t="s">
        <v>327</v>
      </c>
      <c r="AJ21" s="16">
        <v>-0.391229311480001</v>
      </c>
    </row>
    <row r="22" spans="1:36">
      <c r="A22" s="1">
        <v>40786</v>
      </c>
      <c r="B22" s="2"/>
      <c r="C22">
        <v>-0.0553297121344458</v>
      </c>
      <c r="D22">
        <v>-0.10119015455799</v>
      </c>
      <c r="E22">
        <v>-0.0590434838269182</v>
      </c>
      <c r="F22">
        <v>0.0204527482542789</v>
      </c>
      <c r="G22">
        <v>-0.00312693069057257</v>
      </c>
      <c r="H22">
        <v>-0.0714285714285714</v>
      </c>
      <c r="I22">
        <v>0.0469483100491637</v>
      </c>
      <c r="J22">
        <v>-0.0448453088783635</v>
      </c>
      <c r="K22">
        <v>-0.0744344257869446</v>
      </c>
      <c r="L22">
        <v>-0.0485517718243387</v>
      </c>
      <c r="M22">
        <v>-0.113286607096251</v>
      </c>
      <c r="N22">
        <v>-0.0285602173556716</v>
      </c>
      <c r="O22">
        <v>-0.120010099734882</v>
      </c>
      <c r="P22">
        <v>-0.0119941253263708</v>
      </c>
      <c r="Q22">
        <v>-0.0826234305633248</v>
      </c>
      <c r="R22">
        <v>0.0293231921547432</v>
      </c>
      <c r="S22">
        <v>-0.220779756867763</v>
      </c>
      <c r="T22">
        <v>0.0315180009577294</v>
      </c>
      <c r="U22">
        <v>0.0540116662998018</v>
      </c>
      <c r="V22">
        <v>0.134555259157273</v>
      </c>
      <c r="W22">
        <f t="shared" si="0"/>
        <v>-0.0360261813333452</v>
      </c>
      <c r="X22">
        <f t="shared" si="3"/>
        <v>1.13849734618419</v>
      </c>
      <c r="Y22">
        <v>7969.88</v>
      </c>
      <c r="Z22">
        <f t="shared" si="4"/>
        <v>1.0041944966289</v>
      </c>
      <c r="AA22">
        <v>-0.0190458138349855</v>
      </c>
      <c r="AB22">
        <f t="shared" si="1"/>
        <v>-0.000351614599825099</v>
      </c>
      <c r="AC22">
        <v>0.0346014594207601</v>
      </c>
      <c r="AD22">
        <f t="shared" si="2"/>
        <v>-0.0193974284348106</v>
      </c>
      <c r="AE22" s="16" t="s">
        <v>328</v>
      </c>
      <c r="AF22" s="16">
        <v>-0.195156271838889</v>
      </c>
      <c r="AG22" s="24"/>
      <c r="AI22" s="16" t="s">
        <v>328</v>
      </c>
      <c r="AJ22" s="16">
        <v>-0.404621333077833</v>
      </c>
    </row>
    <row r="23" spans="1:36">
      <c r="A23" s="1">
        <v>40816</v>
      </c>
      <c r="B23" s="2"/>
      <c r="C23">
        <v>-0.141475537989032</v>
      </c>
      <c r="D23">
        <v>0.0751781261132882</v>
      </c>
      <c r="E23">
        <v>-0.0135541912552507</v>
      </c>
      <c r="F23">
        <v>0.0275293221429791</v>
      </c>
      <c r="G23">
        <v>-0.148729494200827</v>
      </c>
      <c r="H23">
        <v>0.0115132724152476</v>
      </c>
      <c r="I23">
        <v>0.0052744778059417</v>
      </c>
      <c r="J23">
        <v>-0.0280649926144756</v>
      </c>
      <c r="K23">
        <v>-0.098947638603696</v>
      </c>
      <c r="L23">
        <v>0.0449623778684536</v>
      </c>
      <c r="M23">
        <v>-0.258977405302422</v>
      </c>
      <c r="N23">
        <v>-0.0597328956585318</v>
      </c>
      <c r="O23">
        <v>-0.22717491105245</v>
      </c>
      <c r="P23">
        <v>-0.0145676769345116</v>
      </c>
      <c r="Q23">
        <v>0.0191276203893482</v>
      </c>
      <c r="R23">
        <v>-0.0373023761744903</v>
      </c>
      <c r="S23">
        <v>-0.211103459236107</v>
      </c>
      <c r="T23">
        <v>-0.0104241401139481</v>
      </c>
      <c r="U23">
        <v>-0.0764873260761741</v>
      </c>
      <c r="V23">
        <v>-0.0558097790362542</v>
      </c>
      <c r="W23">
        <f t="shared" si="0"/>
        <v>-0.0273109094508194</v>
      </c>
      <c r="X23">
        <f t="shared" si="3"/>
        <v>1.11908238838787</v>
      </c>
      <c r="Y23">
        <v>7507.59</v>
      </c>
      <c r="Z23">
        <f t="shared" si="4"/>
        <v>0.945946558912581</v>
      </c>
      <c r="AA23">
        <v>-0.058004637460037</v>
      </c>
      <c r="AB23">
        <f t="shared" si="1"/>
        <v>0.040951494682511</v>
      </c>
      <c r="AC23">
        <v>0.0159315407933841</v>
      </c>
      <c r="AD23">
        <f t="shared" si="2"/>
        <v>-0.017053142777526</v>
      </c>
      <c r="AE23" s="16" t="s">
        <v>329</v>
      </c>
      <c r="AF23" s="16">
        <v>0.09864700775681</v>
      </c>
      <c r="AG23" s="24"/>
      <c r="AI23" s="16" t="s">
        <v>329</v>
      </c>
      <c r="AJ23" s="16">
        <v>0.150979737511943</v>
      </c>
    </row>
    <row r="24" spans="1:36">
      <c r="A24" s="1">
        <v>40847</v>
      </c>
      <c r="B24" s="2"/>
      <c r="C24">
        <v>0.0791603044312414</v>
      </c>
      <c r="D24">
        <v>-0.0374727677868805</v>
      </c>
      <c r="E24">
        <v>-0.033876974001793</v>
      </c>
      <c r="F24">
        <v>0.00784835044035126</v>
      </c>
      <c r="G24">
        <v>-0.0100291215975277</v>
      </c>
      <c r="H24">
        <v>-0.0343531850796066</v>
      </c>
      <c r="I24">
        <v>0.0361615661093819</v>
      </c>
      <c r="J24">
        <v>-0.000542770299609141</v>
      </c>
      <c r="K24">
        <v>0.13334023902319</v>
      </c>
      <c r="L24">
        <v>0.0782353087283072</v>
      </c>
      <c r="M24">
        <v>0.267090838184103</v>
      </c>
      <c r="N24">
        <v>0.0984602752091528</v>
      </c>
      <c r="O24">
        <v>0.174989325957415</v>
      </c>
      <c r="P24">
        <v>0.024638385599115</v>
      </c>
      <c r="Q24">
        <v>0.217469676831988</v>
      </c>
      <c r="R24">
        <v>-0.00288319177121488</v>
      </c>
      <c r="S24">
        <v>0.147864625302176</v>
      </c>
      <c r="T24">
        <v>0.0552712384851586</v>
      </c>
      <c r="U24">
        <v>0.0551770924612036</v>
      </c>
      <c r="V24">
        <v>0.0738891194623323</v>
      </c>
      <c r="W24">
        <f t="shared" si="0"/>
        <v>0.0459974808773445</v>
      </c>
      <c r="X24">
        <f t="shared" si="3"/>
        <v>1.1532194158176</v>
      </c>
      <c r="Y24">
        <v>8045.54</v>
      </c>
      <c r="Z24">
        <f t="shared" si="4"/>
        <v>1.01372755805705</v>
      </c>
      <c r="AA24">
        <v>0.0716541526641705</v>
      </c>
      <c r="AB24">
        <f t="shared" si="1"/>
        <v>-0.0411496716858728</v>
      </c>
      <c r="AC24">
        <v>-0.0190106763816976</v>
      </c>
      <c r="AD24">
        <f t="shared" si="2"/>
        <v>0.0305044809782977</v>
      </c>
      <c r="AE24" s="16" t="s">
        <v>330</v>
      </c>
      <c r="AF24" s="16">
        <v>-0.0341743801848384</v>
      </c>
      <c r="AG24" s="24"/>
      <c r="AI24" s="16" t="s">
        <v>330</v>
      </c>
      <c r="AJ24" s="16">
        <v>-0.0793255848477726</v>
      </c>
    </row>
    <row r="25" spans="1:36">
      <c r="A25" s="1">
        <v>40877</v>
      </c>
      <c r="B25" s="2"/>
      <c r="C25">
        <v>-0.00904669397427982</v>
      </c>
      <c r="D25">
        <v>0.100658578408697</v>
      </c>
      <c r="E25">
        <v>0.0506968361319795</v>
      </c>
      <c r="F25">
        <v>0.0532169898664503</v>
      </c>
      <c r="G25">
        <v>0.0760629755812035</v>
      </c>
      <c r="H25">
        <v>0.0591747735659174</v>
      </c>
      <c r="I25">
        <v>-0.0437259279492751</v>
      </c>
      <c r="J25">
        <v>0.0744542196155098</v>
      </c>
      <c r="K25">
        <v>-0.0346056735481954</v>
      </c>
      <c r="L25">
        <v>0.000253394915976646</v>
      </c>
      <c r="M25">
        <v>0.00409235732321078</v>
      </c>
      <c r="N25">
        <v>0.0305639025162994</v>
      </c>
      <c r="O25">
        <v>-0.0248121904400788</v>
      </c>
      <c r="P25">
        <v>-0.0216413393748058</v>
      </c>
      <c r="Q25">
        <v>-0.021912405400133</v>
      </c>
      <c r="R25">
        <v>0.0388988746483276</v>
      </c>
      <c r="S25">
        <v>-0.0797355797355798</v>
      </c>
      <c r="T25">
        <v>-0.18954089880375</v>
      </c>
      <c r="U25">
        <v>-0.035481796994294</v>
      </c>
      <c r="V25">
        <v>0.0321148955268538</v>
      </c>
      <c r="W25">
        <f t="shared" si="0"/>
        <v>0.00344023924665554</v>
      </c>
      <c r="X25">
        <f t="shared" si="3"/>
        <v>1.16938475266214</v>
      </c>
      <c r="Y25">
        <v>7771.08</v>
      </c>
      <c r="Z25">
        <f t="shared" si="4"/>
        <v>0.979145955630818</v>
      </c>
      <c r="AA25">
        <v>-0.0341133099829222</v>
      </c>
      <c r="AB25">
        <f t="shared" si="1"/>
        <v>0.0481308825478785</v>
      </c>
      <c r="AC25">
        <v>0.0500522092514838</v>
      </c>
      <c r="AD25">
        <f t="shared" si="2"/>
        <v>0.0140175725649563</v>
      </c>
      <c r="AE25" s="16" t="s">
        <v>331</v>
      </c>
      <c r="AF25" s="16">
        <v>0.0644726275719716</v>
      </c>
      <c r="AG25" s="24"/>
      <c r="AI25" s="16" t="s">
        <v>331</v>
      </c>
      <c r="AJ25" s="16">
        <v>0.0716541526641705</v>
      </c>
    </row>
    <row r="26" spans="1:36">
      <c r="A26" s="1">
        <v>40907</v>
      </c>
      <c r="B26" s="2"/>
      <c r="C26">
        <v>-0.0507629442198181</v>
      </c>
      <c r="D26">
        <v>0.0126276941361367</v>
      </c>
      <c r="E26">
        <v>0.0092447916666667</v>
      </c>
      <c r="F26">
        <v>0.00965764724299456</v>
      </c>
      <c r="G26">
        <v>-0.170202379457997</v>
      </c>
      <c r="H26">
        <v>-0.024224836891113</v>
      </c>
      <c r="I26">
        <v>-0.0160324225488826</v>
      </c>
      <c r="J26">
        <v>0.0737427343947434</v>
      </c>
      <c r="K26">
        <v>-0.0215029585798816</v>
      </c>
      <c r="L26">
        <v>0.00831341085017256</v>
      </c>
      <c r="M26">
        <v>0.00799809271884055</v>
      </c>
      <c r="N26">
        <v>0.0116463394130955</v>
      </c>
      <c r="O26">
        <v>-0.0438153098420413</v>
      </c>
      <c r="P26">
        <v>0.0207490386223039</v>
      </c>
      <c r="Q26">
        <v>-0.00688988584191752</v>
      </c>
      <c r="R26">
        <v>0.0679642689233662</v>
      </c>
      <c r="S26">
        <v>-0.0800012713749921</v>
      </c>
      <c r="T26">
        <v>0.0769422559090456</v>
      </c>
      <c r="U26">
        <v>0.047716257690011</v>
      </c>
      <c r="V26">
        <v>-0.137785669420689</v>
      </c>
      <c r="W26">
        <f t="shared" si="0"/>
        <v>0.00679601093495056</v>
      </c>
      <c r="X26">
        <f t="shared" si="3"/>
        <v>1.1803137994537</v>
      </c>
      <c r="Y26">
        <v>7681.61</v>
      </c>
      <c r="Z26">
        <f t="shared" si="4"/>
        <v>0.967872852194708</v>
      </c>
      <c r="AA26">
        <v>-0.0115132002244217</v>
      </c>
      <c r="AB26">
        <f t="shared" si="1"/>
        <v>0.0208591804646144</v>
      </c>
      <c r="AC26">
        <v>0.0184149957664935</v>
      </c>
      <c r="AD26">
        <f t="shared" si="2"/>
        <v>0.00934598024019268</v>
      </c>
      <c r="AE26" s="16" t="s">
        <v>332</v>
      </c>
      <c r="AF26" s="16">
        <v>0.794450177926249</v>
      </c>
      <c r="AG26" s="24"/>
      <c r="AI26" s="16" t="s">
        <v>332</v>
      </c>
      <c r="AJ26" s="16">
        <v>0.644165480435171</v>
      </c>
    </row>
    <row r="27" ht="15.15" spans="1:36">
      <c r="A27" s="1">
        <v>40939</v>
      </c>
      <c r="B27" s="2"/>
      <c r="C27">
        <v>0.0748996479471129</v>
      </c>
      <c r="D27">
        <v>-0.018122362624847</v>
      </c>
      <c r="E27">
        <v>-0.0159362326319746</v>
      </c>
      <c r="F27">
        <v>-0.00456795276999233</v>
      </c>
      <c r="G27">
        <v>0.132635223720039</v>
      </c>
      <c r="H27">
        <v>0.0141557087388882</v>
      </c>
      <c r="I27">
        <v>0.00275825557540865</v>
      </c>
      <c r="J27">
        <v>-0.0258896629636604</v>
      </c>
      <c r="K27">
        <v>0.0805848844381554</v>
      </c>
      <c r="L27">
        <v>-0.0156455273425575</v>
      </c>
      <c r="M27">
        <v>0.136431725007884</v>
      </c>
      <c r="N27">
        <v>0.0301469837584254</v>
      </c>
      <c r="O27">
        <v>0.182800891215764</v>
      </c>
      <c r="P27">
        <v>-0.0024733419600006</v>
      </c>
      <c r="Q27">
        <v>-0.0153185233247336</v>
      </c>
      <c r="R27">
        <v>-0.019475602669531</v>
      </c>
      <c r="S27">
        <v>0.079702884781482</v>
      </c>
      <c r="T27">
        <v>-0.148585451683104</v>
      </c>
      <c r="U27">
        <v>0.0384783617204585</v>
      </c>
      <c r="V27">
        <v>0.201033888569788</v>
      </c>
      <c r="W27">
        <f t="shared" si="0"/>
        <v>0.00497860793665259</v>
      </c>
      <c r="X27">
        <f t="shared" si="3"/>
        <v>1.1841916491153</v>
      </c>
      <c r="Y27">
        <v>8056.4</v>
      </c>
      <c r="Z27">
        <f t="shared" si="4"/>
        <v>1.01509590390835</v>
      </c>
      <c r="AA27">
        <v>0.0487905530220878</v>
      </c>
      <c r="AB27">
        <f t="shared" si="1"/>
        <v>-0.0455051134522087</v>
      </c>
      <c r="AC27">
        <v>-0.0021289644058533</v>
      </c>
      <c r="AD27">
        <f t="shared" si="2"/>
        <v>0.00328543956987913</v>
      </c>
      <c r="AE27" s="18" t="s">
        <v>333</v>
      </c>
      <c r="AF27" s="18">
        <v>96</v>
      </c>
      <c r="AG27" s="24"/>
      <c r="AI27" s="18" t="s">
        <v>333</v>
      </c>
      <c r="AJ27" s="18">
        <v>96</v>
      </c>
    </row>
    <row r="28" ht="15.15" spans="1:30">
      <c r="A28" s="1">
        <v>40968</v>
      </c>
      <c r="B28" s="2"/>
      <c r="C28">
        <v>-0.0346477868173281</v>
      </c>
      <c r="D28">
        <v>0.0398705583057766</v>
      </c>
      <c r="E28">
        <v>0.0242943134661864</v>
      </c>
      <c r="F28">
        <v>0.000503223023651467</v>
      </c>
      <c r="G28">
        <v>-0.0276322623729317</v>
      </c>
      <c r="H28">
        <v>0.00859330618253984</v>
      </c>
      <c r="I28">
        <v>0.0462457246286905</v>
      </c>
      <c r="J28">
        <v>0.0172030540253214</v>
      </c>
      <c r="K28">
        <v>-0.030823987643543</v>
      </c>
      <c r="L28">
        <v>0.00164073484573657</v>
      </c>
      <c r="M28">
        <v>-0.0487306928043686</v>
      </c>
      <c r="N28">
        <v>-0.0162179852086075</v>
      </c>
      <c r="O28">
        <v>0.0146255165844191</v>
      </c>
      <c r="P28">
        <v>0.0347454844006567</v>
      </c>
      <c r="Q28">
        <v>-0.015750327178499</v>
      </c>
      <c r="R28">
        <v>0.059605265520895</v>
      </c>
      <c r="S28">
        <v>0.298636887239217</v>
      </c>
      <c r="T28">
        <v>0.100554709593213</v>
      </c>
      <c r="U28">
        <v>0.0298539847858272</v>
      </c>
      <c r="V28">
        <v>-0.0472057948700004</v>
      </c>
      <c r="W28">
        <f t="shared" si="0"/>
        <v>0.0241177752029974</v>
      </c>
      <c r="X28">
        <f t="shared" si="3"/>
        <v>1.20249745573956</v>
      </c>
      <c r="Y28">
        <v>8184.48</v>
      </c>
      <c r="Z28">
        <f t="shared" si="4"/>
        <v>1.03123381704233</v>
      </c>
      <c r="AA28">
        <v>0.0158979196663522</v>
      </c>
      <c r="AB28">
        <f t="shared" si="1"/>
        <v>-0.000439436541654346</v>
      </c>
      <c r="AC28">
        <v>-0.0123181653402815</v>
      </c>
      <c r="AD28">
        <f t="shared" si="2"/>
        <v>0.0154584831246979</v>
      </c>
    </row>
    <row r="29" spans="1:38">
      <c r="A29" s="1">
        <v>40998</v>
      </c>
      <c r="B29" s="2"/>
      <c r="C29">
        <v>-0.00961887976247566</v>
      </c>
      <c r="D29">
        <v>0.0941851979293891</v>
      </c>
      <c r="E29">
        <v>0.0373245628679866</v>
      </c>
      <c r="F29">
        <v>0.00790381299099452</v>
      </c>
      <c r="G29">
        <v>-0.0928834149840514</v>
      </c>
      <c r="H29">
        <v>0.107849748125818</v>
      </c>
      <c r="I29">
        <v>0.0363748909804569</v>
      </c>
      <c r="J29">
        <v>0.136912114014252</v>
      </c>
      <c r="K29">
        <v>0.00732169253510717</v>
      </c>
      <c r="L29">
        <v>0.023206634514551</v>
      </c>
      <c r="M29">
        <v>0.0986982273179522</v>
      </c>
      <c r="N29">
        <v>0.0156185576670791</v>
      </c>
      <c r="O29">
        <v>-0.0399404211462577</v>
      </c>
      <c r="P29">
        <v>0.0311666878253143</v>
      </c>
      <c r="Q29">
        <v>0.0262862866054041</v>
      </c>
      <c r="R29">
        <v>0.0436934341208775</v>
      </c>
      <c r="S29">
        <v>0.0232598250585192</v>
      </c>
      <c r="T29">
        <v>0.125809161436972</v>
      </c>
      <c r="U29">
        <v>0.00115260203006695</v>
      </c>
      <c r="V29">
        <v>-0.0495568287547133</v>
      </c>
      <c r="W29">
        <f t="shared" si="0"/>
        <v>0.0524905658243933</v>
      </c>
      <c r="X29">
        <f t="shared" si="3"/>
        <v>1.25080629557722</v>
      </c>
      <c r="Y29">
        <v>8293.11</v>
      </c>
      <c r="Z29">
        <f t="shared" si="4"/>
        <v>1.04492105551629</v>
      </c>
      <c r="AA29">
        <v>0.0132726819541376</v>
      </c>
      <c r="AB29">
        <f t="shared" si="1"/>
        <v>0.0269010744285313</v>
      </c>
      <c r="AC29">
        <v>0.00182859172836737</v>
      </c>
      <c r="AD29">
        <f t="shared" si="2"/>
        <v>0.0401737563826689</v>
      </c>
      <c r="AE29" s="15" t="s">
        <v>334</v>
      </c>
      <c r="AF29" s="15" t="s">
        <v>335</v>
      </c>
      <c r="AG29" s="15"/>
      <c r="AH29" s="15" t="s">
        <v>336</v>
      </c>
      <c r="AJ29" s="15" t="s">
        <v>334</v>
      </c>
      <c r="AK29" s="15" t="s">
        <v>335</v>
      </c>
      <c r="AL29" s="15" t="s">
        <v>336</v>
      </c>
    </row>
    <row r="30" spans="1:38">
      <c r="A30" s="1">
        <v>41029</v>
      </c>
      <c r="B30" s="2"/>
      <c r="C30">
        <v>0.0266549641433984</v>
      </c>
      <c r="D30">
        <v>0.0528835769935878</v>
      </c>
      <c r="E30">
        <v>0.0206704899651826</v>
      </c>
      <c r="F30">
        <v>0.0635426072905281</v>
      </c>
      <c r="G30">
        <v>-0.103571849184851</v>
      </c>
      <c r="H30">
        <v>-0.000941639813820339</v>
      </c>
      <c r="I30">
        <v>0.0196200954833285</v>
      </c>
      <c r="J30">
        <v>-0.037439411666388</v>
      </c>
      <c r="K30">
        <v>0.0363653039231422</v>
      </c>
      <c r="L30">
        <v>0.00174283003728171</v>
      </c>
      <c r="M30">
        <v>-0.0728109768817917</v>
      </c>
      <c r="N30">
        <v>-0.000839617005473747</v>
      </c>
      <c r="O30">
        <v>-0.0224627397925046</v>
      </c>
      <c r="P30">
        <v>-0.0651123422591567</v>
      </c>
      <c r="Q30">
        <v>-0.00625279084667008</v>
      </c>
      <c r="R30">
        <v>0.0109938291653133</v>
      </c>
      <c r="S30">
        <v>-0.0757542921813673</v>
      </c>
      <c r="T30">
        <v>0.0809814335249968</v>
      </c>
      <c r="U30">
        <v>0.0294132210943303</v>
      </c>
      <c r="V30">
        <v>0.0805682930599205</v>
      </c>
      <c r="W30">
        <f t="shared" si="0"/>
        <v>0.0100248316919995</v>
      </c>
      <c r="X30">
        <f t="shared" si="3"/>
        <v>1.27029827662028</v>
      </c>
      <c r="Y30">
        <v>8420.22</v>
      </c>
      <c r="Z30">
        <f t="shared" si="4"/>
        <v>1.06093674991401</v>
      </c>
      <c r="AA30">
        <v>0.0153271812384013</v>
      </c>
      <c r="AB30">
        <f t="shared" si="1"/>
        <v>0.000256351649133664</v>
      </c>
      <c r="AC30">
        <v>0.0350466365594867</v>
      </c>
      <c r="AD30">
        <f t="shared" si="2"/>
        <v>0.0155835328875349</v>
      </c>
      <c r="AE30" s="16">
        <v>-0.0341743801848384</v>
      </c>
      <c r="AF30" s="16">
        <v>1</v>
      </c>
      <c r="AG30" s="16"/>
      <c r="AH30" s="17">
        <v>0.0104166666666667</v>
      </c>
      <c r="AJ30" s="16">
        <v>-0.0793255848477726</v>
      </c>
      <c r="AK30" s="16">
        <v>1</v>
      </c>
      <c r="AL30" s="17">
        <v>0.0104166666666667</v>
      </c>
    </row>
    <row r="31" spans="1:38">
      <c r="A31" s="1">
        <v>41060</v>
      </c>
      <c r="B31" s="2"/>
      <c r="C31">
        <v>-0.115454668742693</v>
      </c>
      <c r="D31">
        <v>0.0169968277620871</v>
      </c>
      <c r="E31">
        <v>0.0175765029907387</v>
      </c>
      <c r="F31">
        <v>-0.0296943426579677</v>
      </c>
      <c r="G31">
        <v>-0.0864097896060511</v>
      </c>
      <c r="H31">
        <v>-0.0206030024692065</v>
      </c>
      <c r="I31">
        <v>0.0244103550206378</v>
      </c>
      <c r="J31">
        <v>0.0578659489494704</v>
      </c>
      <c r="K31">
        <v>0.0245580654439257</v>
      </c>
      <c r="L31">
        <v>-0.0327488806271791</v>
      </c>
      <c r="M31">
        <v>-0.2372685481108</v>
      </c>
      <c r="N31">
        <v>-0.0208810920499484</v>
      </c>
      <c r="O31">
        <v>-0.246524957126094</v>
      </c>
      <c r="P31">
        <v>-0.0422887619549293</v>
      </c>
      <c r="Q31">
        <v>-0.0107074385504257</v>
      </c>
      <c r="R31">
        <v>-0.00966959538686407</v>
      </c>
      <c r="S31">
        <v>-0.0382460985332047</v>
      </c>
      <c r="T31">
        <v>0.00775540035731681</v>
      </c>
      <c r="U31">
        <v>-0.0122540766751648</v>
      </c>
      <c r="V31">
        <v>-0.135962141350085</v>
      </c>
      <c r="W31">
        <f t="shared" si="0"/>
        <v>-0.00986529770439363</v>
      </c>
      <c r="X31">
        <f t="shared" si="3"/>
        <v>1.27842586480901</v>
      </c>
      <c r="Y31">
        <v>7881.71</v>
      </c>
      <c r="Z31">
        <f t="shared" si="4"/>
        <v>0.99308519149912</v>
      </c>
      <c r="AA31">
        <v>-0.0639543859899147</v>
      </c>
      <c r="AB31">
        <f t="shared" si="1"/>
        <v>0.0703525590318791</v>
      </c>
      <c r="AC31">
        <v>0.0608343872105747</v>
      </c>
      <c r="AD31">
        <f t="shared" si="2"/>
        <v>0.00639817304196441</v>
      </c>
      <c r="AE31" s="16">
        <v>-0.0232136015451928</v>
      </c>
      <c r="AF31" s="16">
        <v>7</v>
      </c>
      <c r="AG31" s="16"/>
      <c r="AH31" s="17">
        <v>0.0833333333333333</v>
      </c>
      <c r="AJ31" s="16">
        <v>-0.0625500584575567</v>
      </c>
      <c r="AK31" s="16">
        <v>2</v>
      </c>
      <c r="AL31" s="17">
        <v>0.03125</v>
      </c>
    </row>
    <row r="32" spans="1:38">
      <c r="A32" s="1">
        <v>41089</v>
      </c>
      <c r="B32" s="2"/>
      <c r="C32">
        <v>0.00232257776535705</v>
      </c>
      <c r="D32">
        <v>0.0244599858642647</v>
      </c>
      <c r="E32">
        <v>0.00863645285591796</v>
      </c>
      <c r="F32">
        <v>0.00435213116264088</v>
      </c>
      <c r="G32">
        <v>-0.0225979415329621</v>
      </c>
      <c r="H32">
        <v>0.0300452270132607</v>
      </c>
      <c r="I32">
        <v>0.032921193625379</v>
      </c>
      <c r="J32">
        <v>0.00869957733185611</v>
      </c>
      <c r="K32">
        <v>0.0171241011466452</v>
      </c>
      <c r="L32">
        <v>0.0063352283450131</v>
      </c>
      <c r="M32">
        <v>-0.117988187102354</v>
      </c>
      <c r="N32">
        <v>-0.0677705943101278</v>
      </c>
      <c r="O32">
        <v>-0.0891557605342757</v>
      </c>
      <c r="P32">
        <v>-0.109092471639739</v>
      </c>
      <c r="Q32">
        <v>-0.026581073590999</v>
      </c>
      <c r="R32">
        <v>-0.0158786797502232</v>
      </c>
      <c r="S32">
        <v>0.0909115535690099</v>
      </c>
      <c r="T32">
        <v>0.130786897135259</v>
      </c>
      <c r="U32">
        <v>-0.0204658071271169</v>
      </c>
      <c r="V32">
        <v>-0.225881216803477</v>
      </c>
      <c r="W32">
        <f t="shared" si="0"/>
        <v>0.00854333412491298</v>
      </c>
      <c r="X32">
        <f t="shared" si="3"/>
        <v>1.28468079178337</v>
      </c>
      <c r="Y32">
        <v>7963.64</v>
      </c>
      <c r="Z32">
        <f t="shared" si="4"/>
        <v>1.00340826475854</v>
      </c>
      <c r="AA32">
        <v>0.010394952364398</v>
      </c>
      <c r="AB32">
        <f t="shared" si="1"/>
        <v>-0.00550227368310682</v>
      </c>
      <c r="AC32">
        <v>-0.00692158413856069</v>
      </c>
      <c r="AD32">
        <f t="shared" si="2"/>
        <v>0.0048926786812912</v>
      </c>
      <c r="AE32" s="16">
        <v>-0.0122528229055473</v>
      </c>
      <c r="AF32" s="16">
        <v>7</v>
      </c>
      <c r="AG32" s="16"/>
      <c r="AH32" s="17">
        <v>0.15625</v>
      </c>
      <c r="AJ32" s="16">
        <v>-0.0457745320673408</v>
      </c>
      <c r="AK32" s="16">
        <v>6</v>
      </c>
      <c r="AL32" s="17">
        <v>0.09375</v>
      </c>
    </row>
    <row r="33" spans="1:38">
      <c r="A33" s="1">
        <v>41121</v>
      </c>
      <c r="B33" s="2"/>
      <c r="C33">
        <v>0.00217778657691547</v>
      </c>
      <c r="D33">
        <v>0.0953322286347942</v>
      </c>
      <c r="E33">
        <v>0.0692528294156807</v>
      </c>
      <c r="F33">
        <v>0.0786752567865003</v>
      </c>
      <c r="G33">
        <v>-0.00218593017634561</v>
      </c>
      <c r="H33">
        <v>0.0143375287301197</v>
      </c>
      <c r="I33">
        <v>0.0473133420134384</v>
      </c>
      <c r="J33">
        <v>0.0710711525161711</v>
      </c>
      <c r="K33">
        <v>0.0976497813256338</v>
      </c>
      <c r="L33">
        <v>-0.0160359637094452</v>
      </c>
      <c r="M33">
        <v>-0.158688051079356</v>
      </c>
      <c r="N33">
        <v>-0.0186150503693924</v>
      </c>
      <c r="O33">
        <v>-0.134641941211284</v>
      </c>
      <c r="P33">
        <v>0.0255049871703352</v>
      </c>
      <c r="Q33">
        <v>0.000408454190239604</v>
      </c>
      <c r="R33">
        <v>0.0967763201265739</v>
      </c>
      <c r="S33">
        <v>-0.104169253308833</v>
      </c>
      <c r="T33">
        <v>-0.113379654373775</v>
      </c>
      <c r="U33">
        <v>0.0526374664412845</v>
      </c>
      <c r="V33">
        <v>-0.101653835186769</v>
      </c>
      <c r="W33">
        <f t="shared" si="0"/>
        <v>0.0233992630964045</v>
      </c>
      <c r="X33">
        <f t="shared" si="3"/>
        <v>1.30734049180697</v>
      </c>
      <c r="Y33">
        <v>8328.97</v>
      </c>
      <c r="Z33">
        <f t="shared" si="4"/>
        <v>1.04943936879693</v>
      </c>
      <c r="AA33">
        <v>0.0458747507421229</v>
      </c>
      <c r="AB33">
        <f t="shared" si="1"/>
        <v>-0.0282363613705927</v>
      </c>
      <c r="AC33">
        <v>-0.000370297240820597</v>
      </c>
      <c r="AD33">
        <f t="shared" si="2"/>
        <v>0.0176383893715301</v>
      </c>
      <c r="AE33" s="16">
        <v>-0.00129204426590172</v>
      </c>
      <c r="AF33" s="16">
        <v>12</v>
      </c>
      <c r="AG33" s="16"/>
      <c r="AH33" s="17">
        <v>0.28125</v>
      </c>
      <c r="AJ33" s="16">
        <v>-0.0289990056771249</v>
      </c>
      <c r="AK33" s="16">
        <v>5</v>
      </c>
      <c r="AL33" s="17">
        <v>0.145833333333333</v>
      </c>
    </row>
    <row r="34" spans="1:38">
      <c r="A34" s="1">
        <v>41152</v>
      </c>
      <c r="B34" s="2"/>
      <c r="C34">
        <v>-0.00628876744988072</v>
      </c>
      <c r="D34">
        <v>0.05214218845046</v>
      </c>
      <c r="E34">
        <v>0.044565670305039</v>
      </c>
      <c r="F34">
        <v>-0.00663159572772198</v>
      </c>
      <c r="G34">
        <v>0.0677648347481727</v>
      </c>
      <c r="H34">
        <v>0.0356979004325215</v>
      </c>
      <c r="I34">
        <v>-0.00890346665670783</v>
      </c>
      <c r="J34">
        <v>-0.00330446672743845</v>
      </c>
      <c r="K34">
        <v>-0.0536734910979372</v>
      </c>
      <c r="L34">
        <v>-0.0314583307807814</v>
      </c>
      <c r="M34">
        <v>0.0112393050423281</v>
      </c>
      <c r="N34">
        <v>0.184197165602715</v>
      </c>
      <c r="O34">
        <v>0.102118874830604</v>
      </c>
      <c r="P34">
        <v>0.104486877998307</v>
      </c>
      <c r="Q34">
        <v>-0.00633927062561257</v>
      </c>
      <c r="R34">
        <v>0.0169651980525334</v>
      </c>
      <c r="S34">
        <v>-0.058155006098237</v>
      </c>
      <c r="T34">
        <v>0.126713016919182</v>
      </c>
      <c r="U34">
        <v>0.0577747340331323</v>
      </c>
      <c r="V34">
        <v>0.105856213299476</v>
      </c>
      <c r="W34">
        <f t="shared" si="0"/>
        <v>0.0233864755465262</v>
      </c>
      <c r="X34">
        <f t="shared" si="3"/>
        <v>1.33015400304754</v>
      </c>
      <c r="Y34">
        <v>8501.42</v>
      </c>
      <c r="Z34">
        <f t="shared" si="4"/>
        <v>1.07116784412449</v>
      </c>
      <c r="AA34">
        <v>0.0207048410547763</v>
      </c>
      <c r="AB34">
        <f t="shared" si="1"/>
        <v>-0.00325452005306034</v>
      </c>
      <c r="AC34">
        <v>-0.00115267865262291</v>
      </c>
      <c r="AD34">
        <f t="shared" si="2"/>
        <v>0.017450321001716</v>
      </c>
      <c r="AE34" s="16">
        <v>0.00966873437374384</v>
      </c>
      <c r="AF34" s="16">
        <v>20</v>
      </c>
      <c r="AG34" s="16"/>
      <c r="AH34" s="17">
        <v>0.489583333333333</v>
      </c>
      <c r="AJ34" s="16">
        <v>-0.012223479286909</v>
      </c>
      <c r="AK34" s="16">
        <v>15</v>
      </c>
      <c r="AL34" s="17">
        <v>0.302083333333333</v>
      </c>
    </row>
    <row r="35" spans="1:38">
      <c r="A35" s="1">
        <v>41180</v>
      </c>
      <c r="B35" s="2"/>
      <c r="C35">
        <v>0.0571174984373009</v>
      </c>
      <c r="D35">
        <v>0.0297944634427032</v>
      </c>
      <c r="E35">
        <v>-0.0162449907839595</v>
      </c>
      <c r="F35">
        <v>0.000845181928084582</v>
      </c>
      <c r="G35">
        <v>0.161807062536989</v>
      </c>
      <c r="H35">
        <v>0.0401991018774008</v>
      </c>
      <c r="I35">
        <v>0.00382396292125553</v>
      </c>
      <c r="J35">
        <v>0.020502267444076</v>
      </c>
      <c r="K35">
        <v>-0.0673356974236865</v>
      </c>
      <c r="L35">
        <v>0.0388778238651246</v>
      </c>
      <c r="M35">
        <v>0.0637379720710822</v>
      </c>
      <c r="N35">
        <v>0.0396003403766341</v>
      </c>
      <c r="O35">
        <v>0.0412663755458516</v>
      </c>
      <c r="P35">
        <v>-0.0432472023028837</v>
      </c>
      <c r="Q35">
        <v>0.0151499484343918</v>
      </c>
      <c r="R35">
        <v>-0.0347976417394388</v>
      </c>
      <c r="S35">
        <v>0.0617458355406437</v>
      </c>
      <c r="T35">
        <v>-0.0279640462262806</v>
      </c>
      <c r="U35">
        <v>0.0474861582425432</v>
      </c>
      <c r="V35">
        <v>0.399325487944891</v>
      </c>
      <c r="W35">
        <f t="shared" si="0"/>
        <v>0.0143265134062212</v>
      </c>
      <c r="X35">
        <f t="shared" si="3"/>
        <v>1.34929448649282</v>
      </c>
      <c r="Y35">
        <v>8671.27</v>
      </c>
      <c r="Z35">
        <f t="shared" si="4"/>
        <v>1.09256872283941</v>
      </c>
      <c r="AA35">
        <v>0.0199790152703903</v>
      </c>
      <c r="AB35">
        <f t="shared" si="1"/>
        <v>-0.00558934053992946</v>
      </c>
      <c r="AC35">
        <v>0.0155203582134452</v>
      </c>
      <c r="AD35">
        <f t="shared" si="2"/>
        <v>0.0143896747304608</v>
      </c>
      <c r="AE35" s="16">
        <v>0.0206295130133894</v>
      </c>
      <c r="AF35" s="16">
        <v>26</v>
      </c>
      <c r="AG35" s="16"/>
      <c r="AH35" s="17">
        <v>0.760416666666667</v>
      </c>
      <c r="AJ35" s="16">
        <v>0.00455204710330689</v>
      </c>
      <c r="AK35" s="16">
        <v>14</v>
      </c>
      <c r="AL35" s="17">
        <v>0.447916666666667</v>
      </c>
    </row>
    <row r="36" spans="1:38">
      <c r="A36" s="1">
        <v>41213</v>
      </c>
      <c r="B36" s="2"/>
      <c r="C36">
        <v>0.0240963966217409</v>
      </c>
      <c r="D36">
        <v>0.0263098169076708</v>
      </c>
      <c r="E36">
        <v>0.00554636340332304</v>
      </c>
      <c r="F36">
        <v>0.00805986103687872</v>
      </c>
      <c r="G36">
        <v>-0.0953949602662501</v>
      </c>
      <c r="H36">
        <v>-0.0382392333298657</v>
      </c>
      <c r="I36">
        <v>-0.0251678566968343</v>
      </c>
      <c r="J36">
        <v>0.0116882631913067</v>
      </c>
      <c r="K36">
        <v>0</v>
      </c>
      <c r="L36">
        <v>0.027261140866591</v>
      </c>
      <c r="M36">
        <v>-0.030077019343026</v>
      </c>
      <c r="N36">
        <v>-0.0481444962915046</v>
      </c>
      <c r="O36">
        <v>-0.0374016399774861</v>
      </c>
      <c r="P36">
        <v>0.0113049670642693</v>
      </c>
      <c r="Q36">
        <v>0.0766216203538033</v>
      </c>
      <c r="R36">
        <v>0.00350571017421375</v>
      </c>
      <c r="S36">
        <v>0.0406918727131611</v>
      </c>
      <c r="T36">
        <v>-0.0335755173932187</v>
      </c>
      <c r="U36">
        <v>0.0789871906903388</v>
      </c>
      <c r="V36">
        <v>-0.12263473668017</v>
      </c>
      <c r="W36">
        <f t="shared" si="0"/>
        <v>0.000491835595349749</v>
      </c>
      <c r="X36">
        <f t="shared" si="3"/>
        <v>1.34545529727584</v>
      </c>
      <c r="Y36">
        <v>8936.89</v>
      </c>
      <c r="Z36">
        <f t="shared" si="4"/>
        <v>1.12603649678262</v>
      </c>
      <c r="AA36">
        <v>0.0306321911323253</v>
      </c>
      <c r="AB36">
        <f t="shared" si="1"/>
        <v>-0.0334775219740406</v>
      </c>
      <c r="AC36">
        <v>-0.0141133844145645</v>
      </c>
      <c r="AD36">
        <f t="shared" si="2"/>
        <v>-0.00284533084171534</v>
      </c>
      <c r="AE36" s="16">
        <v>0.031590291653035</v>
      </c>
      <c r="AF36" s="16">
        <v>14</v>
      </c>
      <c r="AG36" s="16"/>
      <c r="AH36" s="17">
        <v>0.90625</v>
      </c>
      <c r="AJ36" s="16">
        <v>0.0213275734935228</v>
      </c>
      <c r="AK36" s="16">
        <v>17</v>
      </c>
      <c r="AL36" s="17">
        <v>0.625</v>
      </c>
    </row>
    <row r="37" spans="1:38">
      <c r="A37" s="1">
        <v>41243</v>
      </c>
      <c r="B37" s="2"/>
      <c r="C37">
        <v>0.0241023251052641</v>
      </c>
      <c r="D37">
        <v>0.130661038604986</v>
      </c>
      <c r="E37">
        <v>0.0144800574752602</v>
      </c>
      <c r="F37">
        <v>0.0410587037665422</v>
      </c>
      <c r="G37">
        <v>-0.0362278034313173</v>
      </c>
      <c r="H37">
        <v>0.0324248866835894</v>
      </c>
      <c r="I37">
        <v>0.0435939114111055</v>
      </c>
      <c r="J37">
        <v>-0.000590580245090844</v>
      </c>
      <c r="K37">
        <v>0.0252673562412342</v>
      </c>
      <c r="L37">
        <v>-0.0291810575126032</v>
      </c>
      <c r="M37">
        <v>-0.115734326290267</v>
      </c>
      <c r="N37">
        <v>0.00912931696170349</v>
      </c>
      <c r="O37">
        <v>-0.0234803145995277</v>
      </c>
      <c r="P37">
        <v>-0.0670363524337647</v>
      </c>
      <c r="Q37">
        <v>0.0473876184192508</v>
      </c>
      <c r="R37">
        <v>0.051410352244817</v>
      </c>
      <c r="S37">
        <v>-0.106142126571489</v>
      </c>
      <c r="T37">
        <v>0.0769259976458974</v>
      </c>
      <c r="U37">
        <v>0.00736790123456799</v>
      </c>
      <c r="V37">
        <v>-0.0860194628715042</v>
      </c>
      <c r="W37">
        <f t="shared" si="0"/>
        <v>0.0232056474676681</v>
      </c>
      <c r="X37">
        <f t="shared" si="3"/>
        <v>1.36884679877024</v>
      </c>
      <c r="Y37">
        <v>8994.2</v>
      </c>
      <c r="Z37">
        <f t="shared" si="4"/>
        <v>1.13325748211763</v>
      </c>
      <c r="AA37">
        <v>0.00641274537339065</v>
      </c>
      <c r="AB37">
        <f t="shared" si="1"/>
        <v>0.0109728203468214</v>
      </c>
      <c r="AC37">
        <v>-0.00083598756033553</v>
      </c>
      <c r="AD37">
        <f t="shared" si="2"/>
        <v>0.017385565720212</v>
      </c>
      <c r="AE37" s="16">
        <v>0.0425510702926805</v>
      </c>
      <c r="AF37" s="16">
        <v>8</v>
      </c>
      <c r="AG37" s="16"/>
      <c r="AH37" s="17">
        <v>0.989583333333333</v>
      </c>
      <c r="AJ37" s="16">
        <v>0.0381030998837387</v>
      </c>
      <c r="AK37" s="16">
        <v>16</v>
      </c>
      <c r="AL37" s="17">
        <v>0.791666666666667</v>
      </c>
    </row>
    <row r="38" spans="1:38">
      <c r="A38" s="1">
        <v>41274</v>
      </c>
      <c r="B38" s="2"/>
      <c r="C38">
        <v>0.0767790065131155</v>
      </c>
      <c r="D38">
        <v>0.0194017183954323</v>
      </c>
      <c r="E38">
        <v>-0.00339929364140201</v>
      </c>
      <c r="F38">
        <v>-0.0244662646675359</v>
      </c>
      <c r="G38">
        <v>-0.120870987846681</v>
      </c>
      <c r="H38">
        <v>-0.000157147253524337</v>
      </c>
      <c r="I38">
        <v>-0.0207661587892687</v>
      </c>
      <c r="J38">
        <v>0.0203501255724627</v>
      </c>
      <c r="K38">
        <v>0.073944640376189</v>
      </c>
      <c r="L38">
        <v>0.0510724181266227</v>
      </c>
      <c r="M38">
        <v>0.0781080154727514</v>
      </c>
      <c r="N38">
        <v>-0.0091317234765933</v>
      </c>
      <c r="O38">
        <v>0.047044872848522</v>
      </c>
      <c r="P38">
        <v>0.0296243183576428</v>
      </c>
      <c r="Q38">
        <v>0.0205822505574336</v>
      </c>
      <c r="R38">
        <v>-0.0244482813656215</v>
      </c>
      <c r="S38">
        <v>0.134360380225871</v>
      </c>
      <c r="T38">
        <v>0.0829601946197511</v>
      </c>
      <c r="U38">
        <v>0.012922075375505</v>
      </c>
      <c r="V38">
        <v>-0.150005595434126</v>
      </c>
      <c r="W38">
        <f t="shared" si="0"/>
        <v>0.0185005552125295</v>
      </c>
      <c r="X38">
        <f t="shared" si="3"/>
        <v>1.38619376348592</v>
      </c>
      <c r="Y38">
        <v>9294.75</v>
      </c>
      <c r="Z38">
        <f t="shared" si="4"/>
        <v>1.17112639055312</v>
      </c>
      <c r="AA38">
        <v>0.0334159791865869</v>
      </c>
      <c r="AB38">
        <f t="shared" si="1"/>
        <v>-0.0207432938785835</v>
      </c>
      <c r="AC38">
        <v>-0.00587633953980004</v>
      </c>
      <c r="AD38">
        <f t="shared" si="2"/>
        <v>0.0126726853080034</v>
      </c>
      <c r="AE38" s="16">
        <v>0.0535118489323261</v>
      </c>
      <c r="AF38" s="16">
        <v>0</v>
      </c>
      <c r="AG38" s="16"/>
      <c r="AH38" s="17">
        <v>0.989583333333333</v>
      </c>
      <c r="AJ38" s="16">
        <v>0.0548786262739546</v>
      </c>
      <c r="AK38" s="16">
        <v>15</v>
      </c>
      <c r="AL38" s="17">
        <v>0.947916666666667</v>
      </c>
    </row>
    <row r="39" ht="15.15" spans="1:38">
      <c r="A39" s="1">
        <v>41305</v>
      </c>
      <c r="B39" s="2"/>
      <c r="C39">
        <v>0.0247986208828435</v>
      </c>
      <c r="D39">
        <v>0.0166100618557627</v>
      </c>
      <c r="E39">
        <v>0.0709180515759313</v>
      </c>
      <c r="F39">
        <v>0.0180529162403158</v>
      </c>
      <c r="G39">
        <v>0.0668173157871417</v>
      </c>
      <c r="H39">
        <v>0.0370532878407848</v>
      </c>
      <c r="I39">
        <v>0.0296442243798727</v>
      </c>
      <c r="J39">
        <v>0.0384768523545809</v>
      </c>
      <c r="K39">
        <v>0.0163898536158187</v>
      </c>
      <c r="L39">
        <v>0.0130855227153039</v>
      </c>
      <c r="M39">
        <v>0.0823591392575231</v>
      </c>
      <c r="N39">
        <v>0.124146046409326</v>
      </c>
      <c r="O39">
        <v>0.034357093999843</v>
      </c>
      <c r="P39">
        <v>0.153609324316895</v>
      </c>
      <c r="Q39">
        <v>0.0950990656513016</v>
      </c>
      <c r="R39">
        <v>0.0865607710155274</v>
      </c>
      <c r="S39">
        <v>-0.00273195334664289</v>
      </c>
      <c r="T39">
        <v>0.0723401484568302</v>
      </c>
      <c r="U39">
        <v>0.043546857153919</v>
      </c>
      <c r="V39">
        <v>0.00346072825759847</v>
      </c>
      <c r="W39">
        <f t="shared" si="0"/>
        <v>0.0467537334482179</v>
      </c>
      <c r="X39">
        <f t="shared" si="3"/>
        <v>1.43069640447018</v>
      </c>
      <c r="Y39">
        <v>9763.76</v>
      </c>
      <c r="Z39">
        <f t="shared" si="4"/>
        <v>1.23022103951445</v>
      </c>
      <c r="AA39">
        <v>0.0504596680922027</v>
      </c>
      <c r="AB39">
        <f t="shared" si="1"/>
        <v>-0.018355468696335</v>
      </c>
      <c r="AC39">
        <v>-0.0145066160182465</v>
      </c>
      <c r="AD39">
        <f t="shared" si="2"/>
        <v>0.0321041993958677</v>
      </c>
      <c r="AE39" s="18" t="s">
        <v>337</v>
      </c>
      <c r="AF39" s="18">
        <v>1</v>
      </c>
      <c r="AG39" s="18"/>
      <c r="AH39" s="19">
        <v>1</v>
      </c>
      <c r="AJ39" s="18" t="s">
        <v>337</v>
      </c>
      <c r="AK39" s="18">
        <v>5</v>
      </c>
      <c r="AL39" s="19">
        <v>1</v>
      </c>
    </row>
    <row r="40" spans="1:30">
      <c r="A40" s="1">
        <v>41333</v>
      </c>
      <c r="B40" s="2"/>
      <c r="C40">
        <v>-0.0262815900540769</v>
      </c>
      <c r="D40">
        <v>0.0974780122087562</v>
      </c>
      <c r="E40">
        <v>0.108881221264245</v>
      </c>
      <c r="F40">
        <v>-0.00717926627898624</v>
      </c>
      <c r="G40">
        <v>-0.0572538106907007</v>
      </c>
      <c r="H40">
        <v>-0.0396130262634428</v>
      </c>
      <c r="I40">
        <v>0.0495668966604454</v>
      </c>
      <c r="J40">
        <v>-0.0708609271523181</v>
      </c>
      <c r="K40">
        <v>0.0516174512414818</v>
      </c>
      <c r="L40">
        <v>0.00752846905415727</v>
      </c>
      <c r="M40">
        <v>0.0503868812836739</v>
      </c>
      <c r="N40">
        <v>-0.0844660365139025</v>
      </c>
      <c r="O40">
        <v>0.101891701447233</v>
      </c>
      <c r="P40">
        <v>0.0783332539039541</v>
      </c>
      <c r="Q40">
        <v>0.00325736016640943</v>
      </c>
      <c r="R40">
        <v>0.150952693823916</v>
      </c>
      <c r="S40">
        <v>0</v>
      </c>
      <c r="T40">
        <v>0.00230736535308762</v>
      </c>
      <c r="U40">
        <v>0.0928366709023958</v>
      </c>
      <c r="V40">
        <v>-0.151728145149198</v>
      </c>
      <c r="W40">
        <f t="shared" si="0"/>
        <v>0.0257643091693402</v>
      </c>
      <c r="X40">
        <f t="shared" si="3"/>
        <v>1.46372182810992</v>
      </c>
      <c r="Y40">
        <v>10316.98</v>
      </c>
      <c r="Z40">
        <f t="shared" si="4"/>
        <v>1.29992603876476</v>
      </c>
      <c r="AA40">
        <v>0.0566605488049685</v>
      </c>
      <c r="AB40">
        <f t="shared" si="1"/>
        <v>-0.0335770885148965</v>
      </c>
      <c r="AC40">
        <v>0.0156549802349534</v>
      </c>
      <c r="AD40">
        <f t="shared" si="2"/>
        <v>0.023083460290072</v>
      </c>
    </row>
    <row r="41" spans="1:30">
      <c r="A41" s="1">
        <v>41362</v>
      </c>
      <c r="B41" s="2"/>
      <c r="C41">
        <v>-0.108439580042769</v>
      </c>
      <c r="D41">
        <v>-0.0112229269514166</v>
      </c>
      <c r="E41">
        <v>-0.012550766712479</v>
      </c>
      <c r="F41">
        <v>0.0504323213123561</v>
      </c>
      <c r="G41">
        <v>-0.0976496244245215</v>
      </c>
      <c r="H41">
        <v>0.060680281949449</v>
      </c>
      <c r="I41">
        <v>0.012791868778238</v>
      </c>
      <c r="J41">
        <v>0.0461417263758113</v>
      </c>
      <c r="K41">
        <v>0.0253891702666471</v>
      </c>
      <c r="L41">
        <v>0.00329499082991869</v>
      </c>
      <c r="M41">
        <v>-0.0742557645291703</v>
      </c>
      <c r="N41">
        <v>0.0241535466305354</v>
      </c>
      <c r="O41">
        <v>-0.044921490693007</v>
      </c>
      <c r="P41">
        <v>0.00241602828520926</v>
      </c>
      <c r="Q41">
        <v>0.0359594867473327</v>
      </c>
      <c r="R41">
        <v>0.017982017982018</v>
      </c>
      <c r="S41">
        <v>-0.0191497207881151</v>
      </c>
      <c r="T41">
        <v>0.074604713151996</v>
      </c>
      <c r="U41">
        <v>0.0327273344536674</v>
      </c>
      <c r="V41">
        <v>-0.0243940163952537</v>
      </c>
      <c r="W41">
        <f t="shared" si="0"/>
        <v>0.0150191026723252</v>
      </c>
      <c r="X41">
        <f t="shared" si="3"/>
        <v>1.47714615983858</v>
      </c>
      <c r="Y41">
        <v>10093.41</v>
      </c>
      <c r="Z41">
        <f t="shared" si="4"/>
        <v>1.27175651003769</v>
      </c>
      <c r="AA41">
        <v>-0.0216701011342466</v>
      </c>
      <c r="AB41">
        <f t="shared" si="1"/>
        <v>0.0308414692664003</v>
      </c>
      <c r="AC41">
        <v>-0.00966771231407914</v>
      </c>
      <c r="AD41">
        <f t="shared" si="2"/>
        <v>0.00917136813215367</v>
      </c>
    </row>
    <row r="42" spans="1:30">
      <c r="A42" s="1">
        <v>41394</v>
      </c>
      <c r="B42" s="2"/>
      <c r="C42">
        <v>-0.0151556825800724</v>
      </c>
      <c r="D42">
        <v>0.0595036985129669</v>
      </c>
      <c r="E42">
        <v>0.072508474178679</v>
      </c>
      <c r="F42">
        <v>0.0609922800806413</v>
      </c>
      <c r="G42">
        <v>-0.178107606679035</v>
      </c>
      <c r="H42">
        <v>-0.0458984889577683</v>
      </c>
      <c r="I42">
        <v>0.0335166162941973</v>
      </c>
      <c r="J42">
        <v>0.086850503818984</v>
      </c>
      <c r="K42">
        <v>0.0774050029509239</v>
      </c>
      <c r="L42">
        <v>0.0358317725440571</v>
      </c>
      <c r="M42">
        <v>-0.0321400214036662</v>
      </c>
      <c r="N42">
        <v>-0.014218790755908</v>
      </c>
      <c r="O42">
        <v>-0.0430066544428191</v>
      </c>
      <c r="P42">
        <v>-0.00483510669566767</v>
      </c>
      <c r="Q42">
        <v>-0.017342341650986</v>
      </c>
      <c r="R42">
        <v>0.0719542969297631</v>
      </c>
      <c r="S42">
        <v>0.211483202191369</v>
      </c>
      <c r="T42">
        <v>0.0356569044733208</v>
      </c>
      <c r="U42">
        <v>0.0786008974506485</v>
      </c>
      <c r="V42">
        <v>-0.499988675741173</v>
      </c>
      <c r="W42">
        <f t="shared" si="0"/>
        <v>0.028462702990841</v>
      </c>
      <c r="X42">
        <f t="shared" si="3"/>
        <v>1.51799347531497</v>
      </c>
      <c r="Y42">
        <v>10605.72</v>
      </c>
      <c r="Z42">
        <f t="shared" si="4"/>
        <v>1.33630690258663</v>
      </c>
      <c r="AA42">
        <v>0.0507568799840687</v>
      </c>
      <c r="AB42">
        <f t="shared" si="1"/>
        <v>-0.0231040203098079</v>
      </c>
      <c r="AC42">
        <v>0.0267322218075893</v>
      </c>
      <c r="AD42">
        <f t="shared" si="2"/>
        <v>0.0276528596742609</v>
      </c>
    </row>
    <row r="43" spans="1:30">
      <c r="A43" s="1">
        <v>41425</v>
      </c>
      <c r="B43" s="2"/>
      <c r="C43">
        <v>0.062725291004996</v>
      </c>
      <c r="D43">
        <v>-0.0494279277246988</v>
      </c>
      <c r="E43">
        <v>-0.0974070712262552</v>
      </c>
      <c r="F43">
        <v>0.0296421255572961</v>
      </c>
      <c r="G43">
        <v>-0.0789473684210525</v>
      </c>
      <c r="H43">
        <v>0.0742681528310654</v>
      </c>
      <c r="I43">
        <v>-0.137905587240293</v>
      </c>
      <c r="J43">
        <v>-0.0312118512653009</v>
      </c>
      <c r="K43">
        <v>-0.0431063542895669</v>
      </c>
      <c r="L43">
        <v>0.00690815183819216</v>
      </c>
      <c r="M43">
        <v>0.236392495363104</v>
      </c>
      <c r="N43">
        <v>0.0995362089367098</v>
      </c>
      <c r="O43">
        <v>-0.00330452192071296</v>
      </c>
      <c r="P43">
        <v>-0.0873809348002658</v>
      </c>
      <c r="Q43">
        <v>-0.0496881410289784</v>
      </c>
      <c r="R43">
        <v>-0.0994060269195139</v>
      </c>
      <c r="S43">
        <v>-0.0463734704734883</v>
      </c>
      <c r="T43">
        <v>-0.00361983561047297</v>
      </c>
      <c r="U43">
        <v>0.00841956081132555</v>
      </c>
      <c r="V43">
        <v>0.191647415862662</v>
      </c>
      <c r="W43">
        <f t="shared" si="0"/>
        <v>-0.0309842143382953</v>
      </c>
      <c r="X43">
        <f t="shared" si="3"/>
        <v>1.47206811349695</v>
      </c>
      <c r="Y43">
        <v>10118.42</v>
      </c>
      <c r="Z43">
        <f t="shared" si="4"/>
        <v>1.27490773745399</v>
      </c>
      <c r="AA43">
        <v>-0.0459469041234352</v>
      </c>
      <c r="AB43">
        <f t="shared" si="1"/>
        <v>0.0156929125451813</v>
      </c>
      <c r="AC43">
        <v>-0.0297643095774432</v>
      </c>
      <c r="AD43">
        <f t="shared" si="2"/>
        <v>-0.0302539915782538</v>
      </c>
    </row>
    <row r="44" spans="1:30">
      <c r="A44" s="1">
        <v>41453</v>
      </c>
      <c r="B44" s="2"/>
      <c r="C44">
        <v>-0.0899992129151872</v>
      </c>
      <c r="D44">
        <v>0.0207745938391193</v>
      </c>
      <c r="E44">
        <v>-0.0155935735575642</v>
      </c>
      <c r="F44">
        <v>-0.0353693117882704</v>
      </c>
      <c r="G44">
        <v>-0.336955820702999</v>
      </c>
      <c r="H44">
        <v>0.0251785725086036</v>
      </c>
      <c r="I44">
        <v>-0.0354341737735396</v>
      </c>
      <c r="J44">
        <v>-0.00974014916731947</v>
      </c>
      <c r="K44">
        <v>-0.10210048879299</v>
      </c>
      <c r="L44">
        <v>-0.0961996354518081</v>
      </c>
      <c r="M44">
        <v>-0.109178242243282</v>
      </c>
      <c r="N44">
        <v>0.00387537950033989</v>
      </c>
      <c r="O44">
        <v>-0.13012441142166</v>
      </c>
      <c r="P44">
        <v>-0.0338684099809055</v>
      </c>
      <c r="Q44">
        <v>0.0522543666746653</v>
      </c>
      <c r="R44">
        <v>0.0698138780647191</v>
      </c>
      <c r="S44">
        <v>0.0196652719665273</v>
      </c>
      <c r="T44">
        <v>0.0199950831762681</v>
      </c>
      <c r="U44">
        <v>-0.0571603436420924</v>
      </c>
      <c r="V44">
        <v>-0.349665500988293</v>
      </c>
      <c r="W44">
        <f t="shared" si="0"/>
        <v>-0.0245309518264546</v>
      </c>
      <c r="X44">
        <f t="shared" si="3"/>
        <v>1.43519652642641</v>
      </c>
      <c r="Y44">
        <v>9913.03</v>
      </c>
      <c r="Z44">
        <f t="shared" si="4"/>
        <v>1.24902886504154</v>
      </c>
      <c r="AA44">
        <v>-0.0202986236981663</v>
      </c>
      <c r="AB44">
        <f t="shared" si="1"/>
        <v>-0.00474884980694939</v>
      </c>
      <c r="AC44">
        <v>-0.0283662495921146</v>
      </c>
      <c r="AD44">
        <f t="shared" si="2"/>
        <v>-0.0250474735051157</v>
      </c>
    </row>
    <row r="45" spans="1:30">
      <c r="A45" s="1">
        <v>41486</v>
      </c>
      <c r="B45" s="2"/>
      <c r="C45">
        <v>0.140343155227118</v>
      </c>
      <c r="D45">
        <v>0.102674066599395</v>
      </c>
      <c r="E45">
        <v>0.0406866304807152</v>
      </c>
      <c r="F45">
        <v>0.0528108552017621</v>
      </c>
      <c r="G45">
        <v>0.231457613929284</v>
      </c>
      <c r="H45">
        <v>0.00157520265247602</v>
      </c>
      <c r="I45">
        <v>0.0443486788534115</v>
      </c>
      <c r="J45">
        <v>0.0671320975341336</v>
      </c>
      <c r="K45">
        <v>0.127089218455744</v>
      </c>
      <c r="L45">
        <v>0.0415611307537036</v>
      </c>
      <c r="M45">
        <v>0.156166002785064</v>
      </c>
      <c r="N45">
        <v>0.070292992946537</v>
      </c>
      <c r="O45">
        <v>0.0576930239487505</v>
      </c>
      <c r="P45">
        <v>0.0086592412695754</v>
      </c>
      <c r="Q45">
        <v>-0.0507923747918707</v>
      </c>
      <c r="R45">
        <v>0.0343879732588261</v>
      </c>
      <c r="S45">
        <v>0.0336707244790955</v>
      </c>
      <c r="T45">
        <v>0.0855627862135453</v>
      </c>
      <c r="U45">
        <v>0.0117164334599542</v>
      </c>
      <c r="V45">
        <v>0.0537728680811269</v>
      </c>
      <c r="W45">
        <f t="shared" si="0"/>
        <v>0.0511586801176362</v>
      </c>
      <c r="X45">
        <f t="shared" si="3"/>
        <v>1.4932532838364</v>
      </c>
      <c r="Y45">
        <v>10405.11</v>
      </c>
      <c r="Z45">
        <f t="shared" si="4"/>
        <v>1.31103030394666</v>
      </c>
      <c r="AA45">
        <v>0.0496397166154041</v>
      </c>
      <c r="AB45">
        <f t="shared" si="1"/>
        <v>-0.00918758595525702</v>
      </c>
      <c r="AC45">
        <v>0.00747401613680866</v>
      </c>
      <c r="AD45">
        <f t="shared" si="2"/>
        <v>0.0404521306601471</v>
      </c>
    </row>
    <row r="46" spans="1:30">
      <c r="A46" s="1">
        <v>41516</v>
      </c>
      <c r="B46" s="2"/>
      <c r="C46">
        <v>0.0156584007783691</v>
      </c>
      <c r="D46">
        <v>0.0344346203363524</v>
      </c>
      <c r="E46">
        <v>0.0772891058038778</v>
      </c>
      <c r="F46">
        <v>-0.0145548021096487</v>
      </c>
      <c r="G46">
        <v>0.0804107424960505</v>
      </c>
      <c r="H46">
        <v>0.0853836683964682</v>
      </c>
      <c r="I46">
        <v>-0.0351168631905846</v>
      </c>
      <c r="J46">
        <v>-0.10038995778143</v>
      </c>
      <c r="K46">
        <v>0.00378560426076291</v>
      </c>
      <c r="L46">
        <v>0.0199079315931223</v>
      </c>
      <c r="M46">
        <v>-0.0323097930744721</v>
      </c>
      <c r="N46">
        <v>0.0965472137609746</v>
      </c>
      <c r="O46">
        <v>0.0862032537502639</v>
      </c>
      <c r="P46">
        <v>-0.0657234897545748</v>
      </c>
      <c r="Q46">
        <v>0.0470576361699628</v>
      </c>
      <c r="R46">
        <v>-0.0434806382117822</v>
      </c>
      <c r="S46">
        <v>0.0464900866726947</v>
      </c>
      <c r="T46">
        <v>0.0478340240773634</v>
      </c>
      <c r="U46">
        <v>0.0780868793764455</v>
      </c>
      <c r="V46">
        <v>0.591879749292806</v>
      </c>
      <c r="W46">
        <f t="shared" si="0"/>
        <v>0.0229895172783557</v>
      </c>
      <c r="X46">
        <f t="shared" si="3"/>
        <v>1.51507225478909</v>
      </c>
      <c r="Y46">
        <v>10663.59</v>
      </c>
      <c r="Z46">
        <f t="shared" si="4"/>
        <v>1.34359844719206</v>
      </c>
      <c r="AA46">
        <v>0.0248416403094249</v>
      </c>
      <c r="AB46">
        <f t="shared" si="1"/>
        <v>-0.0102299390067262</v>
      </c>
      <c r="AC46">
        <v>-0.0122840815240651</v>
      </c>
      <c r="AD46">
        <f t="shared" si="2"/>
        <v>0.0146117013026987</v>
      </c>
    </row>
    <row r="47" spans="1:30">
      <c r="A47" s="1">
        <v>41547</v>
      </c>
      <c r="B47" s="2"/>
      <c r="C47">
        <v>-0.000915643396103505</v>
      </c>
      <c r="D47">
        <v>-0.0634933988790843</v>
      </c>
      <c r="E47">
        <v>-0.0131338673731899</v>
      </c>
      <c r="F47">
        <v>0.00260854703929914</v>
      </c>
      <c r="G47">
        <v>-0.138945752302968</v>
      </c>
      <c r="H47">
        <v>0.0326948489806773</v>
      </c>
      <c r="I47">
        <v>-0.0124881597567044</v>
      </c>
      <c r="J47">
        <v>0.0393351006663323</v>
      </c>
      <c r="K47">
        <v>-0.0333350672770149</v>
      </c>
      <c r="L47">
        <v>0.0231069502517744</v>
      </c>
      <c r="M47">
        <v>0.0383671874434659</v>
      </c>
      <c r="N47">
        <v>0.022644419861336</v>
      </c>
      <c r="O47">
        <v>-0.00420367848883696</v>
      </c>
      <c r="P47">
        <v>-0.0305879425565191</v>
      </c>
      <c r="Q47">
        <v>0.107179040692162</v>
      </c>
      <c r="R47">
        <v>0.0118330341728881</v>
      </c>
      <c r="S47">
        <v>0.195064382204801</v>
      </c>
      <c r="T47">
        <v>-0.0159152442613302</v>
      </c>
      <c r="U47">
        <v>-0.0564723516186388</v>
      </c>
      <c r="V47">
        <v>-0.301289198606272</v>
      </c>
      <c r="W47">
        <f t="shared" si="0"/>
        <v>0.00461485672201663</v>
      </c>
      <c r="X47">
        <f t="shared" si="3"/>
        <v>1.52072254062498</v>
      </c>
      <c r="Y47">
        <v>10898.01</v>
      </c>
      <c r="Z47">
        <f t="shared" si="4"/>
        <v>1.37313506178346</v>
      </c>
      <c r="AA47">
        <v>0.0219832157838027</v>
      </c>
      <c r="AB47">
        <f t="shared" si="1"/>
        <v>-0.0182538320411946</v>
      </c>
      <c r="AC47">
        <v>0.0010265298450477</v>
      </c>
      <c r="AD47">
        <f t="shared" si="2"/>
        <v>0.00372938374260811</v>
      </c>
    </row>
    <row r="48" spans="1:30">
      <c r="A48" s="1">
        <v>41578</v>
      </c>
      <c r="B48" s="2"/>
      <c r="C48">
        <v>0.0608296098201087</v>
      </c>
      <c r="D48">
        <v>0.0668822045992743</v>
      </c>
      <c r="E48">
        <v>-0.0011458279255695</v>
      </c>
      <c r="F48">
        <v>0.0263764657330234</v>
      </c>
      <c r="G48">
        <v>-0.127191679049034</v>
      </c>
      <c r="H48">
        <v>-0.000260130643389811</v>
      </c>
      <c r="I48">
        <v>0.0607252125874038</v>
      </c>
      <c r="J48">
        <v>0.0145801737212188</v>
      </c>
      <c r="K48">
        <v>0.109722957156566</v>
      </c>
      <c r="L48">
        <v>0.0643934097091026</v>
      </c>
      <c r="M48">
        <v>-0.111942742851568</v>
      </c>
      <c r="N48">
        <v>-0.0643725802560074</v>
      </c>
      <c r="O48">
        <v>0.0548568079957459</v>
      </c>
      <c r="P48">
        <v>0.0631061731111233</v>
      </c>
      <c r="Q48">
        <v>0.022797104727009</v>
      </c>
      <c r="R48">
        <v>-0.0312535309936498</v>
      </c>
      <c r="S48">
        <v>-0.0144779304142346</v>
      </c>
      <c r="T48">
        <v>-0.0776812842412499</v>
      </c>
      <c r="U48">
        <v>0.00161194866683267</v>
      </c>
      <c r="V48">
        <v>-0.155986635416147</v>
      </c>
      <c r="W48">
        <f t="shared" si="0"/>
        <v>0.0175213139231542</v>
      </c>
      <c r="X48">
        <f t="shared" si="3"/>
        <v>1.54362759883169</v>
      </c>
      <c r="Y48">
        <v>11337.69</v>
      </c>
      <c r="Z48">
        <f t="shared" si="4"/>
        <v>1.42853416895669</v>
      </c>
      <c r="AA48">
        <v>0.0403449804138554</v>
      </c>
      <c r="AB48">
        <f t="shared" si="1"/>
        <v>-0.0252830229595413</v>
      </c>
      <c r="AC48">
        <v>0.0078559346176711</v>
      </c>
      <c r="AD48">
        <f t="shared" si="2"/>
        <v>0.0150619574543141</v>
      </c>
    </row>
    <row r="49" spans="1:30">
      <c r="A49" s="1">
        <v>41607</v>
      </c>
      <c r="B49" s="2"/>
      <c r="C49">
        <v>-0.0140647967102546</v>
      </c>
      <c r="D49">
        <v>-0.0139175709658966</v>
      </c>
      <c r="E49">
        <v>-0.0375661277448816</v>
      </c>
      <c r="F49">
        <v>-0.00762217774009422</v>
      </c>
      <c r="G49">
        <v>-0.217471666909869</v>
      </c>
      <c r="H49">
        <v>0.0499922466154505</v>
      </c>
      <c r="I49">
        <v>-0.0570108375549121</v>
      </c>
      <c r="J49">
        <v>-0.0572787497876678</v>
      </c>
      <c r="K49">
        <v>-0.0197764541391543</v>
      </c>
      <c r="L49">
        <v>-0.0264406777049019</v>
      </c>
      <c r="M49">
        <v>-0.110515577179628</v>
      </c>
      <c r="N49">
        <v>0.0475156859999248</v>
      </c>
      <c r="O49">
        <v>0.0169951853833177</v>
      </c>
      <c r="P49">
        <v>-0.0267138052944728</v>
      </c>
      <c r="Q49">
        <v>-0.0401360783384898</v>
      </c>
      <c r="R49">
        <v>-0.0387001959503592</v>
      </c>
      <c r="S49">
        <v>0.301077192856887</v>
      </c>
      <c r="T49">
        <v>0.0613975928615895</v>
      </c>
      <c r="U49">
        <v>-0.0146163594380476</v>
      </c>
      <c r="V49">
        <v>-0.423870014771049</v>
      </c>
      <c r="W49">
        <f t="shared" si="0"/>
        <v>-0.0199422331607022</v>
      </c>
      <c r="X49">
        <f t="shared" si="3"/>
        <v>1.51280541578691</v>
      </c>
      <c r="Y49">
        <v>11220.23</v>
      </c>
      <c r="Z49">
        <f t="shared" si="4"/>
        <v>1.4137343619867</v>
      </c>
      <c r="AA49">
        <v>-0.0103601350892466</v>
      </c>
      <c r="AB49">
        <f t="shared" si="1"/>
        <v>-0.00960723467539654</v>
      </c>
      <c r="AC49">
        <v>-0.021328679386764</v>
      </c>
      <c r="AD49">
        <f t="shared" si="2"/>
        <v>-0.0199673697646431</v>
      </c>
    </row>
    <row r="50" spans="1:30">
      <c r="A50" s="1">
        <v>41639</v>
      </c>
      <c r="B50" s="2"/>
      <c r="C50">
        <v>0.0326008714899699</v>
      </c>
      <c r="D50">
        <v>0.0202409583402292</v>
      </c>
      <c r="E50">
        <v>0.00864044189688551</v>
      </c>
      <c r="F50">
        <v>-0.00290669508768526</v>
      </c>
      <c r="G50">
        <v>0.00522128294380897</v>
      </c>
      <c r="H50">
        <v>-0.00869837296620779</v>
      </c>
      <c r="I50">
        <v>-0.00264003157821413</v>
      </c>
      <c r="J50">
        <v>0.031028145158384</v>
      </c>
      <c r="K50">
        <v>0.0461141434295795</v>
      </c>
      <c r="L50">
        <v>0.014478690756266</v>
      </c>
      <c r="M50">
        <v>-0.038607109142721</v>
      </c>
      <c r="N50">
        <v>0.020349638150762</v>
      </c>
      <c r="O50">
        <v>0.0707999514445252</v>
      </c>
      <c r="P50">
        <v>-0.00788503791905881</v>
      </c>
      <c r="Q50">
        <v>0.0587710259699825</v>
      </c>
      <c r="R50">
        <v>0.05848237035599</v>
      </c>
      <c r="S50">
        <v>0.0118274837715922</v>
      </c>
      <c r="T50">
        <v>0.0628314474938294</v>
      </c>
      <c r="U50">
        <v>0.0221550697079917</v>
      </c>
      <c r="V50">
        <v>-0.0188698595015896</v>
      </c>
      <c r="W50">
        <f t="shared" si="0"/>
        <v>0.0226427845335707</v>
      </c>
      <c r="X50">
        <f t="shared" si="3"/>
        <v>1.53963472050083</v>
      </c>
      <c r="Y50">
        <v>11296.76</v>
      </c>
      <c r="Z50">
        <f t="shared" si="4"/>
        <v>1.42337704228138</v>
      </c>
      <c r="AA50">
        <v>0.00682071579637866</v>
      </c>
      <c r="AB50">
        <f t="shared" si="1"/>
        <v>0.0109140863360994</v>
      </c>
      <c r="AC50">
        <v>0.00256556496988548</v>
      </c>
      <c r="AD50">
        <f t="shared" si="2"/>
        <v>0.017734802132478</v>
      </c>
    </row>
    <row r="51" spans="1:30">
      <c r="A51" s="1">
        <v>41670</v>
      </c>
      <c r="B51" s="2"/>
      <c r="C51">
        <v>-0.0378381766127625</v>
      </c>
      <c r="D51">
        <v>0.0165821510202708</v>
      </c>
      <c r="E51">
        <v>0.00236341524976469</v>
      </c>
      <c r="F51">
        <v>0.00901052110847078</v>
      </c>
      <c r="G51">
        <v>0.245053178332921</v>
      </c>
      <c r="H51">
        <v>0.00268669907202823</v>
      </c>
      <c r="I51">
        <v>-0.0225807628166277</v>
      </c>
      <c r="J51">
        <v>0.0243271583362461</v>
      </c>
      <c r="K51">
        <v>-0.0440813688632475</v>
      </c>
      <c r="L51">
        <v>0.0363454158348098</v>
      </c>
      <c r="M51">
        <v>0.0131319341843241</v>
      </c>
      <c r="N51">
        <v>-0.0671301363406135</v>
      </c>
      <c r="O51">
        <v>-0.047754003117472</v>
      </c>
      <c r="P51">
        <v>-0.0506331374685216</v>
      </c>
      <c r="Q51">
        <v>-0.00167783401915444</v>
      </c>
      <c r="R51">
        <v>-0.0461954652788922</v>
      </c>
      <c r="S51">
        <v>-0.0854808894688196</v>
      </c>
      <c r="T51">
        <v>0.0342147620142561</v>
      </c>
      <c r="U51">
        <v>-0.0140099265926159</v>
      </c>
      <c r="V51">
        <v>0.153757708790634</v>
      </c>
      <c r="W51">
        <f t="shared" si="0"/>
        <v>-0.00228311873213739</v>
      </c>
      <c r="X51">
        <f t="shared" si="3"/>
        <v>1.54688905211538</v>
      </c>
      <c r="Y51">
        <v>10956.11</v>
      </c>
      <c r="Z51">
        <f t="shared" si="4"/>
        <v>1.38045558608924</v>
      </c>
      <c r="AA51">
        <v>-0.0301546638151116</v>
      </c>
      <c r="AB51">
        <f t="shared" si="1"/>
        <v>0.0348663863541996</v>
      </c>
      <c r="AC51">
        <v>0.0282499020679877</v>
      </c>
      <c r="AD51">
        <f t="shared" si="2"/>
        <v>0.00471172253908801</v>
      </c>
    </row>
    <row r="52" spans="1:30">
      <c r="A52" s="1">
        <v>41698</v>
      </c>
      <c r="B52" s="2"/>
      <c r="C52">
        <v>0.0290603694007738</v>
      </c>
      <c r="D52">
        <v>0.025308634116324</v>
      </c>
      <c r="E52">
        <v>0.0521663156609591</v>
      </c>
      <c r="F52">
        <v>0.0448779121177367</v>
      </c>
      <c r="G52">
        <v>0.236503600695307</v>
      </c>
      <c r="H52">
        <v>0.048256184381839</v>
      </c>
      <c r="I52">
        <v>-0.0313762136558263</v>
      </c>
      <c r="J52">
        <v>0.0352828772265066</v>
      </c>
      <c r="K52">
        <v>0.0406147453127319</v>
      </c>
      <c r="L52">
        <v>0.00036473614971877</v>
      </c>
      <c r="M52">
        <v>0.0767739714860238</v>
      </c>
      <c r="N52">
        <v>-0.0509176236843683</v>
      </c>
      <c r="O52">
        <v>-0.0752083333333333</v>
      </c>
      <c r="P52">
        <v>0.0466551283016028</v>
      </c>
      <c r="Q52">
        <v>0.0309904185402659</v>
      </c>
      <c r="R52">
        <v>0.0531799826939718</v>
      </c>
      <c r="S52">
        <v>0.219044929625611</v>
      </c>
      <c r="T52">
        <v>0.113655564942861</v>
      </c>
      <c r="U52">
        <v>0.0426348092941691</v>
      </c>
      <c r="V52">
        <v>0.300054357673492</v>
      </c>
      <c r="W52">
        <f t="shared" si="0"/>
        <v>0.036958530245521</v>
      </c>
      <c r="X52">
        <f t="shared" si="3"/>
        <v>1.58976271881633</v>
      </c>
      <c r="Y52">
        <v>11494.16</v>
      </c>
      <c r="Z52">
        <f t="shared" si="4"/>
        <v>1.44824918510343</v>
      </c>
      <c r="AA52">
        <v>0.0491095836022091</v>
      </c>
      <c r="AB52">
        <f t="shared" si="1"/>
        <v>-0.0213935255938336</v>
      </c>
      <c r="AC52">
        <v>-0.00121347727219455</v>
      </c>
      <c r="AD52">
        <f t="shared" si="2"/>
        <v>0.0277160580083755</v>
      </c>
    </row>
    <row r="53" spans="1:30">
      <c r="A53" s="1">
        <v>41729</v>
      </c>
      <c r="B53" s="2"/>
      <c r="C53">
        <v>-0.00650926935956198</v>
      </c>
      <c r="D53">
        <v>-0.0295597739390874</v>
      </c>
      <c r="E53">
        <v>0.0163247841553138</v>
      </c>
      <c r="F53">
        <v>0.0166070366242972</v>
      </c>
      <c r="G53">
        <v>-0.192673816122424</v>
      </c>
      <c r="H53">
        <v>-0.000511710482377192</v>
      </c>
      <c r="I53">
        <v>-0.0261491374604305</v>
      </c>
      <c r="J53">
        <v>-0.000593276203032289</v>
      </c>
      <c r="K53">
        <v>-0.0311618546572435</v>
      </c>
      <c r="L53">
        <v>0.0191053563930099</v>
      </c>
      <c r="M53">
        <v>0.0657649018321305</v>
      </c>
      <c r="N53">
        <v>0.00561975178527274</v>
      </c>
      <c r="O53">
        <v>0.0198028298951929</v>
      </c>
      <c r="P53">
        <v>-0.184718527572076</v>
      </c>
      <c r="Q53">
        <v>-0.0278042882376405</v>
      </c>
      <c r="R53">
        <v>-0.0184861867104859</v>
      </c>
      <c r="S53">
        <v>0.205423001426464</v>
      </c>
      <c r="T53">
        <v>-0.0013775204631663</v>
      </c>
      <c r="U53">
        <v>-0.0294934750942319</v>
      </c>
      <c r="V53">
        <v>-0.320487804878049</v>
      </c>
      <c r="W53">
        <f t="shared" si="0"/>
        <v>-0.0108124528098194</v>
      </c>
      <c r="X53">
        <f t="shared" si="3"/>
        <v>1.57750651603767</v>
      </c>
      <c r="Y53">
        <v>11532.27</v>
      </c>
      <c r="Z53">
        <f t="shared" si="4"/>
        <v>1.45305099545271</v>
      </c>
      <c r="AA53">
        <v>0.00331559679002202</v>
      </c>
      <c r="AB53">
        <f t="shared" si="1"/>
        <v>-0.0110250509328291</v>
      </c>
      <c r="AC53">
        <v>0.00210525039436827</v>
      </c>
      <c r="AD53">
        <f t="shared" si="2"/>
        <v>-0.00770945414280707</v>
      </c>
    </row>
    <row r="54" spans="1:30">
      <c r="A54" s="1">
        <v>41759</v>
      </c>
      <c r="B54" s="2"/>
      <c r="C54">
        <v>0.015069957609148</v>
      </c>
      <c r="D54">
        <v>-0.0108224535842394</v>
      </c>
      <c r="E54">
        <v>0.0249786819561937</v>
      </c>
      <c r="F54">
        <v>0.00243964756983073</v>
      </c>
      <c r="G54">
        <v>0.0630348258706468</v>
      </c>
      <c r="H54">
        <v>0.0117945956859709</v>
      </c>
      <c r="I54">
        <v>-0.156527228347782</v>
      </c>
      <c r="J54">
        <v>0.0468966427016686</v>
      </c>
      <c r="K54">
        <v>0.111106567767155</v>
      </c>
      <c r="L54">
        <v>-0.041239302038797</v>
      </c>
      <c r="M54">
        <v>-0.121274546947023</v>
      </c>
      <c r="N54">
        <v>-0.0123162566332454</v>
      </c>
      <c r="O54">
        <v>-0.017377583758481</v>
      </c>
      <c r="P54">
        <v>0.0742300315262681</v>
      </c>
      <c r="Q54">
        <v>-0.0595707940528374</v>
      </c>
      <c r="R54">
        <v>-0.0112192343017916</v>
      </c>
      <c r="S54">
        <v>-0.0252756144432082</v>
      </c>
      <c r="T54">
        <v>-0.00409827872293644</v>
      </c>
      <c r="U54">
        <v>0.027612298265431</v>
      </c>
      <c r="V54">
        <v>-0.226438314019075</v>
      </c>
      <c r="W54">
        <f t="shared" si="0"/>
        <v>-0.0143692194181415</v>
      </c>
      <c r="X54">
        <f t="shared" si="3"/>
        <v>1.56629519438674</v>
      </c>
      <c r="Y54">
        <v>11756.22</v>
      </c>
      <c r="Z54">
        <f t="shared" si="4"/>
        <v>1.48126840368471</v>
      </c>
      <c r="AA54">
        <v>0.0194194204610192</v>
      </c>
      <c r="AB54">
        <f t="shared" si="1"/>
        <v>-0.0265264095840116</v>
      </c>
      <c r="AC54">
        <v>0.0165631134259942</v>
      </c>
      <c r="AD54">
        <f t="shared" si="2"/>
        <v>-0.00710698912299238</v>
      </c>
    </row>
    <row r="55" spans="1:30">
      <c r="A55" s="1">
        <v>41789</v>
      </c>
      <c r="B55" s="2"/>
      <c r="C55">
        <v>-0.0214252515221097</v>
      </c>
      <c r="D55">
        <v>0.0368679490651072</v>
      </c>
      <c r="E55">
        <v>0.0394284321915901</v>
      </c>
      <c r="F55">
        <v>0.0577348406988696</v>
      </c>
      <c r="G55">
        <v>-0.0495624093227874</v>
      </c>
      <c r="H55">
        <v>0.0267113280832414</v>
      </c>
      <c r="I55">
        <v>0.0542065400696516</v>
      </c>
      <c r="J55">
        <v>0.0336441532258065</v>
      </c>
      <c r="K55">
        <v>-0.0815809811209658</v>
      </c>
      <c r="L55">
        <v>0.0109205107123671</v>
      </c>
      <c r="M55">
        <v>-0.00483243660795274</v>
      </c>
      <c r="N55">
        <v>0.0984341386127101</v>
      </c>
      <c r="O55">
        <v>0.0260135098969094</v>
      </c>
      <c r="P55">
        <v>0.0472642942166401</v>
      </c>
      <c r="Q55">
        <v>0.0191395891721624</v>
      </c>
      <c r="R55">
        <v>-0.00945348509077226</v>
      </c>
      <c r="S55">
        <v>-0.0521422419607558</v>
      </c>
      <c r="T55">
        <v>0.0742733258390877</v>
      </c>
      <c r="U55">
        <v>0.0219465002296291</v>
      </c>
      <c r="V55">
        <v>-0.317115206151399</v>
      </c>
      <c r="W55">
        <f t="shared" si="0"/>
        <v>0.0189537924000794</v>
      </c>
      <c r="X55">
        <f t="shared" si="3"/>
        <v>1.59898327189615</v>
      </c>
      <c r="Y55">
        <v>11837.73</v>
      </c>
      <c r="Z55">
        <f t="shared" si="4"/>
        <v>1.49153855749131</v>
      </c>
      <c r="AA55">
        <v>0.00693335102609516</v>
      </c>
      <c r="AB55">
        <f t="shared" si="1"/>
        <v>0.0139363277078711</v>
      </c>
      <c r="AC55">
        <v>0.0285697455932282</v>
      </c>
      <c r="AD55">
        <f t="shared" si="2"/>
        <v>0.0208696787339663</v>
      </c>
    </row>
    <row r="56" spans="1:30">
      <c r="A56" s="1">
        <v>41820</v>
      </c>
      <c r="B56" s="2"/>
      <c r="C56">
        <v>-0.0132666994589277</v>
      </c>
      <c r="D56">
        <v>-0.0538769908928348</v>
      </c>
      <c r="E56">
        <v>-0.075868951498123</v>
      </c>
      <c r="F56">
        <v>0.0187334333486207</v>
      </c>
      <c r="G56">
        <v>0.108380933622218</v>
      </c>
      <c r="H56">
        <v>-0.0262639724750052</v>
      </c>
      <c r="I56">
        <v>-0.0190666495022964</v>
      </c>
      <c r="J56">
        <v>0.0242594172863586</v>
      </c>
      <c r="K56">
        <v>-0.0372492607047548</v>
      </c>
      <c r="L56">
        <v>-0.00419751760203235</v>
      </c>
      <c r="M56">
        <v>-0.0484236368723656</v>
      </c>
      <c r="N56">
        <v>-0.0286828232234929</v>
      </c>
      <c r="O56">
        <v>-0.026366036121574</v>
      </c>
      <c r="P56">
        <v>-0.0490701365889985</v>
      </c>
      <c r="Q56">
        <v>0.00762350100099374</v>
      </c>
      <c r="R56">
        <v>-0.0314799867052846</v>
      </c>
      <c r="S56">
        <v>0.0970485845028792</v>
      </c>
      <c r="T56">
        <v>-0.0819567979669631</v>
      </c>
      <c r="U56">
        <v>-0.0141080611177415</v>
      </c>
      <c r="V56">
        <v>-0.142884876722966</v>
      </c>
      <c r="W56">
        <f t="shared" si="0"/>
        <v>-0.0250195859994055</v>
      </c>
      <c r="X56">
        <f t="shared" si="3"/>
        <v>1.57377473298216</v>
      </c>
      <c r="Y56">
        <v>11663.15</v>
      </c>
      <c r="Z56">
        <f t="shared" si="4"/>
        <v>1.46954170493877</v>
      </c>
      <c r="AA56">
        <v>-0.0147477599168083</v>
      </c>
      <c r="AB56">
        <f t="shared" si="1"/>
        <v>-0.00101759507911821</v>
      </c>
      <c r="AC56">
        <v>0.0139680246500632</v>
      </c>
      <c r="AD56">
        <f t="shared" si="2"/>
        <v>-0.0157653549959265</v>
      </c>
    </row>
    <row r="57" spans="1:30">
      <c r="A57" s="1">
        <v>41851</v>
      </c>
      <c r="B57" s="2"/>
      <c r="C57">
        <v>0.0701856324296042</v>
      </c>
      <c r="D57">
        <v>-0.0250375580952751</v>
      </c>
      <c r="E57">
        <v>0.0393401751029163</v>
      </c>
      <c r="F57">
        <v>0.0109341736801545</v>
      </c>
      <c r="G57">
        <v>-0.00368741392331962</v>
      </c>
      <c r="H57">
        <v>0.0466830466830468</v>
      </c>
      <c r="I57">
        <v>-0.012856204085847</v>
      </c>
      <c r="J57">
        <v>0.0242501785289218</v>
      </c>
      <c r="K57">
        <v>0.0357187450575613</v>
      </c>
      <c r="L57">
        <v>0.0342228159246916</v>
      </c>
      <c r="M57">
        <v>0.0563891945213795</v>
      </c>
      <c r="N57">
        <v>-0.0210642656798414</v>
      </c>
      <c r="O57">
        <v>0.238533584808607</v>
      </c>
      <c r="P57">
        <v>0.0943431221020092</v>
      </c>
      <c r="Q57">
        <v>0.0599613371468624</v>
      </c>
      <c r="R57">
        <v>0.0384228845965289</v>
      </c>
      <c r="S57">
        <v>0.0590753510093702</v>
      </c>
      <c r="T57">
        <v>-0.299857520863016</v>
      </c>
      <c r="U57">
        <v>0.043109181530828</v>
      </c>
      <c r="V57">
        <v>-0.0416761041902604</v>
      </c>
      <c r="W57">
        <f t="shared" si="0"/>
        <v>0.0119223991311797</v>
      </c>
      <c r="X57">
        <f t="shared" si="3"/>
        <v>1.59065404991753</v>
      </c>
      <c r="Y57">
        <v>12172.91</v>
      </c>
      <c r="Z57">
        <f t="shared" si="4"/>
        <v>1.53377080080992</v>
      </c>
      <c r="AA57">
        <v>0.0437068887907641</v>
      </c>
      <c r="AB57">
        <f t="shared" si="1"/>
        <v>-0.0329815183920448</v>
      </c>
      <c r="AC57">
        <v>0.00743524390654272</v>
      </c>
      <c r="AD57">
        <f t="shared" si="2"/>
        <v>0.0107253703987193</v>
      </c>
    </row>
    <row r="58" spans="1:30">
      <c r="A58" s="1">
        <v>41880</v>
      </c>
      <c r="B58" s="2"/>
      <c r="C58">
        <v>-0.0418549603898448</v>
      </c>
      <c r="D58">
        <v>0.13854974668399</v>
      </c>
      <c r="E58">
        <v>-0.0205712532425874</v>
      </c>
      <c r="F58">
        <v>0.0679975847233754</v>
      </c>
      <c r="G58">
        <v>0.0435209132257202</v>
      </c>
      <c r="H58">
        <v>-0.0231336439008</v>
      </c>
      <c r="I58">
        <v>-0.0202730047136521</v>
      </c>
      <c r="J58">
        <v>0.0100223687650698</v>
      </c>
      <c r="K58">
        <v>0.0638060181315503</v>
      </c>
      <c r="L58">
        <v>-0.0332394326604195</v>
      </c>
      <c r="M58">
        <v>0.0111517154067862</v>
      </c>
      <c r="N58">
        <v>0.0572895827317104</v>
      </c>
      <c r="O58">
        <v>0.00527795803590747</v>
      </c>
      <c r="P58">
        <v>-0.0310340282093291</v>
      </c>
      <c r="Q58">
        <v>-0.0101916930635695</v>
      </c>
      <c r="R58">
        <v>0.0910807652814334</v>
      </c>
      <c r="S58">
        <v>0.089530862801632</v>
      </c>
      <c r="T58">
        <v>0.102244316530031</v>
      </c>
      <c r="U58">
        <v>0.0161398934036334</v>
      </c>
      <c r="V58">
        <v>0</v>
      </c>
      <c r="W58">
        <f t="shared" si="0"/>
        <v>0.017281342579424</v>
      </c>
      <c r="X58">
        <f t="shared" si="3"/>
        <v>1.61835001274145</v>
      </c>
      <c r="Y58">
        <v>12234.24</v>
      </c>
      <c r="Z58">
        <f t="shared" si="4"/>
        <v>1.54149830090757</v>
      </c>
      <c r="AA58">
        <v>0.00503823654327529</v>
      </c>
      <c r="AB58">
        <f t="shared" si="1"/>
        <v>0.0123734456671688</v>
      </c>
      <c r="AC58">
        <v>0.0189589225984063</v>
      </c>
      <c r="AD58">
        <f t="shared" si="2"/>
        <v>0.0174116822104441</v>
      </c>
    </row>
    <row r="59" spans="1:30">
      <c r="A59" s="1">
        <v>41912</v>
      </c>
      <c r="B59" s="2"/>
      <c r="C59">
        <v>-0.0708106300146625</v>
      </c>
      <c r="D59">
        <v>0.000460105816418421</v>
      </c>
      <c r="E59">
        <v>-0.00780682643427733</v>
      </c>
      <c r="F59">
        <v>-0.0488342673799814</v>
      </c>
      <c r="G59">
        <v>-0.108281343474917</v>
      </c>
      <c r="H59">
        <v>0.00498728776139079</v>
      </c>
      <c r="I59">
        <v>-0.0196229073272355</v>
      </c>
      <c r="J59">
        <v>-0.0293085595950299</v>
      </c>
      <c r="K59">
        <v>0.00552269138656558</v>
      </c>
      <c r="L59">
        <v>-0.0144079219466956</v>
      </c>
      <c r="M59">
        <v>-0.129076943568796</v>
      </c>
      <c r="N59">
        <v>0.00129655163335896</v>
      </c>
      <c r="O59">
        <v>-0.0503593407066318</v>
      </c>
      <c r="P59">
        <v>-0.0391409969876589</v>
      </c>
      <c r="Q59">
        <v>-0.0355142704493722</v>
      </c>
      <c r="R59">
        <v>-0.0299208169270045</v>
      </c>
      <c r="S59">
        <v>-0.00336409156555639</v>
      </c>
      <c r="T59">
        <v>-0.0662798364763287</v>
      </c>
      <c r="U59">
        <v>-0.0479537523352955</v>
      </c>
      <c r="V59">
        <v>0.347908295911132</v>
      </c>
      <c r="W59">
        <f t="shared" si="0"/>
        <v>-0.0190064903774525</v>
      </c>
      <c r="X59">
        <f t="shared" si="3"/>
        <v>1.59085409041552</v>
      </c>
      <c r="Y59">
        <v>11578.74</v>
      </c>
      <c r="Z59">
        <f t="shared" si="4"/>
        <v>1.45890615491036</v>
      </c>
      <c r="AA59">
        <v>-0.0535791352793471</v>
      </c>
      <c r="AB59">
        <f t="shared" si="1"/>
        <v>0.0365890391261926</v>
      </c>
      <c r="AC59">
        <v>-0.011378971410353</v>
      </c>
      <c r="AD59">
        <f t="shared" si="2"/>
        <v>-0.0169900961531545</v>
      </c>
    </row>
    <row r="60" spans="1:30">
      <c r="A60" s="1">
        <v>41943</v>
      </c>
      <c r="B60" s="2"/>
      <c r="C60">
        <v>-0.00419020894957645</v>
      </c>
      <c r="D60">
        <v>0.063455903189497</v>
      </c>
      <c r="E60">
        <v>-0.01410760095438</v>
      </c>
      <c r="F60">
        <v>0.0561932996010075</v>
      </c>
      <c r="G60">
        <v>-0.143281579451792</v>
      </c>
      <c r="H60">
        <v>0.0631717694940339</v>
      </c>
      <c r="I60">
        <v>0.061262187302815</v>
      </c>
      <c r="J60">
        <v>0.0493644256126109</v>
      </c>
      <c r="K60">
        <v>0.120876974168633</v>
      </c>
      <c r="L60">
        <v>-0.00963570872070074</v>
      </c>
      <c r="M60">
        <v>-0.0820359098277919</v>
      </c>
      <c r="N60">
        <v>0.0160971746139209</v>
      </c>
      <c r="O60">
        <v>-0.0247793064694473</v>
      </c>
      <c r="P60">
        <v>0.0333326591290628</v>
      </c>
      <c r="Q60">
        <v>-0.0419154763833262</v>
      </c>
      <c r="R60">
        <v>0.0918173911104172</v>
      </c>
      <c r="S60">
        <v>0.078928187150741</v>
      </c>
      <c r="T60">
        <v>0.0453364216710921</v>
      </c>
      <c r="U60">
        <v>0.0542790074272639</v>
      </c>
      <c r="V60">
        <v>-0.322637208486761</v>
      </c>
      <c r="W60">
        <f t="shared" si="0"/>
        <v>0.0295667800025687</v>
      </c>
      <c r="X60">
        <f t="shared" si="3"/>
        <v>1.63423813743004</v>
      </c>
      <c r="Y60">
        <v>12122.42</v>
      </c>
      <c r="Z60">
        <f t="shared" si="4"/>
        <v>1.52740912658963</v>
      </c>
      <c r="AA60">
        <v>0.0469550227399527</v>
      </c>
      <c r="AB60">
        <f t="shared" si="1"/>
        <v>-0.01968410752787</v>
      </c>
      <c r="AC60">
        <v>0.0213893158936888</v>
      </c>
      <c r="AD60">
        <f t="shared" si="2"/>
        <v>0.0272709152120826</v>
      </c>
    </row>
    <row r="61" spans="1:30">
      <c r="A61" s="1">
        <v>41971</v>
      </c>
      <c r="B61" s="2"/>
      <c r="C61">
        <v>-0.128570107560327</v>
      </c>
      <c r="D61">
        <v>0.0566192780052104</v>
      </c>
      <c r="E61">
        <v>-0.10981392589789</v>
      </c>
      <c r="F61">
        <v>0.0331546513591086</v>
      </c>
      <c r="G61">
        <v>0.0662266472759816</v>
      </c>
      <c r="H61">
        <v>-0.0724033078271613</v>
      </c>
      <c r="I61">
        <v>-0.020542302989619</v>
      </c>
      <c r="J61">
        <v>0.0150218833827473</v>
      </c>
      <c r="K61">
        <v>-0.0122534890268263</v>
      </c>
      <c r="L61">
        <v>0.000473498767844971</v>
      </c>
      <c r="M61">
        <v>-0.0655426343673986</v>
      </c>
      <c r="N61">
        <v>0.0405142718525109</v>
      </c>
      <c r="O61">
        <v>-0.0717286245353159</v>
      </c>
      <c r="P61">
        <v>-0.218638062988119</v>
      </c>
      <c r="Q61">
        <v>-0.0427998662898945</v>
      </c>
      <c r="R61">
        <v>-0.0366349374948933</v>
      </c>
      <c r="S61">
        <v>-0.0184092005790575</v>
      </c>
      <c r="T61">
        <v>-0.0716891398924527</v>
      </c>
      <c r="U61">
        <v>0.00100440392490153</v>
      </c>
      <c r="V61">
        <v>-0.23789800673052</v>
      </c>
      <c r="W61">
        <f t="shared" si="0"/>
        <v>-0.0391400868534988</v>
      </c>
      <c r="X61">
        <f t="shared" si="3"/>
        <v>1.5954222439087</v>
      </c>
      <c r="Y61">
        <v>11734.16</v>
      </c>
      <c r="Z61">
        <f t="shared" si="4"/>
        <v>1.47848887242506</v>
      </c>
      <c r="AA61">
        <v>-0.0320282583840521</v>
      </c>
      <c r="AB61">
        <f t="shared" si="1"/>
        <v>0.00827658313409095</v>
      </c>
      <c r="AC61">
        <v>0.0258481869371837</v>
      </c>
      <c r="AD61">
        <f t="shared" si="2"/>
        <v>-0.0237516752499611</v>
      </c>
    </row>
    <row r="62" spans="1:30">
      <c r="A62" s="1">
        <v>42004</v>
      </c>
      <c r="B62" s="2"/>
      <c r="C62">
        <v>0.0081109564957349</v>
      </c>
      <c r="D62">
        <v>0.0439373105057312</v>
      </c>
      <c r="E62">
        <v>0.00656151883830458</v>
      </c>
      <c r="F62">
        <v>0.0291696455928914</v>
      </c>
      <c r="G62">
        <v>0.186286853425664</v>
      </c>
      <c r="H62">
        <v>0.0754003798625931</v>
      </c>
      <c r="I62">
        <v>0.0339128255237655</v>
      </c>
      <c r="J62">
        <v>0.109077252621915</v>
      </c>
      <c r="K62">
        <v>0.0297786283372017</v>
      </c>
      <c r="L62">
        <v>-0.0288693632614266</v>
      </c>
      <c r="M62">
        <v>-0.0958018352113346</v>
      </c>
      <c r="N62">
        <v>0.0824414596162273</v>
      </c>
      <c r="O62">
        <v>0.174575999679622</v>
      </c>
      <c r="P62">
        <v>-0.120418848167539</v>
      </c>
      <c r="Q62">
        <v>-0.0266982184606419</v>
      </c>
      <c r="R62">
        <v>0.045809700503578</v>
      </c>
      <c r="S62">
        <v>0.105644361783189</v>
      </c>
      <c r="T62">
        <v>0.0325144088024683</v>
      </c>
      <c r="U62">
        <v>0.0367748182660192</v>
      </c>
      <c r="V62">
        <v>0.312160326086957</v>
      </c>
      <c r="W62">
        <f t="shared" si="0"/>
        <v>0.041848353467749</v>
      </c>
      <c r="X62">
        <f t="shared" si="3"/>
        <v>1.65632011716468</v>
      </c>
      <c r="Y62">
        <v>11988.86</v>
      </c>
      <c r="Z62">
        <f t="shared" si="4"/>
        <v>1.51058074059514</v>
      </c>
      <c r="AA62">
        <v>0.0217058570873416</v>
      </c>
      <c r="AB62">
        <f t="shared" si="1"/>
        <v>0.0164645228785213</v>
      </c>
      <c r="AC62">
        <v>0.0283949651076226</v>
      </c>
      <c r="AD62">
        <f t="shared" si="2"/>
        <v>0.0381703799658629</v>
      </c>
    </row>
    <row r="63" spans="1:30">
      <c r="A63" s="1">
        <v>42034</v>
      </c>
      <c r="B63" s="2"/>
      <c r="C63">
        <v>0.0124532250494125</v>
      </c>
      <c r="D63">
        <v>0.0177753485296301</v>
      </c>
      <c r="E63">
        <v>0.0485677035737349</v>
      </c>
      <c r="F63">
        <v>0.0879000191863659</v>
      </c>
      <c r="G63">
        <v>0.277318356697475</v>
      </c>
      <c r="H63">
        <v>0.0274733660978663</v>
      </c>
      <c r="I63">
        <v>0.0478441577627082</v>
      </c>
      <c r="J63">
        <v>0.0280174576101133</v>
      </c>
      <c r="K63">
        <v>0.115663428714529</v>
      </c>
      <c r="L63">
        <v>-0.0599243487220534</v>
      </c>
      <c r="M63">
        <v>0.154458933641813</v>
      </c>
      <c r="N63">
        <v>0.00558694512847402</v>
      </c>
      <c r="O63">
        <v>-0.0890904286603192</v>
      </c>
      <c r="P63">
        <v>-0.234506721348827</v>
      </c>
      <c r="Q63">
        <v>0.0112448735225525</v>
      </c>
      <c r="R63">
        <v>0.0776818117308353</v>
      </c>
      <c r="S63">
        <v>-0.0388306347030273</v>
      </c>
      <c r="T63">
        <v>0.0334639564714838</v>
      </c>
      <c r="U63">
        <v>0.0745548434253538</v>
      </c>
      <c r="V63">
        <v>1.09552161532488</v>
      </c>
      <c r="W63">
        <f t="shared" si="0"/>
        <v>0.0435512101486544</v>
      </c>
      <c r="X63">
        <f t="shared" si="3"/>
        <v>1.72487348277376</v>
      </c>
      <c r="Y63">
        <v>12398.11</v>
      </c>
      <c r="Z63">
        <f t="shared" si="4"/>
        <v>1.56214570741338</v>
      </c>
      <c r="AA63">
        <v>0.0341358561197644</v>
      </c>
      <c r="AB63">
        <f t="shared" si="1"/>
        <v>0.00725310299426564</v>
      </c>
      <c r="AC63">
        <v>0.036854701211868</v>
      </c>
      <c r="AD63">
        <f t="shared" si="2"/>
        <v>0.0413889591140301</v>
      </c>
    </row>
    <row r="64" spans="1:30">
      <c r="A64" s="1">
        <v>42062</v>
      </c>
      <c r="B64" s="2"/>
      <c r="C64">
        <v>0.156948030068679</v>
      </c>
      <c r="D64">
        <v>0.0439380699365239</v>
      </c>
      <c r="E64">
        <v>-0.0895259343613342</v>
      </c>
      <c r="F64">
        <v>-0.011846626326512</v>
      </c>
      <c r="G64">
        <v>0.0395374601855698</v>
      </c>
      <c r="H64">
        <v>0.0260066295153494</v>
      </c>
      <c r="I64">
        <v>0.0830888718985934</v>
      </c>
      <c r="J64">
        <v>-0.0466512138587288</v>
      </c>
      <c r="K64">
        <v>0.139751791273118</v>
      </c>
      <c r="L64">
        <v>0.0848556242905667</v>
      </c>
      <c r="M64">
        <v>0.208797340074241</v>
      </c>
      <c r="N64">
        <v>0.127724406570561</v>
      </c>
      <c r="O64">
        <v>0.132959660138303</v>
      </c>
      <c r="P64">
        <v>0.0281642979388348</v>
      </c>
      <c r="Q64">
        <v>0.085438393281686</v>
      </c>
      <c r="R64">
        <v>0.0621207988034882</v>
      </c>
      <c r="S64">
        <v>-0.0322809452218495</v>
      </c>
      <c r="T64">
        <v>-0.121283212395657</v>
      </c>
      <c r="U64">
        <v>0.0690860536741134</v>
      </c>
      <c r="V64">
        <v>0.0227300802964794</v>
      </c>
      <c r="W64">
        <f t="shared" si="0"/>
        <v>0.0310294101691379</v>
      </c>
      <c r="X64">
        <f t="shared" si="3"/>
        <v>1.76410877349079</v>
      </c>
      <c r="Y64">
        <v>13241.29</v>
      </c>
      <c r="Z64">
        <f t="shared" si="4"/>
        <v>1.66838528889611</v>
      </c>
      <c r="AA64">
        <v>0.0680087529470217</v>
      </c>
      <c r="AB64">
        <f t="shared" si="1"/>
        <v>-0.0452619885559667</v>
      </c>
      <c r="AC64">
        <v>-0.003312264656244</v>
      </c>
      <c r="AD64">
        <f t="shared" si="2"/>
        <v>0.022746764391055</v>
      </c>
    </row>
    <row r="65" spans="1:30">
      <c r="A65" s="1">
        <v>42094</v>
      </c>
      <c r="B65" s="2"/>
      <c r="C65">
        <v>-0.107046182815573</v>
      </c>
      <c r="D65">
        <v>0.00966178972698906</v>
      </c>
      <c r="E65">
        <v>0.0202247955823669</v>
      </c>
      <c r="F65">
        <v>0.0440589093281307</v>
      </c>
      <c r="G65">
        <v>-0.0912875507893158</v>
      </c>
      <c r="H65">
        <v>0.0618990198167042</v>
      </c>
      <c r="I65">
        <v>0.0282305605643276</v>
      </c>
      <c r="J65">
        <v>-0.0485245565991862</v>
      </c>
      <c r="K65">
        <v>-0.00344127036775976</v>
      </c>
      <c r="L65">
        <v>0.0773354230486849</v>
      </c>
      <c r="M65">
        <v>0.00687647773622602</v>
      </c>
      <c r="N65">
        <v>0.136853527411223</v>
      </c>
      <c r="O65">
        <v>-0.0427087118834452</v>
      </c>
      <c r="P65">
        <v>0.0102768228695493</v>
      </c>
      <c r="Q65">
        <v>0.10121973005538</v>
      </c>
      <c r="R65">
        <v>-0.0420235048222969</v>
      </c>
      <c r="S65">
        <v>0.0272152201277904</v>
      </c>
      <c r="T65">
        <v>0.0375946852104807</v>
      </c>
      <c r="U65">
        <v>-0.0372153032248943</v>
      </c>
      <c r="V65">
        <v>-0.0666747191689819</v>
      </c>
      <c r="W65">
        <f t="shared" si="0"/>
        <v>0.0149232711839157</v>
      </c>
      <c r="X65">
        <f t="shared" si="3"/>
        <v>1.79055648572283</v>
      </c>
      <c r="Y65">
        <v>13257.28</v>
      </c>
      <c r="Z65">
        <f t="shared" si="4"/>
        <v>1.67040000806392</v>
      </c>
      <c r="AA65">
        <v>0.0012075862699179</v>
      </c>
      <c r="AB65">
        <f t="shared" si="1"/>
        <v>0.0137845234171233</v>
      </c>
      <c r="AC65">
        <v>0.0161802052554759</v>
      </c>
      <c r="AD65">
        <f t="shared" si="2"/>
        <v>0.0149921096870412</v>
      </c>
    </row>
    <row r="66" spans="1:30">
      <c r="A66" s="1">
        <v>42124</v>
      </c>
      <c r="B66" s="2"/>
      <c r="C66">
        <v>0.0757515321567661</v>
      </c>
      <c r="D66">
        <v>-0.0270624733451338</v>
      </c>
      <c r="E66">
        <v>-0.00685120010675022</v>
      </c>
      <c r="F66">
        <v>0.0518078822960755</v>
      </c>
      <c r="G66">
        <v>0.100458127176104</v>
      </c>
      <c r="H66">
        <v>-0.0333048959112441</v>
      </c>
      <c r="I66">
        <v>-0.0470507658124819</v>
      </c>
      <c r="J66">
        <v>-0.00277053016650075</v>
      </c>
      <c r="K66">
        <v>0.0147019054751207</v>
      </c>
      <c r="L66">
        <v>-0.00799651910179622</v>
      </c>
      <c r="M66">
        <v>0.0140051829467953</v>
      </c>
      <c r="N66">
        <v>-0.0869156036891715</v>
      </c>
      <c r="O66">
        <v>-0.0776066606272379</v>
      </c>
      <c r="P66">
        <v>-0.108492424513772</v>
      </c>
      <c r="Q66">
        <v>0.00182244297099632</v>
      </c>
      <c r="R66">
        <v>0.0260335773981213</v>
      </c>
      <c r="S66">
        <v>-0.0471636651309972</v>
      </c>
      <c r="T66">
        <v>-0.0127756335457621</v>
      </c>
      <c r="U66">
        <v>0.00149303962062119</v>
      </c>
      <c r="V66">
        <v>1.21418403002459</v>
      </c>
      <c r="W66">
        <f t="shared" si="0"/>
        <v>0.00288392545088944</v>
      </c>
      <c r="X66">
        <f t="shared" si="3"/>
        <v>1.78476284968163</v>
      </c>
      <c r="Y66">
        <v>13001.7</v>
      </c>
      <c r="Z66">
        <f t="shared" si="4"/>
        <v>1.63819726104032</v>
      </c>
      <c r="AA66">
        <v>-0.0192784643607135</v>
      </c>
      <c r="AB66">
        <f t="shared" si="1"/>
        <v>0.016042802102974</v>
      </c>
      <c r="AC66">
        <v>-0.0237718154664793</v>
      </c>
      <c r="AD66">
        <f t="shared" si="2"/>
        <v>-0.00323566225773948</v>
      </c>
    </row>
    <row r="67" spans="1:30">
      <c r="A67" s="1">
        <v>42153</v>
      </c>
      <c r="B67" s="2"/>
      <c r="C67">
        <v>-0.0350732245995193</v>
      </c>
      <c r="D67">
        <v>0.0382843174334715</v>
      </c>
      <c r="E67">
        <v>-0.0448253131179961</v>
      </c>
      <c r="F67">
        <v>0.0163701067615658</v>
      </c>
      <c r="G67">
        <v>-0.0131552654366216</v>
      </c>
      <c r="H67">
        <v>0.017031728217703</v>
      </c>
      <c r="I67">
        <v>-0.019230932993615</v>
      </c>
      <c r="J67">
        <v>0.0305874737012461</v>
      </c>
      <c r="K67">
        <v>0.0310586064628553</v>
      </c>
      <c r="L67">
        <v>-0.047595975358826</v>
      </c>
      <c r="M67">
        <v>0.0671950251877549</v>
      </c>
      <c r="N67">
        <v>0.0113718420359292</v>
      </c>
      <c r="O67">
        <v>0.0322701337573663</v>
      </c>
      <c r="P67">
        <v>0.0874648453194053</v>
      </c>
      <c r="Q67">
        <v>0.018931159108214</v>
      </c>
      <c r="R67">
        <v>-0.0201560585309594</v>
      </c>
      <c r="S67">
        <v>-0.00141632682962567</v>
      </c>
      <c r="T67">
        <v>0.03670141835374</v>
      </c>
      <c r="U67">
        <v>-0.0166677868136299</v>
      </c>
      <c r="V67">
        <v>-0.0107545736162254</v>
      </c>
      <c r="W67">
        <f t="shared" si="0"/>
        <v>0.00382516347045303</v>
      </c>
      <c r="X67">
        <f t="shared" si="3"/>
        <v>1.78763498842797</v>
      </c>
      <c r="Y67">
        <v>13035.11</v>
      </c>
      <c r="Z67">
        <f t="shared" si="4"/>
        <v>1.64240687751289</v>
      </c>
      <c r="AA67">
        <v>0.00256966396701963</v>
      </c>
      <c r="AB67">
        <f t="shared" si="1"/>
        <v>-0.000960408851218594</v>
      </c>
      <c r="AC67">
        <v>-0.00564894249221059</v>
      </c>
      <c r="AD67">
        <f t="shared" si="2"/>
        <v>0.00160925511580104</v>
      </c>
    </row>
    <row r="68" spans="1:30">
      <c r="A68" s="1">
        <v>42185</v>
      </c>
      <c r="B68" s="2"/>
      <c r="C68">
        <v>-0.0828624737468789</v>
      </c>
      <c r="D68">
        <v>-0.0500598085007152</v>
      </c>
      <c r="E68">
        <v>-0.0223831062933803</v>
      </c>
      <c r="F68">
        <v>-0.0359734444959086</v>
      </c>
      <c r="G68">
        <v>-0.107927508352739</v>
      </c>
      <c r="H68">
        <v>0.107759696649114</v>
      </c>
      <c r="I68">
        <v>-0.0746637863444596</v>
      </c>
      <c r="J68">
        <v>-0.0377669597989948</v>
      </c>
      <c r="K68">
        <v>-0.0602410836336523</v>
      </c>
      <c r="L68">
        <v>-0.0220635358010222</v>
      </c>
      <c r="M68">
        <v>-0.106389784644114</v>
      </c>
      <c r="N68">
        <v>-0.0826926208006945</v>
      </c>
      <c r="O68">
        <v>-0.0800652410293585</v>
      </c>
      <c r="P68">
        <v>-0.223778032290243</v>
      </c>
      <c r="Q68">
        <v>-0.0484211416133054</v>
      </c>
      <c r="R68">
        <v>-0.0487369766522295</v>
      </c>
      <c r="S68">
        <v>-0.0203376290970745</v>
      </c>
      <c r="T68">
        <v>-0.104159967258164</v>
      </c>
      <c r="U68">
        <v>-0.0443765106467587</v>
      </c>
      <c r="V68">
        <v>0.27178729689808</v>
      </c>
      <c r="W68">
        <f t="shared" ref="W68:W98" si="5">SUMPRODUCT($C$2:$V$2,C68:V68)</f>
        <v>-0.0372195234314055</v>
      </c>
      <c r="X68">
        <f t="shared" si="3"/>
        <v>1.72916303225813</v>
      </c>
      <c r="Y68">
        <v>12370.56</v>
      </c>
      <c r="Z68">
        <f t="shared" si="4"/>
        <v>1.55867444330625</v>
      </c>
      <c r="AA68">
        <v>-0.0509815413909052</v>
      </c>
      <c r="AB68">
        <f t="shared" ref="AB68:AB98" si="6">AD68-AA68</f>
        <v>0.0182724276465688</v>
      </c>
      <c r="AC68">
        <v>-0.0198188784112908</v>
      </c>
      <c r="AD68">
        <f t="shared" ref="AD68:AD98" si="7">W68*0.772*(1-1.89%)+AC68*0.228</f>
        <v>-0.0327091137443364</v>
      </c>
    </row>
    <row r="69" spans="1:30">
      <c r="A69" s="1">
        <v>42216</v>
      </c>
      <c r="B69" s="2"/>
      <c r="C69">
        <v>-0.011818079605308</v>
      </c>
      <c r="D69">
        <v>0.117573489166309</v>
      </c>
      <c r="E69">
        <v>0.0561283447466512</v>
      </c>
      <c r="F69">
        <v>0.0358915987919832</v>
      </c>
      <c r="G69">
        <v>-0.124087315098551</v>
      </c>
      <c r="H69">
        <v>-0.0636710751043986</v>
      </c>
      <c r="I69">
        <v>0.0127837137138735</v>
      </c>
      <c r="J69">
        <v>0.0107167142662858</v>
      </c>
      <c r="K69">
        <v>0.0213693297224102</v>
      </c>
      <c r="L69">
        <v>0.0266701320749769</v>
      </c>
      <c r="M69">
        <v>-0.0378665479910607</v>
      </c>
      <c r="N69">
        <v>0.0305118394930251</v>
      </c>
      <c r="O69">
        <v>-0.0967948465387495</v>
      </c>
      <c r="P69">
        <v>0.0405521180390291</v>
      </c>
      <c r="Q69">
        <v>0.0713817431735444</v>
      </c>
      <c r="R69">
        <v>0.0792579775150559</v>
      </c>
      <c r="S69">
        <v>0.0601161552286493</v>
      </c>
      <c r="T69">
        <v>-0.0279010573032241</v>
      </c>
      <c r="U69">
        <v>0.0843178434190079</v>
      </c>
      <c r="V69">
        <v>-0.162415795586527</v>
      </c>
      <c r="W69">
        <f t="shared" si="5"/>
        <v>0.0172861441094568</v>
      </c>
      <c r="X69">
        <f t="shared" ref="X69:X98" si="8">X68*(1+AD69)</f>
        <v>1.76154574183219</v>
      </c>
      <c r="Y69">
        <v>12933.28</v>
      </c>
      <c r="Z69">
        <f t="shared" ref="Z69:Z98" si="9">Z68*(1+AA69)</f>
        <v>1.62957643017971</v>
      </c>
      <c r="AA69">
        <v>0.0454886440064153</v>
      </c>
      <c r="AB69">
        <f t="shared" si="6"/>
        <v>-0.0267612545295669</v>
      </c>
      <c r="AC69">
        <v>0.0247136179641229</v>
      </c>
      <c r="AD69">
        <f t="shared" si="7"/>
        <v>0.0187273894768484</v>
      </c>
    </row>
    <row r="70" spans="1:30">
      <c r="A70" s="1">
        <v>42247</v>
      </c>
      <c r="B70" s="2"/>
      <c r="C70">
        <v>-0.0530958046738779</v>
      </c>
      <c r="D70">
        <v>-0.0895244440977377</v>
      </c>
      <c r="E70">
        <v>-0.105941656306943</v>
      </c>
      <c r="F70">
        <v>-0.0444709481135461</v>
      </c>
      <c r="G70">
        <v>0</v>
      </c>
      <c r="H70">
        <v>-0.0224466290900824</v>
      </c>
      <c r="I70">
        <v>-0.107552195524179</v>
      </c>
      <c r="J70">
        <v>0.0206948518528485</v>
      </c>
      <c r="K70">
        <v>-0.0309845879769648</v>
      </c>
      <c r="L70">
        <v>-0.0387449446622447</v>
      </c>
      <c r="M70">
        <v>-0.0370742792788263</v>
      </c>
      <c r="N70">
        <v>-0.119465882109781</v>
      </c>
      <c r="O70">
        <v>0.266508173658898</v>
      </c>
      <c r="P70">
        <v>-0.0909340408013906</v>
      </c>
      <c r="Q70">
        <v>-0.00569877815808317</v>
      </c>
      <c r="R70">
        <v>-0.146883900901062</v>
      </c>
      <c r="S70">
        <v>-0.0577353248200676</v>
      </c>
      <c r="T70">
        <v>-0.0258484675551378</v>
      </c>
      <c r="U70">
        <v>-0.0887105962210749</v>
      </c>
      <c r="V70">
        <v>0.112263575350824</v>
      </c>
      <c r="W70">
        <f t="shared" si="5"/>
        <v>-0.042816982884011</v>
      </c>
      <c r="X70">
        <f t="shared" si="8"/>
        <v>1.70965490291491</v>
      </c>
      <c r="Y70">
        <v>11907.34</v>
      </c>
      <c r="Z70">
        <f t="shared" si="9"/>
        <v>1.50030932680156</v>
      </c>
      <c r="AA70">
        <v>-0.0793255848477726</v>
      </c>
      <c r="AB70">
        <f t="shared" si="6"/>
        <v>0.0498680251120198</v>
      </c>
      <c r="AC70">
        <v>0.0130369167405245</v>
      </c>
      <c r="AD70">
        <f t="shared" si="7"/>
        <v>-0.0294575597357529</v>
      </c>
    </row>
    <row r="71" spans="1:30">
      <c r="A71" s="1">
        <v>42277</v>
      </c>
      <c r="B71" s="2"/>
      <c r="C71">
        <v>-0.0748547825229637</v>
      </c>
      <c r="D71">
        <v>0.00248148229270417</v>
      </c>
      <c r="E71">
        <v>0.0256190476190477</v>
      </c>
      <c r="F71">
        <v>0.0573465932402213</v>
      </c>
      <c r="G71">
        <v>0.12555608344491</v>
      </c>
      <c r="H71">
        <v>-0.0824109370634289</v>
      </c>
      <c r="I71">
        <v>0.108764123795247</v>
      </c>
      <c r="J71">
        <v>-0.0101508120649653</v>
      </c>
      <c r="K71">
        <v>0.0484573493022933</v>
      </c>
      <c r="L71">
        <v>0.181980611392679</v>
      </c>
      <c r="M71">
        <v>-0.130730352331823</v>
      </c>
      <c r="N71">
        <v>-0.148239538657703</v>
      </c>
      <c r="O71">
        <v>-0.156481680802514</v>
      </c>
      <c r="P71">
        <v>0.0333601690651102</v>
      </c>
      <c r="Q71">
        <v>0.0456413784476828</v>
      </c>
      <c r="R71">
        <v>-0.0325994519512425</v>
      </c>
      <c r="S71">
        <v>0.111409127635294</v>
      </c>
      <c r="T71">
        <v>0.022674799269444</v>
      </c>
      <c r="U71">
        <v>-0.0380001710830213</v>
      </c>
      <c r="V71">
        <v>0.834837680147609</v>
      </c>
      <c r="W71">
        <f t="shared" si="5"/>
        <v>0.0264247738494063</v>
      </c>
      <c r="X71">
        <f t="shared" si="8"/>
        <v>1.74502259266971</v>
      </c>
      <c r="Y71">
        <v>11541.71</v>
      </c>
      <c r="Z71">
        <f t="shared" si="9"/>
        <v>1.45424042315402</v>
      </c>
      <c r="AA71">
        <v>-0.0307062702501145</v>
      </c>
      <c r="AB71">
        <f t="shared" si="6"/>
        <v>0.0513933046302684</v>
      </c>
      <c r="AC71">
        <v>0.00295029631006217</v>
      </c>
      <c r="AD71">
        <f t="shared" si="7"/>
        <v>0.0206870343801539</v>
      </c>
    </row>
    <row r="72" spans="1:30">
      <c r="A72" s="1">
        <v>42307</v>
      </c>
      <c r="B72" s="2"/>
      <c r="C72">
        <v>0.0091321843865344</v>
      </c>
      <c r="D72">
        <v>0.0278867718407609</v>
      </c>
      <c r="E72">
        <v>-0.0745101680750303</v>
      </c>
      <c r="F72">
        <v>0.0435027353164605</v>
      </c>
      <c r="G72">
        <v>-0.043054489639294</v>
      </c>
      <c r="H72">
        <v>0.0314635356445487</v>
      </c>
      <c r="I72">
        <v>-0.0104331591508534</v>
      </c>
      <c r="J72">
        <v>0.0941320619023518</v>
      </c>
      <c r="K72">
        <v>-0.0588235294117646</v>
      </c>
      <c r="L72">
        <v>0.0115531019896573</v>
      </c>
      <c r="M72">
        <v>-0.00233052629049901</v>
      </c>
      <c r="N72">
        <v>0.0539082182389754</v>
      </c>
      <c r="O72">
        <v>-0.00464465813274528</v>
      </c>
      <c r="P72">
        <v>0.0829721965233481</v>
      </c>
      <c r="Q72">
        <v>-0.0874713993940539</v>
      </c>
      <c r="R72">
        <v>0.0127629094224133</v>
      </c>
      <c r="S72">
        <v>0.0543364211409898</v>
      </c>
      <c r="T72">
        <v>0.0344711392660983</v>
      </c>
      <c r="U72">
        <v>0.04337952639571</v>
      </c>
      <c r="V72">
        <v>0.315024188726423</v>
      </c>
      <c r="W72">
        <f t="shared" si="5"/>
        <v>0.00755939959836005</v>
      </c>
      <c r="X72">
        <f t="shared" si="8"/>
        <v>1.75678950379301</v>
      </c>
      <c r="Y72">
        <v>12023.06</v>
      </c>
      <c r="Z72">
        <f t="shared" si="9"/>
        <v>1.51488989603847</v>
      </c>
      <c r="AA72">
        <v>0.0417052585795346</v>
      </c>
      <c r="AB72">
        <f t="shared" si="6"/>
        <v>-0.0349621303399724</v>
      </c>
      <c r="AC72">
        <v>0.00446302384775422</v>
      </c>
      <c r="AD72">
        <f t="shared" si="7"/>
        <v>0.00674312823956217</v>
      </c>
    </row>
    <row r="73" spans="1:30">
      <c r="A73" s="1">
        <v>42338</v>
      </c>
      <c r="B73" s="2"/>
      <c r="C73">
        <v>-0.174086396645294</v>
      </c>
      <c r="D73">
        <v>0.0926762968992452</v>
      </c>
      <c r="E73">
        <v>0.0377109545883252</v>
      </c>
      <c r="F73">
        <v>-0.00925959871580684</v>
      </c>
      <c r="G73">
        <v>-0.0582644959499559</v>
      </c>
      <c r="H73">
        <v>0.0879316431289083</v>
      </c>
      <c r="I73">
        <v>0.0227033174566227</v>
      </c>
      <c r="J73">
        <v>-0.066582272317842</v>
      </c>
      <c r="K73">
        <v>0.02901863084922</v>
      </c>
      <c r="L73">
        <v>-0.0144378506907724</v>
      </c>
      <c r="M73">
        <v>-0.0872015316259075</v>
      </c>
      <c r="N73">
        <v>0.122895821261224</v>
      </c>
      <c r="O73">
        <v>-0.299640025844298</v>
      </c>
      <c r="P73">
        <v>0.429746863900005</v>
      </c>
      <c r="Q73">
        <v>0.128420434424668</v>
      </c>
      <c r="R73">
        <v>0.0891039242161211</v>
      </c>
      <c r="S73">
        <v>0.10718093802869</v>
      </c>
      <c r="T73">
        <v>0.0881107491856679</v>
      </c>
      <c r="U73">
        <v>0.0465976137406581</v>
      </c>
      <c r="V73">
        <v>-0.190120905239227</v>
      </c>
      <c r="W73">
        <f t="shared" si="5"/>
        <v>0.0257998049318437</v>
      </c>
      <c r="X73">
        <f t="shared" si="8"/>
        <v>1.78408331329655</v>
      </c>
      <c r="Y73">
        <v>11933.13</v>
      </c>
      <c r="Z73">
        <f t="shared" si="9"/>
        <v>1.50355883320166</v>
      </c>
      <c r="AA73">
        <v>-0.00747979299778911</v>
      </c>
      <c r="AB73">
        <f t="shared" si="6"/>
        <v>0.0230159795725642</v>
      </c>
      <c r="AC73">
        <v>-0.0175650133281086</v>
      </c>
      <c r="AD73">
        <f t="shared" si="7"/>
        <v>0.0155361865747751</v>
      </c>
    </row>
    <row r="74" spans="1:30">
      <c r="A74" s="1">
        <v>42369</v>
      </c>
      <c r="B74" s="2"/>
      <c r="C74">
        <v>-0.0422097554868288</v>
      </c>
      <c r="D74">
        <v>0.0472340435270679</v>
      </c>
      <c r="E74">
        <v>0.00041092777823426</v>
      </c>
      <c r="F74">
        <v>0.0214200001057256</v>
      </c>
      <c r="G74">
        <v>0.146774536938471</v>
      </c>
      <c r="H74">
        <v>-0.129212342478932</v>
      </c>
      <c r="I74">
        <v>0.0205839822590481</v>
      </c>
      <c r="J74">
        <v>0.00550310364613216</v>
      </c>
      <c r="K74">
        <v>0.0216897019968632</v>
      </c>
      <c r="L74">
        <v>0.119961849069396</v>
      </c>
      <c r="M74">
        <v>0.0600999907660242</v>
      </c>
      <c r="N74">
        <v>-0.0257949057037719</v>
      </c>
      <c r="O74">
        <v>0.0609459657343681</v>
      </c>
      <c r="P74">
        <v>-0.0386804616497375</v>
      </c>
      <c r="Q74">
        <v>-0.00562359042355454</v>
      </c>
      <c r="R74">
        <v>-0.0074385288242993</v>
      </c>
      <c r="S74">
        <v>0.0226700737050258</v>
      </c>
      <c r="T74">
        <v>0.021882951653944</v>
      </c>
      <c r="U74">
        <v>0.0164674784525958</v>
      </c>
      <c r="V74">
        <v>0.338028887868116</v>
      </c>
      <c r="W74">
        <f t="shared" si="5"/>
        <v>0.009318126815888</v>
      </c>
      <c r="X74">
        <f t="shared" si="8"/>
        <v>1.79737462805747</v>
      </c>
      <c r="Y74">
        <v>12245.05</v>
      </c>
      <c r="Z74">
        <f t="shared" si="9"/>
        <v>1.54286034682401</v>
      </c>
      <c r="AA74">
        <v>0.0261389928711075</v>
      </c>
      <c r="AB74">
        <f t="shared" si="6"/>
        <v>-0.0186890522422918</v>
      </c>
      <c r="AC74">
        <v>0.00172063882322594</v>
      </c>
      <c r="AD74">
        <f t="shared" si="7"/>
        <v>0.00744994062881579</v>
      </c>
    </row>
    <row r="75" spans="1:30">
      <c r="A75" s="1">
        <v>42398</v>
      </c>
      <c r="B75" s="2"/>
      <c r="C75">
        <v>-0.141236978641565</v>
      </c>
      <c r="D75">
        <v>0.0268021095522637</v>
      </c>
      <c r="E75">
        <v>-0.00285598306706503</v>
      </c>
      <c r="F75">
        <v>0.0504137749002438</v>
      </c>
      <c r="G75">
        <v>0.0331575820585177</v>
      </c>
      <c r="H75">
        <v>0.0374352526372905</v>
      </c>
      <c r="I75">
        <v>-0.0953325875819708</v>
      </c>
      <c r="J75">
        <v>0.0678546416621273</v>
      </c>
      <c r="K75">
        <v>-0.00636722834962067</v>
      </c>
      <c r="L75">
        <v>-0.0280382130116958</v>
      </c>
      <c r="M75">
        <v>-0.0937744982143524</v>
      </c>
      <c r="N75">
        <v>-0.0959062170317306</v>
      </c>
      <c r="O75">
        <v>-0.0532904543697896</v>
      </c>
      <c r="P75">
        <v>0.089764140141974</v>
      </c>
      <c r="Q75">
        <v>-0.0314111536115933</v>
      </c>
      <c r="R75">
        <v>-0.0116478483697969</v>
      </c>
      <c r="S75">
        <v>0.0689761248563912</v>
      </c>
      <c r="T75">
        <v>-0.0149988282165456</v>
      </c>
      <c r="U75">
        <v>-0.0462665688914633</v>
      </c>
      <c r="V75">
        <v>0.101750839182179</v>
      </c>
      <c r="W75">
        <f t="shared" si="5"/>
        <v>-0.0110731756718073</v>
      </c>
      <c r="X75">
        <f t="shared" si="8"/>
        <v>1.79232913928794</v>
      </c>
      <c r="Y75">
        <v>11573.63</v>
      </c>
      <c r="Z75">
        <f t="shared" si="9"/>
        <v>1.4582623015678</v>
      </c>
      <c r="AA75">
        <v>-0.0548319525032565</v>
      </c>
      <c r="AB75">
        <f t="shared" si="6"/>
        <v>0.0520248088556447</v>
      </c>
      <c r="AC75">
        <v>0.0244727257869791</v>
      </c>
      <c r="AD75">
        <f t="shared" si="7"/>
        <v>-0.0028071436476118</v>
      </c>
    </row>
    <row r="76" spans="1:30">
      <c r="A76" s="1">
        <v>42429</v>
      </c>
      <c r="B76" s="2"/>
      <c r="C76">
        <v>0.0569758356712291</v>
      </c>
      <c r="D76">
        <v>-0.0421464745625992</v>
      </c>
      <c r="E76">
        <v>-0.0749092530398413</v>
      </c>
      <c r="F76">
        <v>0.044466451848129</v>
      </c>
      <c r="G76">
        <v>0.364887690925427</v>
      </c>
      <c r="H76">
        <v>-0.00445935329924918</v>
      </c>
      <c r="I76">
        <v>0.00291290445733527</v>
      </c>
      <c r="J76">
        <v>0.0295853676309845</v>
      </c>
      <c r="K76">
        <v>-0.0502947382610184</v>
      </c>
      <c r="L76">
        <v>-0.0666831375299293</v>
      </c>
      <c r="M76">
        <v>0.294066760954042</v>
      </c>
      <c r="N76">
        <v>-0.114974475141007</v>
      </c>
      <c r="O76">
        <v>0.00304704698867209</v>
      </c>
      <c r="P76">
        <v>-0.0653198451055144</v>
      </c>
      <c r="Q76">
        <v>-0.0311649128562905</v>
      </c>
      <c r="R76">
        <v>0.06317827124832</v>
      </c>
      <c r="S76">
        <v>-0.00272501967417216</v>
      </c>
      <c r="T76">
        <v>0.0336961694028075</v>
      </c>
      <c r="U76">
        <v>0.0419011559162363</v>
      </c>
      <c r="V76">
        <v>0.191095262000796</v>
      </c>
      <c r="W76">
        <f t="shared" si="5"/>
        <v>-0.00191151977190979</v>
      </c>
      <c r="X76">
        <f t="shared" si="8"/>
        <v>1.79882030486337</v>
      </c>
      <c r="Y76">
        <v>11344.16</v>
      </c>
      <c r="Z76">
        <f t="shared" si="9"/>
        <v>1.4293493805274</v>
      </c>
      <c r="AA76">
        <v>-0.019826968721136</v>
      </c>
      <c r="AB76">
        <f t="shared" si="6"/>
        <v>0.0234486057481435</v>
      </c>
      <c r="AC76">
        <v>0.0222343845975171</v>
      </c>
      <c r="AD76">
        <f t="shared" si="7"/>
        <v>0.00362163702700753</v>
      </c>
    </row>
    <row r="77" spans="1:30">
      <c r="A77" s="1">
        <v>42460</v>
      </c>
      <c r="B77" s="2"/>
      <c r="C77">
        <v>0.0645307574753631</v>
      </c>
      <c r="D77">
        <v>-0.0208122707183916</v>
      </c>
      <c r="E77">
        <v>-0.0204258038829458</v>
      </c>
      <c r="F77">
        <v>-0.018444527258747</v>
      </c>
      <c r="G77">
        <v>-0.0759913634209279</v>
      </c>
      <c r="H77">
        <v>0.00455106497452284</v>
      </c>
      <c r="I77">
        <v>0.0392015026776436</v>
      </c>
      <c r="J77">
        <v>-0.0236865076556492</v>
      </c>
      <c r="K77">
        <v>-0.0162024653077266</v>
      </c>
      <c r="L77">
        <v>0.0541868524447791</v>
      </c>
      <c r="M77">
        <v>-0.0712625871417507</v>
      </c>
      <c r="N77">
        <v>-0.0246437771880941</v>
      </c>
      <c r="O77">
        <v>0.276875</v>
      </c>
      <c r="P77">
        <v>0.0546937726820182</v>
      </c>
      <c r="Q77">
        <v>0.0790481913510876</v>
      </c>
      <c r="R77">
        <v>-0.00816973424779022</v>
      </c>
      <c r="S77">
        <v>0.0411106530828573</v>
      </c>
      <c r="T77">
        <v>0.0901401156601549</v>
      </c>
      <c r="U77">
        <v>-0.00285884381162627</v>
      </c>
      <c r="V77">
        <v>0.0614917303723512</v>
      </c>
      <c r="W77">
        <f t="shared" si="5"/>
        <v>0.0232224067460956</v>
      </c>
      <c r="X77">
        <f t="shared" si="8"/>
        <v>1.82785066544328</v>
      </c>
      <c r="Y77">
        <v>11877.63</v>
      </c>
      <c r="Z77">
        <f t="shared" si="9"/>
        <v>1.49656590550854</v>
      </c>
      <c r="AA77">
        <v>0.0470259587311888</v>
      </c>
      <c r="AB77">
        <f t="shared" si="6"/>
        <v>-0.0308874036451585</v>
      </c>
      <c r="AC77">
        <v>-0.00636100627019575</v>
      </c>
      <c r="AD77">
        <f t="shared" si="7"/>
        <v>0.0161385550860302</v>
      </c>
    </row>
    <row r="78" spans="1:30">
      <c r="A78" s="1">
        <v>42489</v>
      </c>
      <c r="B78" s="2"/>
      <c r="C78">
        <v>0.238643387731282</v>
      </c>
      <c r="D78">
        <v>0.0509223802732364</v>
      </c>
      <c r="E78">
        <v>0.0248733869199462</v>
      </c>
      <c r="F78">
        <v>0.0562003489092979</v>
      </c>
      <c r="G78">
        <v>0.173971275504389</v>
      </c>
      <c r="H78">
        <v>0.078424824411063</v>
      </c>
      <c r="I78">
        <v>-0.00632621746036011</v>
      </c>
      <c r="J78">
        <v>0.0195490902061233</v>
      </c>
      <c r="K78">
        <v>-0.00235830734571119</v>
      </c>
      <c r="L78">
        <v>-0.0149956590505684</v>
      </c>
      <c r="M78">
        <v>0.00634090052212466</v>
      </c>
      <c r="N78">
        <v>0.203780134348478</v>
      </c>
      <c r="O78">
        <v>0.0941729558674544</v>
      </c>
      <c r="P78">
        <v>0.0201887941534713</v>
      </c>
      <c r="Q78">
        <v>-0.0197883022412025</v>
      </c>
      <c r="R78">
        <v>-0.000817995910020408</v>
      </c>
      <c r="S78">
        <v>0.0682557370001866</v>
      </c>
      <c r="T78">
        <v>0.0137767220902612</v>
      </c>
      <c r="U78">
        <v>-0.00335835515227656</v>
      </c>
      <c r="V78">
        <v>0.234264824677903</v>
      </c>
      <c r="W78">
        <f t="shared" si="5"/>
        <v>0.0337570721835328</v>
      </c>
      <c r="X78">
        <f t="shared" si="8"/>
        <v>1.87438315884964</v>
      </c>
      <c r="Y78">
        <v>12277.95</v>
      </c>
      <c r="Z78">
        <f t="shared" si="9"/>
        <v>1.54700570396102</v>
      </c>
      <c r="AA78">
        <v>0.033703693413585</v>
      </c>
      <c r="AB78">
        <f t="shared" si="6"/>
        <v>-0.00824620157024611</v>
      </c>
      <c r="AC78">
        <v>-0.00048432102426709</v>
      </c>
      <c r="AD78">
        <f t="shared" si="7"/>
        <v>0.0254574918433389</v>
      </c>
    </row>
    <row r="79" spans="1:30">
      <c r="A79" s="1">
        <v>42521</v>
      </c>
      <c r="B79" s="2"/>
      <c r="C79">
        <v>-0.111804240768378</v>
      </c>
      <c r="D79">
        <v>0.102362017701638</v>
      </c>
      <c r="E79">
        <v>-0.0202256337469604</v>
      </c>
      <c r="F79">
        <v>0.0193474116239176</v>
      </c>
      <c r="G79">
        <v>-0.0191518799912616</v>
      </c>
      <c r="H79">
        <v>0.090756469458624</v>
      </c>
      <c r="I79">
        <v>0.025248273886928</v>
      </c>
      <c r="J79">
        <v>0.0972222222222221</v>
      </c>
      <c r="K79">
        <v>0.0518886027510026</v>
      </c>
      <c r="L79">
        <v>-0.0139152844943278</v>
      </c>
      <c r="M79">
        <v>-0.0343202924547581</v>
      </c>
      <c r="N79">
        <v>-0.0421606798731599</v>
      </c>
      <c r="O79">
        <v>-0.121148124258755</v>
      </c>
      <c r="P79">
        <v>0.0903799659731963</v>
      </c>
      <c r="Q79">
        <v>-0.0415534376753366</v>
      </c>
      <c r="R79">
        <v>0.0341745280773735</v>
      </c>
      <c r="S79">
        <v>0.0482372999819971</v>
      </c>
      <c r="T79">
        <v>0.0349369988545247</v>
      </c>
      <c r="U79">
        <v>0.0464889892856919</v>
      </c>
      <c r="V79">
        <v>0.0693866684415454</v>
      </c>
      <c r="W79">
        <f t="shared" si="5"/>
        <v>0.0249233125020232</v>
      </c>
      <c r="X79">
        <f t="shared" si="8"/>
        <v>1.91839590983808</v>
      </c>
      <c r="Y79">
        <v>12650.91</v>
      </c>
      <c r="Z79">
        <f t="shared" si="9"/>
        <v>1.59399817805884</v>
      </c>
      <c r="AA79">
        <v>0.0303764064847958</v>
      </c>
      <c r="AB79">
        <f t="shared" si="6"/>
        <v>-0.00689521440267748</v>
      </c>
      <c r="AC79">
        <v>0.0201931837658372</v>
      </c>
      <c r="AD79">
        <f t="shared" si="7"/>
        <v>0.0234811920821183</v>
      </c>
    </row>
    <row r="80" spans="1:30">
      <c r="A80" s="1">
        <v>42551</v>
      </c>
      <c r="B80" s="2"/>
      <c r="C80">
        <v>0.0375894605614806</v>
      </c>
      <c r="D80">
        <v>-0.0410864655542216</v>
      </c>
      <c r="E80">
        <v>-0.0486253874585912</v>
      </c>
      <c r="F80">
        <v>0.00494145690397874</v>
      </c>
      <c r="G80">
        <v>0.233295387052069</v>
      </c>
      <c r="H80">
        <v>-0.00371395411124009</v>
      </c>
      <c r="I80">
        <v>-0.0530562054149037</v>
      </c>
      <c r="J80">
        <v>0.089061217436385</v>
      </c>
      <c r="K80">
        <v>0.0201778783616577</v>
      </c>
      <c r="L80">
        <v>0.0632905529324925</v>
      </c>
      <c r="M80">
        <v>0.0424999118259091</v>
      </c>
      <c r="N80">
        <v>-0.0231560202865234</v>
      </c>
      <c r="O80">
        <v>-0.0204197592244043</v>
      </c>
      <c r="P80">
        <v>0.0284963455695164</v>
      </c>
      <c r="Q80">
        <v>-0.0183292368808448</v>
      </c>
      <c r="R80">
        <v>0.0401329172764844</v>
      </c>
      <c r="S80">
        <v>-0.0830386729168351</v>
      </c>
      <c r="T80">
        <v>0.0356693666046184</v>
      </c>
      <c r="U80">
        <v>-0.02212840557414</v>
      </c>
      <c r="V80">
        <v>0.232816746540528</v>
      </c>
      <c r="W80">
        <f t="shared" si="5"/>
        <v>0.00655140784291304</v>
      </c>
      <c r="X80">
        <f t="shared" si="8"/>
        <v>1.93948190728347</v>
      </c>
      <c r="Y80">
        <v>12326.85</v>
      </c>
      <c r="Z80">
        <f t="shared" si="9"/>
        <v>1.5531670402528</v>
      </c>
      <c r="AA80">
        <v>-0.0256155486048039</v>
      </c>
      <c r="AB80">
        <f t="shared" si="6"/>
        <v>0.0366070219170956</v>
      </c>
      <c r="AC80">
        <v>0.0264446348206898</v>
      </c>
      <c r="AD80">
        <f t="shared" si="7"/>
        <v>0.0109914733122918</v>
      </c>
    </row>
    <row r="81" spans="1:30">
      <c r="A81" s="1">
        <v>42580</v>
      </c>
      <c r="B81" s="2"/>
      <c r="C81">
        <v>0.0350249250483499</v>
      </c>
      <c r="D81">
        <v>0.0534351612829098</v>
      </c>
      <c r="E81">
        <v>0.136453714899906</v>
      </c>
      <c r="F81">
        <v>0.0516590414427218</v>
      </c>
      <c r="G81">
        <v>0.0554228955553326</v>
      </c>
      <c r="H81">
        <v>0.0853217914941664</v>
      </c>
      <c r="I81">
        <v>0.128081115315658</v>
      </c>
      <c r="J81">
        <v>0.094234087708511</v>
      </c>
      <c r="K81">
        <v>0.0703297500699722</v>
      </c>
      <c r="L81">
        <v>0.0424923620952311</v>
      </c>
      <c r="M81">
        <v>0.0738999030155401</v>
      </c>
      <c r="N81">
        <v>0.0473846856268076</v>
      </c>
      <c r="O81">
        <v>0.0502102668213458</v>
      </c>
      <c r="P81">
        <v>0.0932077078675608</v>
      </c>
      <c r="Q81">
        <v>0.0378300159717095</v>
      </c>
      <c r="R81">
        <v>0.0998415915185089</v>
      </c>
      <c r="S81">
        <v>0.0577042786552011</v>
      </c>
      <c r="T81">
        <v>0.067011561255222</v>
      </c>
      <c r="U81">
        <v>0.0950534172398654</v>
      </c>
      <c r="V81">
        <v>-0.00309644413779187</v>
      </c>
      <c r="W81">
        <f t="shared" si="5"/>
        <v>0.0812181873960792</v>
      </c>
      <c r="X81">
        <f t="shared" si="8"/>
        <v>2.06452540197433</v>
      </c>
      <c r="Y81">
        <v>13081.78</v>
      </c>
      <c r="Z81">
        <f t="shared" si="9"/>
        <v>1.64828723670997</v>
      </c>
      <c r="AA81">
        <v>0.0612427343563036</v>
      </c>
      <c r="AB81">
        <f t="shared" si="6"/>
        <v>0.00322989321566806</v>
      </c>
      <c r="AC81">
        <v>0.0129702861002509</v>
      </c>
      <c r="AD81">
        <f t="shared" si="7"/>
        <v>0.0644726275719716</v>
      </c>
    </row>
    <row r="82" spans="1:30">
      <c r="A82" s="1">
        <v>42613</v>
      </c>
      <c r="B82" s="2"/>
      <c r="C82">
        <v>0.0117289657583388</v>
      </c>
      <c r="D82">
        <v>-0.0862770876295907</v>
      </c>
      <c r="E82">
        <v>0.014423147970267</v>
      </c>
      <c r="F82">
        <v>-0.0822140564284508</v>
      </c>
      <c r="G82">
        <v>-0.143506283628344</v>
      </c>
      <c r="H82">
        <v>-0.00107665912014498</v>
      </c>
      <c r="I82">
        <v>0.0409566324389603</v>
      </c>
      <c r="J82">
        <v>-0.0452798723897913</v>
      </c>
      <c r="K82">
        <v>0.0453746434676492</v>
      </c>
      <c r="L82">
        <v>-0.0416129650774947</v>
      </c>
      <c r="M82">
        <v>-0.106965461476262</v>
      </c>
      <c r="N82">
        <v>0.153545843550171</v>
      </c>
      <c r="O82">
        <v>0.12917256377507</v>
      </c>
      <c r="P82">
        <v>-0.0322588498807032</v>
      </c>
      <c r="Q82">
        <v>-0.0554553249761122</v>
      </c>
      <c r="R82">
        <v>-0.0728993168706399</v>
      </c>
      <c r="S82">
        <v>-0.120252703068686</v>
      </c>
      <c r="T82">
        <v>-0.107259110878423</v>
      </c>
      <c r="U82">
        <v>-0.0748023165163159</v>
      </c>
      <c r="V82">
        <v>-0.136641401779233</v>
      </c>
      <c r="W82">
        <f t="shared" si="5"/>
        <v>-0.0193779831753568</v>
      </c>
      <c r="X82">
        <f t="shared" si="8"/>
        <v>2.03608559443499</v>
      </c>
      <c r="Y82">
        <v>12878.3</v>
      </c>
      <c r="Z82">
        <f t="shared" si="9"/>
        <v>1.62264902180911</v>
      </c>
      <c r="AA82">
        <v>-0.0155544581853539</v>
      </c>
      <c r="AB82">
        <f t="shared" si="6"/>
        <v>0.00177898828212672</v>
      </c>
      <c r="AC82">
        <v>0.00395435452295291</v>
      </c>
      <c r="AD82">
        <f t="shared" si="7"/>
        <v>-0.0137754699032272</v>
      </c>
    </row>
    <row r="83" spans="1:30">
      <c r="A83" s="1">
        <v>42643</v>
      </c>
      <c r="B83" s="2"/>
      <c r="C83">
        <v>0.149117853857749</v>
      </c>
      <c r="D83">
        <v>-0.00542638044295984</v>
      </c>
      <c r="E83">
        <v>-0.00872119843639974</v>
      </c>
      <c r="F83">
        <v>-0.0183713385029566</v>
      </c>
      <c r="G83">
        <v>0.0248174210304335</v>
      </c>
      <c r="H83">
        <v>-0.0489845848658924</v>
      </c>
      <c r="I83">
        <v>0.070655840799668</v>
      </c>
      <c r="J83">
        <v>-0.0754888931080312</v>
      </c>
      <c r="K83">
        <v>0.0100614713280494</v>
      </c>
      <c r="L83">
        <v>-0.0465657989944155</v>
      </c>
      <c r="M83">
        <v>0.0236238990604531</v>
      </c>
      <c r="N83">
        <v>0.0314610893914513</v>
      </c>
      <c r="O83">
        <v>-0.0219599930706287</v>
      </c>
      <c r="P83">
        <v>0.00953483106493258</v>
      </c>
      <c r="Q83">
        <v>-0.00349003315616569</v>
      </c>
      <c r="R83">
        <v>0.0550246916794683</v>
      </c>
      <c r="S83">
        <v>-0.214593138560815</v>
      </c>
      <c r="T83">
        <v>0.0193783625283663</v>
      </c>
      <c r="U83">
        <v>-0.0570097564205192</v>
      </c>
      <c r="V83">
        <v>0.125898190421257</v>
      </c>
      <c r="W83">
        <f t="shared" si="5"/>
        <v>-0.00195231285667777</v>
      </c>
      <c r="X83">
        <f t="shared" si="8"/>
        <v>2.03092480932197</v>
      </c>
      <c r="Y83">
        <v>12930.61</v>
      </c>
      <c r="Z83">
        <f t="shared" si="9"/>
        <v>1.62924001365826</v>
      </c>
      <c r="AA83">
        <v>0.00406187152030935</v>
      </c>
      <c r="AB83">
        <f t="shared" si="6"/>
        <v>-0.00659653171687527</v>
      </c>
      <c r="AC83">
        <v>-0.00463140560368379</v>
      </c>
      <c r="AD83">
        <f t="shared" si="7"/>
        <v>-0.00253466019656593</v>
      </c>
    </row>
    <row r="84" spans="1:30">
      <c r="A84" s="1">
        <v>42674</v>
      </c>
      <c r="B84" s="2"/>
      <c r="C84">
        <v>0.00473050526301466</v>
      </c>
      <c r="D84">
        <v>-0.0636992315316344</v>
      </c>
      <c r="E84">
        <v>0.00427649787644691</v>
      </c>
      <c r="F84">
        <v>-0.0671954918589988</v>
      </c>
      <c r="G84">
        <v>0.0233283514198452</v>
      </c>
      <c r="H84">
        <v>-0.0606595247986679</v>
      </c>
      <c r="I84">
        <v>-0.0531357655948038</v>
      </c>
      <c r="J84">
        <v>-0.0348502895633959</v>
      </c>
      <c r="K84">
        <v>-0.0398403999174481</v>
      </c>
      <c r="L84">
        <v>-0.0104678387039547</v>
      </c>
      <c r="M84">
        <v>-0.121171740379093</v>
      </c>
      <c r="N84">
        <v>-0.0577635660533147</v>
      </c>
      <c r="O84">
        <v>0.0712663318677198</v>
      </c>
      <c r="P84">
        <v>-0.0660386762360446</v>
      </c>
      <c r="Q84">
        <v>-0.0472497214502516</v>
      </c>
      <c r="R84">
        <v>-0.0669458132131194</v>
      </c>
      <c r="S84">
        <v>-0.0975449810427612</v>
      </c>
      <c r="T84">
        <v>0</v>
      </c>
      <c r="U84">
        <v>-0.045380564863571</v>
      </c>
      <c r="V84">
        <v>-0.166132659529205</v>
      </c>
      <c r="W84">
        <f t="shared" si="5"/>
        <v>-0.0358307964502162</v>
      </c>
      <c r="X84">
        <f t="shared" si="8"/>
        <v>1.96151921276138</v>
      </c>
      <c r="Y84">
        <v>12687.74</v>
      </c>
      <c r="Z84">
        <f t="shared" si="9"/>
        <v>1.59863871007574</v>
      </c>
      <c r="AA84">
        <v>-0.0187825632356092</v>
      </c>
      <c r="AB84">
        <f t="shared" si="6"/>
        <v>-0.0153918169492292</v>
      </c>
      <c r="AC84">
        <v>-0.0308587952198128</v>
      </c>
      <c r="AD84">
        <f t="shared" si="7"/>
        <v>-0.0341743801848384</v>
      </c>
    </row>
    <row r="85" spans="1:30">
      <c r="A85" s="1">
        <v>42704</v>
      </c>
      <c r="B85" s="2"/>
      <c r="C85">
        <v>0.126052378700434</v>
      </c>
      <c r="D85">
        <v>-0.00287598456038396</v>
      </c>
      <c r="E85">
        <v>-0.0140577136948081</v>
      </c>
      <c r="F85">
        <v>-0.0250640800120622</v>
      </c>
      <c r="G85">
        <v>-0.164655829311659</v>
      </c>
      <c r="H85">
        <v>0.0775468360239528</v>
      </c>
      <c r="I85">
        <v>0.00502131001105899</v>
      </c>
      <c r="J85">
        <v>0.00425559078239046</v>
      </c>
      <c r="K85">
        <v>-0.0186713667497778</v>
      </c>
      <c r="L85">
        <v>-0.0685421161670009</v>
      </c>
      <c r="M85">
        <v>0.162518626964001</v>
      </c>
      <c r="N85">
        <v>0.099834462173606</v>
      </c>
      <c r="O85">
        <v>0.271178198369935</v>
      </c>
      <c r="P85">
        <v>0.0605955493889747</v>
      </c>
      <c r="Q85">
        <v>-0.0510671168846066</v>
      </c>
      <c r="R85">
        <v>-0.00381756786542409</v>
      </c>
      <c r="S85">
        <v>-0.244483236723853</v>
      </c>
      <c r="T85">
        <v>-0.0019009980239626</v>
      </c>
      <c r="U85">
        <v>0.0189349112426036</v>
      </c>
      <c r="V85">
        <v>-0.176250078097341</v>
      </c>
      <c r="W85">
        <f t="shared" si="5"/>
        <v>0.00734060814869288</v>
      </c>
      <c r="X85">
        <f t="shared" si="8"/>
        <v>1.95921217884138</v>
      </c>
      <c r="Y85">
        <v>13101.67</v>
      </c>
      <c r="Z85">
        <f t="shared" si="9"/>
        <v>1.65079335079675</v>
      </c>
      <c r="AA85">
        <v>0.0326244074988926</v>
      </c>
      <c r="AB85">
        <f t="shared" si="6"/>
        <v>-0.0338005539801474</v>
      </c>
      <c r="AC85">
        <v>-0.0295438185380252</v>
      </c>
      <c r="AD85">
        <f t="shared" si="7"/>
        <v>-0.0011761464812548</v>
      </c>
    </row>
    <row r="86" spans="1:30">
      <c r="A86" s="1">
        <v>42734</v>
      </c>
      <c r="B86" s="2"/>
      <c r="C86">
        <v>-0.0191288041024691</v>
      </c>
      <c r="D86">
        <v>0.0134929210017045</v>
      </c>
      <c r="E86">
        <v>0.0414832038786921</v>
      </c>
      <c r="F86">
        <v>0.0227751916405046</v>
      </c>
      <c r="G86">
        <v>0.0674014949955657</v>
      </c>
      <c r="H86">
        <v>-0.0222152766090449</v>
      </c>
      <c r="I86">
        <v>0.0495032515428899</v>
      </c>
      <c r="J86">
        <v>0.0667203423946436</v>
      </c>
      <c r="K86">
        <v>0.0169141733471567</v>
      </c>
      <c r="L86">
        <v>0.0302057111570733</v>
      </c>
      <c r="M86">
        <v>0.111204812503514</v>
      </c>
      <c r="N86">
        <v>0.0460827995674418</v>
      </c>
      <c r="O86">
        <v>0.0092960979342005</v>
      </c>
      <c r="P86">
        <v>0.0857128481219653</v>
      </c>
      <c r="Q86">
        <v>0.0819411890250237</v>
      </c>
      <c r="R86">
        <v>0.0628285688999026</v>
      </c>
      <c r="S86">
        <v>-0.0665966502680891</v>
      </c>
      <c r="T86">
        <v>-0.0514247049094054</v>
      </c>
      <c r="U86">
        <v>0.0844111104549303</v>
      </c>
      <c r="V86">
        <v>-0.0511579107043536</v>
      </c>
      <c r="W86">
        <f t="shared" si="5"/>
        <v>0.0290857993125707</v>
      </c>
      <c r="X86">
        <f t="shared" si="8"/>
        <v>2.00200749001178</v>
      </c>
      <c r="Y86">
        <v>13680.95</v>
      </c>
      <c r="Z86">
        <f t="shared" si="9"/>
        <v>1.7237818760954</v>
      </c>
      <c r="AA86">
        <v>0.0442142108601422</v>
      </c>
      <c r="AB86">
        <f t="shared" si="6"/>
        <v>-0.0223710885926469</v>
      </c>
      <c r="AC86">
        <v>-0.000818990005260414</v>
      </c>
      <c r="AD86">
        <f t="shared" si="7"/>
        <v>0.0218431222674953</v>
      </c>
    </row>
    <row r="87" spans="1:30">
      <c r="A87" s="1">
        <v>42766</v>
      </c>
      <c r="B87" s="2"/>
      <c r="C87">
        <v>0.0830872706896788</v>
      </c>
      <c r="D87">
        <v>0.1301020638271</v>
      </c>
      <c r="E87">
        <v>0.0410802080611834</v>
      </c>
      <c r="F87">
        <v>0.00586690591277272</v>
      </c>
      <c r="G87">
        <v>0.071026706231454</v>
      </c>
      <c r="H87">
        <v>-0.0186101734209629</v>
      </c>
      <c r="I87">
        <v>-0.0299475528915755</v>
      </c>
      <c r="J87">
        <v>-0.00456838676359594</v>
      </c>
      <c r="K87">
        <v>-0.0124734353161917</v>
      </c>
      <c r="L87">
        <v>0.033317633203759</v>
      </c>
      <c r="M87">
        <v>-0.00583860359220845</v>
      </c>
      <c r="N87">
        <v>-0.090418982370212</v>
      </c>
      <c r="O87">
        <v>-0.116362809384831</v>
      </c>
      <c r="P87">
        <v>-0.0614051348595792</v>
      </c>
      <c r="Q87">
        <v>-0.0589087595477648</v>
      </c>
      <c r="R87">
        <v>-0.0447001806993147</v>
      </c>
      <c r="S87">
        <v>0.0290296218213688</v>
      </c>
      <c r="T87">
        <v>-0.100393648780746</v>
      </c>
      <c r="U87">
        <v>-0.00292870066137818</v>
      </c>
      <c r="V87">
        <v>0.161761767096095</v>
      </c>
      <c r="W87">
        <f t="shared" si="5"/>
        <v>-0.00656641420297263</v>
      </c>
      <c r="X87">
        <f t="shared" si="8"/>
        <v>1.99459616746821</v>
      </c>
      <c r="Y87">
        <v>13599.58</v>
      </c>
      <c r="Z87">
        <f t="shared" si="9"/>
        <v>1.71352936210639</v>
      </c>
      <c r="AA87">
        <v>-0.00594768638142829</v>
      </c>
      <c r="AB87">
        <f t="shared" si="6"/>
        <v>0.00224574091891491</v>
      </c>
      <c r="AC87">
        <v>0.00557682923609105</v>
      </c>
      <c r="AD87">
        <f t="shared" si="7"/>
        <v>-0.00370194546251338</v>
      </c>
    </row>
    <row r="88" spans="1:30">
      <c r="A88" s="1">
        <v>42794</v>
      </c>
      <c r="B88" s="2"/>
      <c r="C88">
        <v>-0.0792901063994853</v>
      </c>
      <c r="D88">
        <v>0.0435381025119652</v>
      </c>
      <c r="E88">
        <v>0.0167409644876189</v>
      </c>
      <c r="F88">
        <v>0.083932553303435</v>
      </c>
      <c r="G88">
        <v>0.00735864529999786</v>
      </c>
      <c r="H88">
        <v>0.0294718757270434</v>
      </c>
      <c r="I88">
        <v>0.0424290871245716</v>
      </c>
      <c r="J88">
        <v>-0.00905898315907094</v>
      </c>
      <c r="K88">
        <v>-0.0746129760854602</v>
      </c>
      <c r="L88">
        <v>0.0269282486308957</v>
      </c>
      <c r="M88">
        <v>-0.0670955133946747</v>
      </c>
      <c r="N88">
        <v>-0.0501954077471898</v>
      </c>
      <c r="O88">
        <v>0.117668253763994</v>
      </c>
      <c r="P88">
        <v>-0.00933195082210037</v>
      </c>
      <c r="Q88">
        <v>-0.0246124081335862</v>
      </c>
      <c r="R88">
        <v>0.0528325241237435</v>
      </c>
      <c r="S88">
        <v>0.116364724568956</v>
      </c>
      <c r="T88">
        <v>0.125958121641068</v>
      </c>
      <c r="U88">
        <v>0.0167620481013735</v>
      </c>
      <c r="V88">
        <v>0.0717291836290037</v>
      </c>
      <c r="W88">
        <f t="shared" si="5"/>
        <v>0.0207868426320127</v>
      </c>
      <c r="X88">
        <f t="shared" si="8"/>
        <v>2.02654430081534</v>
      </c>
      <c r="Y88">
        <v>13909.04</v>
      </c>
      <c r="Z88">
        <f t="shared" si="9"/>
        <v>1.7525209189337</v>
      </c>
      <c r="AA88">
        <v>0.0227551144961831</v>
      </c>
      <c r="AB88">
        <f t="shared" si="6"/>
        <v>-0.00673777029980112</v>
      </c>
      <c r="AC88">
        <v>0.00119823836817257</v>
      </c>
      <c r="AD88">
        <f t="shared" si="7"/>
        <v>0.0160173441963819</v>
      </c>
    </row>
    <row r="89" spans="1:30">
      <c r="A89" s="1">
        <v>42825</v>
      </c>
      <c r="B89" s="2"/>
      <c r="C89">
        <v>-0.0328623007113538</v>
      </c>
      <c r="D89">
        <v>0.0699799841383737</v>
      </c>
      <c r="E89">
        <v>0.0594259352337188</v>
      </c>
      <c r="F89">
        <v>0.0541109030811548</v>
      </c>
      <c r="G89">
        <v>0.0386367136790688</v>
      </c>
      <c r="H89">
        <v>0.0296833658416169</v>
      </c>
      <c r="I89">
        <v>0.0503366793269711</v>
      </c>
      <c r="J89">
        <v>0.0228343602754622</v>
      </c>
      <c r="K89">
        <v>0.105387484025057</v>
      </c>
      <c r="L89">
        <v>0.140810022392794</v>
      </c>
      <c r="M89">
        <v>0.125327310814349</v>
      </c>
      <c r="N89">
        <v>0.132321702600124</v>
      </c>
      <c r="O89">
        <v>-0.0326678487269824</v>
      </c>
      <c r="P89">
        <v>0.160361842105263</v>
      </c>
      <c r="Q89">
        <v>0.185151270516394</v>
      </c>
      <c r="R89">
        <v>0.0345829676607441</v>
      </c>
      <c r="S89">
        <v>-0.0402198119432532</v>
      </c>
      <c r="T89">
        <v>-0.119170579029734</v>
      </c>
      <c r="U89">
        <v>-0.0178585284620297</v>
      </c>
      <c r="V89">
        <v>-0.0551156669305999</v>
      </c>
      <c r="W89">
        <f t="shared" si="5"/>
        <v>0.0467593884145845</v>
      </c>
      <c r="X89">
        <f t="shared" si="8"/>
        <v>2.10008284516661</v>
      </c>
      <c r="Y89">
        <v>14373.5</v>
      </c>
      <c r="Z89">
        <f t="shared" si="9"/>
        <v>1.81104227382289</v>
      </c>
      <c r="AA89">
        <v>0.0333926712411496</v>
      </c>
      <c r="AB89">
        <f t="shared" si="6"/>
        <v>0.00289498569370524</v>
      </c>
      <c r="AC89">
        <v>0.0038230963301541</v>
      </c>
      <c r="AD89">
        <f t="shared" si="7"/>
        <v>0.0362876569348549</v>
      </c>
    </row>
    <row r="90" spans="1:30">
      <c r="A90" s="1">
        <v>42853</v>
      </c>
      <c r="B90" s="2"/>
      <c r="C90">
        <v>-0.00273906759124065</v>
      </c>
      <c r="D90">
        <v>0.0530535763112607</v>
      </c>
      <c r="E90">
        <v>0.0135000042359599</v>
      </c>
      <c r="F90">
        <v>0.059525480221033</v>
      </c>
      <c r="G90">
        <v>-0.071051795360661</v>
      </c>
      <c r="H90">
        <v>0.00630409935287601</v>
      </c>
      <c r="I90">
        <v>-0.112651164667578</v>
      </c>
      <c r="J90">
        <v>0.089396802897866</v>
      </c>
      <c r="K90">
        <v>0.0127081901964037</v>
      </c>
      <c r="L90">
        <v>0.0413286564913755</v>
      </c>
      <c r="M90">
        <v>0.117933354662944</v>
      </c>
      <c r="N90">
        <v>-0.0144045989041277</v>
      </c>
      <c r="O90">
        <v>0.000412616544336331</v>
      </c>
      <c r="P90">
        <v>-0.109765264265619</v>
      </c>
      <c r="Q90">
        <v>0.0162792097081537</v>
      </c>
      <c r="R90">
        <v>0.0423418881393098</v>
      </c>
      <c r="S90">
        <v>-0.186613099010645</v>
      </c>
      <c r="T90">
        <v>0.0619170294039266</v>
      </c>
      <c r="U90">
        <v>0.0276273648258551</v>
      </c>
      <c r="V90">
        <v>0.13749759362225</v>
      </c>
      <c r="W90">
        <f t="shared" si="5"/>
        <v>0.00975376197146355</v>
      </c>
      <c r="X90">
        <f t="shared" si="8"/>
        <v>2.12180173540922</v>
      </c>
      <c r="Y90">
        <v>14533.56</v>
      </c>
      <c r="Z90">
        <f t="shared" si="9"/>
        <v>1.83120962529247</v>
      </c>
      <c r="AA90">
        <v>0.0111357706891153</v>
      </c>
      <c r="AB90">
        <f t="shared" si="6"/>
        <v>-0.000793849991749078</v>
      </c>
      <c r="AC90">
        <v>0.0129575949367088</v>
      </c>
      <c r="AD90">
        <f t="shared" si="7"/>
        <v>0.0103419206973662</v>
      </c>
    </row>
    <row r="91" spans="1:30">
      <c r="A91" s="1">
        <v>42886</v>
      </c>
      <c r="B91" s="2"/>
      <c r="C91">
        <v>-0.00362760038970589</v>
      </c>
      <c r="D91">
        <v>-0.0099326509329335</v>
      </c>
      <c r="E91">
        <v>-0.0332983645475026</v>
      </c>
      <c r="F91">
        <v>0.011747029094386</v>
      </c>
      <c r="G91">
        <v>0.0148913365715719</v>
      </c>
      <c r="H91">
        <v>0.0735462136375151</v>
      </c>
      <c r="I91">
        <v>0.00323467885643458</v>
      </c>
      <c r="J91">
        <v>0.0753022390082585</v>
      </c>
      <c r="K91">
        <v>-0.0439298731559419</v>
      </c>
      <c r="L91">
        <v>-0.0776110126066449</v>
      </c>
      <c r="M91">
        <v>0.06791435038636</v>
      </c>
      <c r="N91">
        <v>0.00890876920321104</v>
      </c>
      <c r="O91">
        <v>0.0854557135718648</v>
      </c>
      <c r="P91">
        <v>-0.0410836630319404</v>
      </c>
      <c r="Q91">
        <v>-0.0200510790145776</v>
      </c>
      <c r="R91">
        <v>0.00271017274472163</v>
      </c>
      <c r="S91">
        <v>-0.185699758316935</v>
      </c>
      <c r="T91">
        <v>-0.0648039707768669</v>
      </c>
      <c r="U91">
        <v>0.0127976912113452</v>
      </c>
      <c r="V91">
        <v>0.0732610578502524</v>
      </c>
      <c r="W91">
        <f t="shared" si="5"/>
        <v>-0.000263185938368456</v>
      </c>
      <c r="X91">
        <f t="shared" si="8"/>
        <v>2.12982163780504</v>
      </c>
      <c r="Y91">
        <v>14124.57</v>
      </c>
      <c r="Z91">
        <f t="shared" si="9"/>
        <v>1.7796774181355</v>
      </c>
      <c r="AA91">
        <v>-0.02814107486397</v>
      </c>
      <c r="AB91">
        <f t="shared" si="6"/>
        <v>0.0319208353675009</v>
      </c>
      <c r="AC91">
        <v>0.017452192783166</v>
      </c>
      <c r="AD91">
        <f t="shared" si="7"/>
        <v>0.00377976050353095</v>
      </c>
    </row>
    <row r="92" spans="1:30">
      <c r="A92" s="1">
        <v>42916</v>
      </c>
      <c r="B92" s="2"/>
      <c r="C92">
        <v>-0.0184961508223467</v>
      </c>
      <c r="D92">
        <v>0.031171646105119</v>
      </c>
      <c r="E92">
        <v>-0.0348258061168902</v>
      </c>
      <c r="F92">
        <v>-0.059791924919507</v>
      </c>
      <c r="G92">
        <v>-0.0608259931691533</v>
      </c>
      <c r="H92">
        <v>0.00773577710960116</v>
      </c>
      <c r="I92">
        <v>-0.0310118905215797</v>
      </c>
      <c r="J92">
        <v>-0.0539627588061306</v>
      </c>
      <c r="K92">
        <v>-0.0634585833276239</v>
      </c>
      <c r="L92">
        <v>-0.0417785224549242</v>
      </c>
      <c r="M92">
        <v>-0.0258165635303482</v>
      </c>
      <c r="N92">
        <v>-0.0215304832096463</v>
      </c>
      <c r="O92">
        <v>0.172231112669984</v>
      </c>
      <c r="P92">
        <v>0.14762635538001</v>
      </c>
      <c r="Q92">
        <v>-0.0627302586792365</v>
      </c>
      <c r="R92">
        <v>-0.0121589856282014</v>
      </c>
      <c r="S92">
        <v>0.162282266696941</v>
      </c>
      <c r="T92">
        <v>0.106237700518814</v>
      </c>
      <c r="U92">
        <v>-0.0235669198923255</v>
      </c>
      <c r="V92">
        <v>-0.0307212822796081</v>
      </c>
      <c r="W92">
        <f t="shared" si="5"/>
        <v>-0.00847350158798309</v>
      </c>
      <c r="X92">
        <f t="shared" si="8"/>
        <v>2.10896447881612</v>
      </c>
      <c r="Y92">
        <v>14129.23</v>
      </c>
      <c r="Z92">
        <f t="shared" si="9"/>
        <v>1.78026457206432</v>
      </c>
      <c r="AA92">
        <v>0.000329921548054113</v>
      </c>
      <c r="AB92">
        <f t="shared" si="6"/>
        <v>-0.0101228350102417</v>
      </c>
      <c r="AC92">
        <v>-0.0148026552773445</v>
      </c>
      <c r="AD92">
        <f t="shared" si="7"/>
        <v>-0.00979291346218754</v>
      </c>
    </row>
    <row r="93" spans="1:30">
      <c r="A93" s="1">
        <v>42947</v>
      </c>
      <c r="B93" s="2"/>
      <c r="C93">
        <v>0.130014815588086</v>
      </c>
      <c r="D93">
        <v>-0.0596873877947259</v>
      </c>
      <c r="E93">
        <v>0.071770613557667</v>
      </c>
      <c r="F93">
        <v>-0.0158866223413512</v>
      </c>
      <c r="G93">
        <v>0.0215804962078618</v>
      </c>
      <c r="H93">
        <v>-0.0600263013426711</v>
      </c>
      <c r="I93">
        <v>-0.0599822756014037</v>
      </c>
      <c r="J93">
        <v>-0.0264153624784609</v>
      </c>
      <c r="K93">
        <v>-0.00934833386458767</v>
      </c>
      <c r="L93">
        <v>0.0598237567295978</v>
      </c>
      <c r="M93">
        <v>0.048033077968306</v>
      </c>
      <c r="N93">
        <v>-0.0626408227311059</v>
      </c>
      <c r="O93">
        <v>0.0165876038673241</v>
      </c>
      <c r="P93">
        <v>0.111822346932065</v>
      </c>
      <c r="Q93">
        <v>-0.0369588499933814</v>
      </c>
      <c r="R93">
        <v>-0.0492113320156571</v>
      </c>
      <c r="S93">
        <v>0.0936034829202947</v>
      </c>
      <c r="T93">
        <v>-0.066790652543058</v>
      </c>
      <c r="U93">
        <v>-0.0243450284354239</v>
      </c>
      <c r="V93">
        <v>-0.0175987597611392</v>
      </c>
      <c r="W93">
        <f t="shared" si="5"/>
        <v>-0.0112752423808427</v>
      </c>
      <c r="X93">
        <f t="shared" si="8"/>
        <v>2.09030179852121</v>
      </c>
      <c r="Y93">
        <v>14126.27</v>
      </c>
      <c r="Z93">
        <f t="shared" si="9"/>
        <v>1.77989161592069</v>
      </c>
      <c r="AA93">
        <v>-0.000209494784924491</v>
      </c>
      <c r="AB93">
        <f t="shared" si="6"/>
        <v>-0.00863972030730435</v>
      </c>
      <c r="AC93">
        <v>-0.00135632798573969</v>
      </c>
      <c r="AD93">
        <f t="shared" si="7"/>
        <v>-0.00884921509222884</v>
      </c>
    </row>
    <row r="94" spans="1:30">
      <c r="A94" s="1">
        <v>42978</v>
      </c>
      <c r="B94" s="2"/>
      <c r="C94">
        <v>0.0519331127445537</v>
      </c>
      <c r="D94">
        <v>0.0321747062551543</v>
      </c>
      <c r="E94">
        <v>-0.0458745888381308</v>
      </c>
      <c r="F94">
        <v>0.0653505184268124</v>
      </c>
      <c r="G94">
        <v>0.138715192393265</v>
      </c>
      <c r="H94">
        <v>-0.01225980693815</v>
      </c>
      <c r="I94">
        <v>-0.0472656462393822</v>
      </c>
      <c r="J94">
        <v>0.0891690690800278</v>
      </c>
      <c r="K94">
        <v>-0.00720532540009067</v>
      </c>
      <c r="L94">
        <v>0.0284210026981122</v>
      </c>
      <c r="M94">
        <v>0.0276485233175046</v>
      </c>
      <c r="N94">
        <v>0.00137595066631935</v>
      </c>
      <c r="O94">
        <v>-0.040157712071228</v>
      </c>
      <c r="P94">
        <v>0.0494301825781773</v>
      </c>
      <c r="Q94">
        <v>0.0248624603268106</v>
      </c>
      <c r="R94">
        <v>0.0920222392513002</v>
      </c>
      <c r="S94">
        <v>-0.347636911141734</v>
      </c>
      <c r="T94">
        <v>0.0201022441729486</v>
      </c>
      <c r="U94">
        <v>0.0460312595770764</v>
      </c>
      <c r="V94">
        <v>0.0418383549100403</v>
      </c>
      <c r="W94">
        <f t="shared" si="5"/>
        <v>0.00655002650202022</v>
      </c>
      <c r="X94">
        <f t="shared" si="8"/>
        <v>2.1009220166285</v>
      </c>
      <c r="Y94">
        <v>14202.33</v>
      </c>
      <c r="Z94">
        <f t="shared" si="9"/>
        <v>1.7894750768277</v>
      </c>
      <c r="AA94">
        <v>0.00538429465102963</v>
      </c>
      <c r="AB94">
        <f t="shared" si="6"/>
        <v>-0.000303584241269085</v>
      </c>
      <c r="AC94">
        <v>0.000524824898625495</v>
      </c>
      <c r="AD94">
        <f t="shared" si="7"/>
        <v>0.00508071040976055</v>
      </c>
    </row>
    <row r="95" spans="1:30">
      <c r="A95" s="1">
        <v>43007</v>
      </c>
      <c r="B95" s="2"/>
      <c r="C95">
        <v>-0.0443292744713909</v>
      </c>
      <c r="D95">
        <v>0.0307992493188765</v>
      </c>
      <c r="E95">
        <v>-0.00514707492826949</v>
      </c>
      <c r="F95">
        <v>-0.0210670484965449</v>
      </c>
      <c r="G95">
        <v>-0.087038789025544</v>
      </c>
      <c r="H95">
        <v>-0.0371874874727742</v>
      </c>
      <c r="I95">
        <v>-0.02900331104368</v>
      </c>
      <c r="J95">
        <v>-0.0616990266865463</v>
      </c>
      <c r="K95">
        <v>0.0514727759595357</v>
      </c>
      <c r="L95">
        <v>-0.102196321744682</v>
      </c>
      <c r="M95">
        <v>0.0326555570175779</v>
      </c>
      <c r="N95">
        <v>0.0371357802171517</v>
      </c>
      <c r="O95">
        <v>-0.0946829103128413</v>
      </c>
      <c r="P95">
        <v>-0.0869516204790981</v>
      </c>
      <c r="Q95">
        <v>0.0300707156915681</v>
      </c>
      <c r="R95">
        <v>0.0529062215387373</v>
      </c>
      <c r="S95">
        <v>0.0707649578500598</v>
      </c>
      <c r="T95">
        <v>0.0134488518927489</v>
      </c>
      <c r="U95">
        <v>0.00700808625336924</v>
      </c>
      <c r="V95">
        <v>-0.0977821826613807</v>
      </c>
      <c r="W95">
        <f t="shared" si="5"/>
        <v>-0.0146442944235011</v>
      </c>
      <c r="X95">
        <f t="shared" si="8"/>
        <v>2.07368681390952</v>
      </c>
      <c r="Y95">
        <v>14187.5</v>
      </c>
      <c r="Z95">
        <f t="shared" si="9"/>
        <v>1.78760651614862</v>
      </c>
      <c r="AA95">
        <v>-0.00104419486098406</v>
      </c>
      <c r="AB95">
        <f t="shared" si="6"/>
        <v>-0.0119192576153176</v>
      </c>
      <c r="AC95">
        <v>-0.00820933838786485</v>
      </c>
      <c r="AD95">
        <f t="shared" si="7"/>
        <v>-0.0129634524763016</v>
      </c>
    </row>
    <row r="96" spans="1:30">
      <c r="A96" s="1">
        <v>43039</v>
      </c>
      <c r="B96" s="2"/>
      <c r="C96">
        <v>0.035266825035885</v>
      </c>
      <c r="D96">
        <v>0.0410794172990889</v>
      </c>
      <c r="E96">
        <v>0.0453084408436442</v>
      </c>
      <c r="F96">
        <v>0.0275025543840013</v>
      </c>
      <c r="G96">
        <v>0.0629871592701059</v>
      </c>
      <c r="H96">
        <v>0.0296409637216533</v>
      </c>
      <c r="I96">
        <v>0.0333522940660211</v>
      </c>
      <c r="J96">
        <v>0.0287091590787361</v>
      </c>
      <c r="K96">
        <v>0.0396252728595683</v>
      </c>
      <c r="L96">
        <v>0.0519402079863864</v>
      </c>
      <c r="M96">
        <v>-0.0378740181087726</v>
      </c>
      <c r="N96">
        <v>0.0724636903796099</v>
      </c>
      <c r="O96">
        <v>-0.0160042903917805</v>
      </c>
      <c r="P96">
        <v>0.0833384776838075</v>
      </c>
      <c r="Q96">
        <v>0.0427971514784125</v>
      </c>
      <c r="R96">
        <v>0.0689870321395907</v>
      </c>
      <c r="S96">
        <v>0.153420403689835</v>
      </c>
      <c r="T96">
        <v>0.0508744482315473</v>
      </c>
      <c r="U96">
        <v>0.0596487757192068</v>
      </c>
      <c r="V96">
        <v>0.144734387630319</v>
      </c>
      <c r="W96">
        <f t="shared" si="5"/>
        <v>0.0420004755530429</v>
      </c>
      <c r="X96">
        <f t="shared" si="8"/>
        <v>2.14647235912737</v>
      </c>
      <c r="Y96">
        <v>14724.86</v>
      </c>
      <c r="Z96">
        <f t="shared" si="9"/>
        <v>1.85531317606176</v>
      </c>
      <c r="AA96">
        <v>0.0378755947136564</v>
      </c>
      <c r="AB96">
        <f t="shared" si="6"/>
        <v>-0.00277601037448414</v>
      </c>
      <c r="AC96">
        <v>0.0144212182058005</v>
      </c>
      <c r="AD96">
        <f t="shared" si="7"/>
        <v>0.0350995843391723</v>
      </c>
    </row>
    <row r="97" spans="1:30">
      <c r="A97" s="1">
        <v>43069</v>
      </c>
      <c r="B97" s="2"/>
      <c r="C97">
        <v>0.0266955374719466</v>
      </c>
      <c r="D97">
        <v>0.0390694668047185</v>
      </c>
      <c r="E97">
        <v>0.0216722830665546</v>
      </c>
      <c r="F97">
        <v>0.0375356912971003</v>
      </c>
      <c r="G97">
        <v>0.0299877082185394</v>
      </c>
      <c r="H97">
        <v>0.0450854060028507</v>
      </c>
      <c r="I97">
        <v>0.0111943499959994</v>
      </c>
      <c r="J97">
        <v>0.0086604880419312</v>
      </c>
      <c r="K97">
        <v>0.103136877509162</v>
      </c>
      <c r="L97">
        <v>0.0103900257658582</v>
      </c>
      <c r="M97">
        <v>0.00162040463373403</v>
      </c>
      <c r="N97">
        <v>0.0344358059361474</v>
      </c>
      <c r="O97">
        <v>0.0635237084420985</v>
      </c>
      <c r="P97">
        <v>0.00731285733280163</v>
      </c>
      <c r="Q97">
        <v>-0.00467809137115105</v>
      </c>
      <c r="R97">
        <v>0.0509182800405914</v>
      </c>
      <c r="S97">
        <v>0.122671987837324</v>
      </c>
      <c r="T97">
        <v>0.10737737604679</v>
      </c>
      <c r="U97">
        <v>0.0368409781062782</v>
      </c>
      <c r="V97">
        <v>0.0999004164403403</v>
      </c>
      <c r="W97">
        <f t="shared" si="5"/>
        <v>0.0361721778049873</v>
      </c>
      <c r="X97">
        <f t="shared" si="8"/>
        <v>2.21446405041356</v>
      </c>
      <c r="Y97">
        <v>14936.32</v>
      </c>
      <c r="Z97">
        <f t="shared" si="9"/>
        <v>1.88195686056606</v>
      </c>
      <c r="AA97">
        <v>0.0143607477422536</v>
      </c>
      <c r="AB97">
        <f t="shared" si="6"/>
        <v>0.0173152675565592</v>
      </c>
      <c r="AC97">
        <v>0.0187669958126299</v>
      </c>
      <c r="AD97">
        <f t="shared" si="7"/>
        <v>0.0316760152988128</v>
      </c>
    </row>
    <row r="98" spans="1:30">
      <c r="A98" s="1">
        <v>43098</v>
      </c>
      <c r="B98" s="2"/>
      <c r="C98">
        <v>0.0376853372129023</v>
      </c>
      <c r="D98">
        <v>-0.00127577543233579</v>
      </c>
      <c r="E98">
        <v>0.00264074818488721</v>
      </c>
      <c r="F98">
        <v>0.00320951526729818</v>
      </c>
      <c r="G98">
        <v>0.0477480618491156</v>
      </c>
      <c r="H98">
        <v>0.019410573849615</v>
      </c>
      <c r="I98">
        <v>0.0128108379231753</v>
      </c>
      <c r="J98">
        <v>0.0240980831105433</v>
      </c>
      <c r="K98">
        <v>0.00675100111618209</v>
      </c>
      <c r="L98">
        <v>-0.00838712786665093</v>
      </c>
      <c r="M98">
        <v>0.023888352931614</v>
      </c>
      <c r="N98">
        <v>0.0186236899236771</v>
      </c>
      <c r="O98">
        <v>0.0573666775584017</v>
      </c>
      <c r="P98">
        <v>0.0307463819784456</v>
      </c>
      <c r="Q98">
        <v>-0.00839082028204858</v>
      </c>
      <c r="R98">
        <v>0.0159068576852722</v>
      </c>
      <c r="S98">
        <v>-0.0454125257232148</v>
      </c>
      <c r="T98">
        <v>0.00991880453063486</v>
      </c>
      <c r="U98">
        <v>0.00291539774245128</v>
      </c>
      <c r="V98">
        <v>0.0402854806157197</v>
      </c>
      <c r="W98">
        <f t="shared" si="5"/>
        <v>0.0113294171838283</v>
      </c>
      <c r="X98">
        <f t="shared" si="8"/>
        <v>2.22827232511383</v>
      </c>
      <c r="Y98">
        <v>15191.15</v>
      </c>
      <c r="Z98">
        <f t="shared" si="9"/>
        <v>1.91406510856678</v>
      </c>
      <c r="AA98">
        <v>0.0170610967092295</v>
      </c>
      <c r="AB98">
        <f t="shared" si="6"/>
        <v>-0.0108256038830136</v>
      </c>
      <c r="AC98">
        <v>-0.0102873332432179</v>
      </c>
      <c r="AD98">
        <f t="shared" si="7"/>
        <v>0.00623549282621595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zoomScale="80" zoomScaleNormal="80" workbookViewId="0">
      <selection activeCell="D7" sqref="D7"/>
    </sheetView>
  </sheetViews>
  <sheetFormatPr defaultColWidth="9" defaultRowHeight="14.4" outlineLevelCol="7"/>
  <cols>
    <col min="1" max="1" width="10.7314814814815" customWidth="1"/>
    <col min="2" max="2" width="22.8611111111111" customWidth="1"/>
    <col min="3" max="3" width="40.3333333333333" customWidth="1"/>
    <col min="4" max="4" width="11.1296296296296" customWidth="1"/>
    <col min="5" max="5" width="20.1296296296296" customWidth="1"/>
    <col min="6" max="6" width="40.3333333333333" customWidth="1"/>
    <col min="7" max="7" width="12.7314814814815" customWidth="1"/>
  </cols>
  <sheetData>
    <row r="1" spans="1:6">
      <c r="A1" s="13" t="s">
        <v>303</v>
      </c>
      <c r="B1" t="s">
        <v>304</v>
      </c>
      <c r="C1" s="11" t="s">
        <v>338</v>
      </c>
      <c r="F1" s="11" t="s">
        <v>338</v>
      </c>
    </row>
    <row r="2" spans="1:7">
      <c r="A2" s="1">
        <v>39478</v>
      </c>
      <c r="B2">
        <v>-0.0422288513676118</v>
      </c>
      <c r="C2" t="s">
        <v>339</v>
      </c>
      <c r="D2">
        <v>100</v>
      </c>
      <c r="F2" t="s">
        <v>339</v>
      </c>
      <c r="G2">
        <v>100</v>
      </c>
    </row>
    <row r="3" spans="1:7">
      <c r="A3" s="1">
        <v>39507</v>
      </c>
      <c r="B3">
        <v>-0.0331470326043277</v>
      </c>
      <c r="C3" t="s">
        <v>340</v>
      </c>
      <c r="D3">
        <f>100*0.85*(1-0.0189)</f>
        <v>83.3935</v>
      </c>
      <c r="F3" t="s">
        <v>341</v>
      </c>
      <c r="G3">
        <f>D3</f>
        <v>83.3935</v>
      </c>
    </row>
    <row r="4" spans="1:7">
      <c r="A4" s="1">
        <v>39538</v>
      </c>
      <c r="B4">
        <v>-0.0189770735517171</v>
      </c>
      <c r="C4" t="s">
        <v>342</v>
      </c>
      <c r="D4" s="14">
        <f>AVERAGE(B2:B121)</f>
        <v>0.00839626870159914</v>
      </c>
      <c r="F4" t="s">
        <v>342</v>
      </c>
      <c r="G4" s="14">
        <v>0.00839626870159914</v>
      </c>
    </row>
    <row r="5" spans="1:7">
      <c r="A5" s="1">
        <v>39568</v>
      </c>
      <c r="B5">
        <v>0.0237805034709887</v>
      </c>
      <c r="C5" t="s">
        <v>325</v>
      </c>
      <c r="D5">
        <f>STDEV(B2:B121)</f>
        <v>0.0276425587779519</v>
      </c>
      <c r="F5" t="s">
        <v>325</v>
      </c>
      <c r="G5">
        <v>0.0276425587779519</v>
      </c>
    </row>
    <row r="6" spans="1:7">
      <c r="A6" s="1">
        <v>39598</v>
      </c>
      <c r="B6">
        <v>0.00409927365060836</v>
      </c>
      <c r="C6" t="s">
        <v>343</v>
      </c>
      <c r="D6">
        <v>0.99</v>
      </c>
      <c r="F6" t="s">
        <v>343</v>
      </c>
      <c r="G6">
        <v>0.9</v>
      </c>
    </row>
    <row r="7" spans="1:7">
      <c r="A7" s="1">
        <v>39629</v>
      </c>
      <c r="B7">
        <v>-0.0480982737795202</v>
      </c>
      <c r="C7" t="s">
        <v>344</v>
      </c>
      <c r="D7">
        <f>'Constructed risky portfolio'!B116</f>
        <v>230.277143286663</v>
      </c>
      <c r="F7" t="s">
        <v>344</v>
      </c>
      <c r="G7">
        <f>D7</f>
        <v>230.277143286663</v>
      </c>
    </row>
    <row r="8" spans="1:6">
      <c r="A8" s="1">
        <v>39660</v>
      </c>
      <c r="B8">
        <v>-0.000710571253191122</v>
      </c>
      <c r="C8" s="11" t="s">
        <v>345</v>
      </c>
      <c r="F8" s="11" t="s">
        <v>345</v>
      </c>
    </row>
    <row r="9" spans="1:7">
      <c r="A9" s="1">
        <v>39689</v>
      </c>
      <c r="B9">
        <v>0.0509984690391524</v>
      </c>
      <c r="C9" t="s">
        <v>346</v>
      </c>
      <c r="D9">
        <f>_xlfn.NORM.INV(1-D6,D4,D5)</f>
        <v>-0.0559099391445383</v>
      </c>
      <c r="F9" t="s">
        <v>347</v>
      </c>
      <c r="G9">
        <f>_xlfn.NORM.INV(1-G6,G4,G5)</f>
        <v>-0.0270290957759438</v>
      </c>
    </row>
    <row r="10" spans="1:7">
      <c r="A10" s="1">
        <v>39721</v>
      </c>
      <c r="B10">
        <v>0.00245646717756636</v>
      </c>
      <c r="C10" t="s">
        <v>348</v>
      </c>
      <c r="D10">
        <f>(1+D9)*D3</f>
        <v>78.73097448995</v>
      </c>
      <c r="F10" t="s">
        <v>348</v>
      </c>
      <c r="G10">
        <f>(1+G9)*G3</f>
        <v>81.1394491014088</v>
      </c>
    </row>
    <row r="11" spans="1:7">
      <c r="A11" s="1">
        <v>39752</v>
      </c>
      <c r="B11">
        <v>-0.0662272619411884</v>
      </c>
      <c r="C11" t="s">
        <v>349</v>
      </c>
      <c r="D11">
        <f>D3-D10</f>
        <v>4.66252551005005</v>
      </c>
      <c r="F11" t="s">
        <v>349</v>
      </c>
      <c r="G11">
        <f>G3-G10</f>
        <v>2.25405089859117</v>
      </c>
    </row>
    <row r="12" spans="1:7">
      <c r="A12" s="1">
        <v>39780</v>
      </c>
      <c r="B12">
        <v>-0.0337516642029126</v>
      </c>
      <c r="C12" t="s">
        <v>350</v>
      </c>
      <c r="D12">
        <f>D11*SQRT(12)</f>
        <v>16.1514621499853</v>
      </c>
      <c r="F12" t="s">
        <v>351</v>
      </c>
      <c r="G12">
        <f>G11*SQRT(12)</f>
        <v>7.80826135841239</v>
      </c>
    </row>
    <row r="13" spans="1:7">
      <c r="A13" s="1">
        <v>39813</v>
      </c>
      <c r="B13">
        <v>0.0388154248636309</v>
      </c>
      <c r="C13" t="s">
        <v>352</v>
      </c>
      <c r="D13">
        <f>SQRT(12)*D11*SQRT(10)</f>
        <v>51.0754079359538</v>
      </c>
      <c r="F13" t="s">
        <v>353</v>
      </c>
      <c r="G13">
        <f>G12/G2</f>
        <v>0.0780826135841239</v>
      </c>
    </row>
    <row r="14" spans="1:7">
      <c r="A14" s="1">
        <v>39843</v>
      </c>
      <c r="B14">
        <v>-0.00560035755870644</v>
      </c>
      <c r="C14" t="s">
        <v>354</v>
      </c>
      <c r="D14" t="s">
        <v>355</v>
      </c>
      <c r="F14" t="s">
        <v>352</v>
      </c>
      <c r="G14">
        <f>G11*SQRT(12)*SQRT(10)</f>
        <v>24.6918904584635</v>
      </c>
    </row>
    <row r="15" spans="1:7">
      <c r="A15" s="1">
        <v>39871</v>
      </c>
      <c r="B15">
        <v>-0.0624062584888489</v>
      </c>
      <c r="C15" t="s">
        <v>356</v>
      </c>
      <c r="D15">
        <f>SMALL(B2:B121,1)</f>
        <v>-0.0662272619411884</v>
      </c>
      <c r="F15" t="s">
        <v>354</v>
      </c>
      <c r="G15" t="s">
        <v>357</v>
      </c>
    </row>
    <row r="16" spans="1:7">
      <c r="A16" s="1">
        <v>39903</v>
      </c>
      <c r="B16">
        <v>0.0135920082966464</v>
      </c>
      <c r="C16" t="s">
        <v>358</v>
      </c>
      <c r="D16">
        <f>SMALL(B2:B121,2)</f>
        <v>-0.0624062584888489</v>
      </c>
      <c r="F16" t="s">
        <v>359</v>
      </c>
      <c r="G16">
        <f>SMALL(B2:B121,12)</f>
        <v>-0.0337516642029126</v>
      </c>
    </row>
    <row r="17" spans="1:7">
      <c r="A17" s="1">
        <v>39933</v>
      </c>
      <c r="B17">
        <v>0.0468006704707477</v>
      </c>
      <c r="C17" t="s">
        <v>360</v>
      </c>
      <c r="D17">
        <f>D15+0.2*(D16-D15)</f>
        <v>-0.0654630612507205</v>
      </c>
      <c r="F17" t="s">
        <v>361</v>
      </c>
      <c r="G17">
        <f>G7-G14</f>
        <v>205.585252828199</v>
      </c>
    </row>
    <row r="18" spans="1:4">
      <c r="A18" s="1">
        <v>39962</v>
      </c>
      <c r="B18">
        <v>0.0340070569816253</v>
      </c>
      <c r="C18" t="s">
        <v>362</v>
      </c>
      <c r="D18">
        <f>D7-D13</f>
        <v>179.201735350709</v>
      </c>
    </row>
    <row r="19" ht="15.15" spans="1:2">
      <c r="A19" s="1">
        <v>39994</v>
      </c>
      <c r="B19">
        <v>0.0133294455711528</v>
      </c>
    </row>
    <row r="20" ht="15.15" spans="1:4">
      <c r="A20" s="1">
        <v>40025</v>
      </c>
      <c r="B20">
        <v>0.0205863953864045</v>
      </c>
      <c r="C20" s="15" t="s">
        <v>363</v>
      </c>
      <c r="D20" s="15"/>
    </row>
    <row r="21" spans="1:8">
      <c r="A21" s="1">
        <v>40056</v>
      </c>
      <c r="B21">
        <v>0.064158920986271</v>
      </c>
      <c r="C21" s="16"/>
      <c r="D21" s="16"/>
      <c r="E21" s="15" t="s">
        <v>334</v>
      </c>
      <c r="F21" s="15" t="s">
        <v>335</v>
      </c>
      <c r="G21" s="15" t="s">
        <v>336</v>
      </c>
      <c r="H21" s="15"/>
    </row>
    <row r="22" spans="1:8">
      <c r="A22" s="1">
        <v>40086</v>
      </c>
      <c r="B22">
        <v>0.0534018240787632</v>
      </c>
      <c r="C22" s="16" t="s">
        <v>321</v>
      </c>
      <c r="D22" s="16">
        <v>0.00839626870159914</v>
      </c>
      <c r="E22" s="16">
        <v>-0.0662272619411884</v>
      </c>
      <c r="F22" s="16">
        <v>1</v>
      </c>
      <c r="G22" s="17">
        <v>0.00833333333333333</v>
      </c>
      <c r="H22" s="17"/>
    </row>
    <row r="23" spans="1:8">
      <c r="A23" s="1">
        <v>40116</v>
      </c>
      <c r="B23">
        <v>-0.0120115575383809</v>
      </c>
      <c r="C23" s="16" t="s">
        <v>322</v>
      </c>
      <c r="D23" s="16">
        <v>0.00252340883164112</v>
      </c>
      <c r="E23" s="16">
        <v>-0.0514827170074617</v>
      </c>
      <c r="F23" s="16">
        <v>2</v>
      </c>
      <c r="G23" s="17">
        <v>0.025</v>
      </c>
      <c r="H23" s="17"/>
    </row>
    <row r="24" spans="1:8">
      <c r="A24" s="1">
        <v>40147</v>
      </c>
      <c r="B24">
        <v>0.0408484323000885</v>
      </c>
      <c r="C24" s="16" t="s">
        <v>323</v>
      </c>
      <c r="D24" s="16">
        <v>0.0102947680795648</v>
      </c>
      <c r="E24" s="16">
        <v>-0.0367381720737349</v>
      </c>
      <c r="F24" s="16">
        <v>6</v>
      </c>
      <c r="G24" s="17">
        <v>0.075</v>
      </c>
      <c r="H24" s="17"/>
    </row>
    <row r="25" spans="1:8">
      <c r="A25" s="1">
        <v>40178</v>
      </c>
      <c r="B25">
        <v>0.0348742193812896</v>
      </c>
      <c r="C25" s="16" t="s">
        <v>324</v>
      </c>
      <c r="D25" s="16" t="e">
        <v>#N/A</v>
      </c>
      <c r="E25" s="16">
        <v>-0.0219936271400081</v>
      </c>
      <c r="F25" s="16">
        <v>8</v>
      </c>
      <c r="G25" s="17">
        <v>0.141666666666667</v>
      </c>
      <c r="H25" s="17"/>
    </row>
    <row r="26" spans="1:8">
      <c r="A26" s="1">
        <v>40207</v>
      </c>
      <c r="B26">
        <v>-0.0433422706788536</v>
      </c>
      <c r="C26" s="16" t="s">
        <v>325</v>
      </c>
      <c r="D26" s="16">
        <v>0.0276425587779519</v>
      </c>
      <c r="E26" s="16">
        <v>-0.00724908220628138</v>
      </c>
      <c r="F26" s="16">
        <v>14</v>
      </c>
      <c r="G26" s="17">
        <v>0.258333333333333</v>
      </c>
      <c r="H26" s="17"/>
    </row>
    <row r="27" spans="1:8">
      <c r="A27" s="1">
        <v>40235</v>
      </c>
      <c r="B27">
        <v>0.0406196233118708</v>
      </c>
      <c r="C27" s="16" t="s">
        <v>326</v>
      </c>
      <c r="D27" s="16">
        <v>0.000764111055792527</v>
      </c>
      <c r="E27" s="16">
        <v>0.00749546272744539</v>
      </c>
      <c r="F27" s="16">
        <v>24</v>
      </c>
      <c r="G27" s="17">
        <v>0.458333333333333</v>
      </c>
      <c r="H27" s="17"/>
    </row>
    <row r="28" spans="1:8">
      <c r="A28" s="1">
        <v>40268</v>
      </c>
      <c r="B28">
        <v>0.0318697562137179</v>
      </c>
      <c r="C28" s="16" t="s">
        <v>327</v>
      </c>
      <c r="D28" s="16">
        <v>0.0895916843397906</v>
      </c>
      <c r="E28" s="16">
        <v>0.0222400076611722</v>
      </c>
      <c r="F28" s="16">
        <v>24</v>
      </c>
      <c r="G28" s="17">
        <v>0.658333333333333</v>
      </c>
      <c r="H28" s="17"/>
    </row>
    <row r="29" spans="1:8">
      <c r="A29" s="1">
        <v>40298</v>
      </c>
      <c r="B29">
        <v>-0.0147877543855802</v>
      </c>
      <c r="C29" s="16" t="s">
        <v>328</v>
      </c>
      <c r="D29" s="16">
        <v>-0.365975716757999</v>
      </c>
      <c r="E29" s="16">
        <v>0.0369845525948989</v>
      </c>
      <c r="F29" s="16">
        <v>25</v>
      </c>
      <c r="G29" s="17">
        <v>0.866666666666667</v>
      </c>
      <c r="H29" s="17"/>
    </row>
    <row r="30" spans="1:8">
      <c r="A30" s="1">
        <v>40329</v>
      </c>
      <c r="B30">
        <v>-0.0536767286031545</v>
      </c>
      <c r="C30" s="16" t="s">
        <v>329</v>
      </c>
      <c r="D30" s="16">
        <v>0.147445449337268</v>
      </c>
      <c r="E30" s="16">
        <v>0.0517290975286257</v>
      </c>
      <c r="F30" s="16">
        <v>12</v>
      </c>
      <c r="G30" s="17">
        <v>0.966666666666667</v>
      </c>
      <c r="H30" s="17"/>
    </row>
    <row r="31" spans="1:8">
      <c r="A31" s="1">
        <v>40359</v>
      </c>
      <c r="B31">
        <v>0.004506835699235</v>
      </c>
      <c r="C31" s="16" t="s">
        <v>330</v>
      </c>
      <c r="D31" s="16">
        <v>-0.0662272619411884</v>
      </c>
      <c r="E31" s="16">
        <v>0.0664736424623525</v>
      </c>
      <c r="F31" s="16">
        <v>3</v>
      </c>
      <c r="G31" s="17">
        <v>0.991666666666667</v>
      </c>
      <c r="H31" s="17"/>
    </row>
    <row r="32" ht="15.15" spans="1:8">
      <c r="A32" s="1">
        <v>40389</v>
      </c>
      <c r="B32">
        <v>0.0323092606585718</v>
      </c>
      <c r="C32" s="16" t="s">
        <v>331</v>
      </c>
      <c r="D32" s="16">
        <v>0.0812181873960792</v>
      </c>
      <c r="E32" s="18" t="s">
        <v>337</v>
      </c>
      <c r="F32" s="18">
        <v>1</v>
      </c>
      <c r="G32" s="19">
        <v>1</v>
      </c>
      <c r="H32" s="19"/>
    </row>
    <row r="33" spans="1:6">
      <c r="A33" s="1">
        <v>40421</v>
      </c>
      <c r="B33">
        <v>0.0161161545392783</v>
      </c>
      <c r="C33" s="16" t="s">
        <v>332</v>
      </c>
      <c r="D33" s="16">
        <v>1.0075522441919</v>
      </c>
      <c r="E33" s="16"/>
      <c r="F33" s="16"/>
    </row>
    <row r="34" ht="15.15" spans="1:6">
      <c r="A34" s="1">
        <v>40451</v>
      </c>
      <c r="B34">
        <v>0.0225894960842026</v>
      </c>
      <c r="C34" s="16" t="s">
        <v>333</v>
      </c>
      <c r="D34" s="16">
        <v>120</v>
      </c>
      <c r="E34" s="18"/>
      <c r="F34" s="18"/>
    </row>
    <row r="35" ht="15.15" spans="1:4">
      <c r="A35" s="1">
        <v>40480</v>
      </c>
      <c r="B35">
        <v>0.0105647044671301</v>
      </c>
      <c r="C35" s="18" t="s">
        <v>364</v>
      </c>
      <c r="D35" s="18">
        <v>0.00660571901833499</v>
      </c>
    </row>
    <row r="36" ht="15.15" spans="1:2">
      <c r="A36" s="1">
        <v>40512</v>
      </c>
      <c r="B36">
        <v>-0.000628082178624997</v>
      </c>
    </row>
    <row r="37" spans="1:4">
      <c r="A37" s="1">
        <v>40543</v>
      </c>
      <c r="B37">
        <v>0.0206485104955976</v>
      </c>
      <c r="C37" s="20" t="s">
        <v>365</v>
      </c>
      <c r="D37" s="20"/>
    </row>
    <row r="38" spans="1:4">
      <c r="A38" s="1">
        <v>40574</v>
      </c>
      <c r="B38">
        <v>0.00100300515872193</v>
      </c>
      <c r="C38" s="16"/>
      <c r="D38" s="16"/>
    </row>
    <row r="39" spans="1:4">
      <c r="A39" s="1">
        <v>40602</v>
      </c>
      <c r="B39">
        <v>0.0354851274761245</v>
      </c>
      <c r="C39" s="16" t="s">
        <v>321</v>
      </c>
      <c r="D39" s="16">
        <v>0.00839626870159914</v>
      </c>
    </row>
    <row r="40" spans="1:4">
      <c r="A40" s="1">
        <v>40633</v>
      </c>
      <c r="B40">
        <v>0.0188881970099198</v>
      </c>
      <c r="C40" s="16" t="s">
        <v>322</v>
      </c>
      <c r="D40" s="16">
        <v>0.00252340883164112</v>
      </c>
    </row>
    <row r="41" spans="1:4">
      <c r="A41" s="1">
        <v>40662</v>
      </c>
      <c r="B41">
        <v>0.00129558099979481</v>
      </c>
      <c r="C41" s="16" t="s">
        <v>323</v>
      </c>
      <c r="D41" s="16">
        <v>0.0102947680795648</v>
      </c>
    </row>
    <row r="42" spans="1:4">
      <c r="A42" s="1">
        <v>40694</v>
      </c>
      <c r="B42">
        <v>0.0130601257168995</v>
      </c>
      <c r="C42" s="16" t="s">
        <v>324</v>
      </c>
      <c r="D42" s="16" t="e">
        <v>#N/A</v>
      </c>
    </row>
    <row r="43" spans="1:4">
      <c r="A43" s="1">
        <v>40724</v>
      </c>
      <c r="B43">
        <v>-0.00154312976673687</v>
      </c>
      <c r="C43" s="16" t="s">
        <v>325</v>
      </c>
      <c r="D43" s="16">
        <v>0.0276425587779519</v>
      </c>
    </row>
    <row r="44" spans="1:4">
      <c r="A44" s="1">
        <v>40753</v>
      </c>
      <c r="B44">
        <v>-0.00853015138366696</v>
      </c>
      <c r="C44" s="16" t="s">
        <v>326</v>
      </c>
      <c r="D44" s="16">
        <v>0.000764111055792527</v>
      </c>
    </row>
    <row r="45" spans="1:4">
      <c r="A45" s="1">
        <v>40786</v>
      </c>
      <c r="B45">
        <v>-0.0360261813333452</v>
      </c>
      <c r="C45" s="16" t="s">
        <v>327</v>
      </c>
      <c r="D45" s="16">
        <v>0.0895916843397906</v>
      </c>
    </row>
    <row r="46" spans="1:4">
      <c r="A46" s="1">
        <v>40816</v>
      </c>
      <c r="B46">
        <v>-0.0273109094508194</v>
      </c>
      <c r="C46" s="16" t="s">
        <v>328</v>
      </c>
      <c r="D46" s="16">
        <v>-0.365975716757999</v>
      </c>
    </row>
    <row r="47" spans="1:4">
      <c r="A47" s="1">
        <v>40847</v>
      </c>
      <c r="B47">
        <v>0.0459974808773445</v>
      </c>
      <c r="C47" s="16" t="s">
        <v>329</v>
      </c>
      <c r="D47" s="16">
        <v>0.147445449337268</v>
      </c>
    </row>
    <row r="48" spans="1:4">
      <c r="A48" s="1">
        <v>40877</v>
      </c>
      <c r="B48">
        <v>0.00344023924665554</v>
      </c>
      <c r="C48" s="16" t="s">
        <v>330</v>
      </c>
      <c r="D48" s="16">
        <v>-0.0662272619411884</v>
      </c>
    </row>
    <row r="49" spans="1:4">
      <c r="A49" s="1">
        <v>40907</v>
      </c>
      <c r="B49">
        <v>0.00679601093495056</v>
      </c>
      <c r="C49" s="16" t="s">
        <v>331</v>
      </c>
      <c r="D49" s="16">
        <v>0.0812181873960792</v>
      </c>
    </row>
    <row r="50" spans="1:4">
      <c r="A50" s="1">
        <v>40939</v>
      </c>
      <c r="B50">
        <v>0.00497860793665259</v>
      </c>
      <c r="C50" s="16" t="s">
        <v>332</v>
      </c>
      <c r="D50" s="16">
        <v>1.0075522441919</v>
      </c>
    </row>
    <row r="51" spans="1:4">
      <c r="A51" s="1">
        <v>40968</v>
      </c>
      <c r="B51">
        <v>0.0241177752029974</v>
      </c>
      <c r="C51" s="16" t="s">
        <v>333</v>
      </c>
      <c r="D51" s="16">
        <v>120</v>
      </c>
    </row>
    <row r="52" ht="15.15" spans="1:4">
      <c r="A52" s="1">
        <v>40998</v>
      </c>
      <c r="B52">
        <v>0.0524905658243933</v>
      </c>
      <c r="C52" s="18" t="s">
        <v>366</v>
      </c>
      <c r="D52" s="18">
        <v>0.00418320442035981</v>
      </c>
    </row>
    <row r="53" spans="1:2">
      <c r="A53" s="1">
        <v>41029</v>
      </c>
      <c r="B53">
        <v>0.0100248316919995</v>
      </c>
    </row>
    <row r="54" spans="1:2">
      <c r="A54" s="1">
        <v>41060</v>
      </c>
      <c r="B54">
        <v>-0.00986529770439363</v>
      </c>
    </row>
    <row r="55" spans="1:2">
      <c r="A55" s="1">
        <v>41089</v>
      </c>
      <c r="B55">
        <v>0.00854333412491298</v>
      </c>
    </row>
    <row r="56" spans="1:2">
      <c r="A56" s="1">
        <v>41121</v>
      </c>
      <c r="B56">
        <v>0.0233992630964045</v>
      </c>
    </row>
    <row r="57" spans="1:2">
      <c r="A57" s="1">
        <v>41152</v>
      </c>
      <c r="B57">
        <v>0.0233864755465262</v>
      </c>
    </row>
    <row r="58" spans="1:2">
      <c r="A58" s="1">
        <v>41180</v>
      </c>
      <c r="B58">
        <v>0.0143265134062212</v>
      </c>
    </row>
    <row r="59" spans="1:2">
      <c r="A59" s="1">
        <v>41213</v>
      </c>
      <c r="B59">
        <v>0.000491835595349749</v>
      </c>
    </row>
    <row r="60" spans="1:2">
      <c r="A60" s="1">
        <v>41243</v>
      </c>
      <c r="B60">
        <v>0.0232056474676681</v>
      </c>
    </row>
    <row r="61" spans="1:2">
      <c r="A61" s="1">
        <v>41274</v>
      </c>
      <c r="B61">
        <v>0.0185005552125295</v>
      </c>
    </row>
    <row r="62" spans="1:2">
      <c r="A62" s="1">
        <v>41305</v>
      </c>
      <c r="B62">
        <v>0.0467537334482179</v>
      </c>
    </row>
    <row r="63" spans="1:2">
      <c r="A63" s="1">
        <v>41333</v>
      </c>
      <c r="B63">
        <v>0.0257643091693402</v>
      </c>
    </row>
    <row r="64" spans="1:2">
      <c r="A64" s="1">
        <v>41362</v>
      </c>
      <c r="B64">
        <v>0.0150191026723252</v>
      </c>
    </row>
    <row r="65" spans="1:2">
      <c r="A65" s="1">
        <v>41394</v>
      </c>
      <c r="B65">
        <v>0.028462702990841</v>
      </c>
    </row>
    <row r="66" spans="1:2">
      <c r="A66" s="1">
        <v>41425</v>
      </c>
      <c r="B66">
        <v>-0.0309842143382953</v>
      </c>
    </row>
    <row r="67" spans="1:2">
      <c r="A67" s="1">
        <v>41453</v>
      </c>
      <c r="B67">
        <v>-0.0245309518264546</v>
      </c>
    </row>
    <row r="68" spans="1:2">
      <c r="A68" s="1">
        <v>41486</v>
      </c>
      <c r="B68">
        <v>0.0511586801176362</v>
      </c>
    </row>
    <row r="69" spans="1:2">
      <c r="A69" s="1">
        <v>41516</v>
      </c>
      <c r="B69">
        <v>0.0229895172783557</v>
      </c>
    </row>
    <row r="70" spans="1:2">
      <c r="A70" s="1">
        <v>41547</v>
      </c>
      <c r="B70">
        <v>0.00461485672201663</v>
      </c>
    </row>
    <row r="71" spans="1:2">
      <c r="A71" s="1">
        <v>41578</v>
      </c>
      <c r="B71">
        <v>0.0175213139231542</v>
      </c>
    </row>
    <row r="72" spans="1:2">
      <c r="A72" s="1">
        <v>41607</v>
      </c>
      <c r="B72">
        <v>-0.0199422331607022</v>
      </c>
    </row>
    <row r="73" spans="1:2">
      <c r="A73" s="1">
        <v>41639</v>
      </c>
      <c r="B73">
        <v>0.0226427845335707</v>
      </c>
    </row>
    <row r="74" spans="1:2">
      <c r="A74" s="1">
        <v>41670</v>
      </c>
      <c r="B74">
        <v>-0.00228311873213739</v>
      </c>
    </row>
    <row r="75" spans="1:2">
      <c r="A75" s="1">
        <v>41698</v>
      </c>
      <c r="B75">
        <v>0.036958530245521</v>
      </c>
    </row>
    <row r="76" spans="1:2">
      <c r="A76" s="1">
        <v>41729</v>
      </c>
      <c r="B76">
        <v>-0.0108124528098194</v>
      </c>
    </row>
    <row r="77" spans="1:2">
      <c r="A77" s="1">
        <v>41759</v>
      </c>
      <c r="B77">
        <v>-0.0143692194181415</v>
      </c>
    </row>
    <row r="78" spans="1:2">
      <c r="A78" s="1">
        <v>41789</v>
      </c>
      <c r="B78">
        <v>0.0189537924000794</v>
      </c>
    </row>
    <row r="79" spans="1:2">
      <c r="A79" s="1">
        <v>41820</v>
      </c>
      <c r="B79">
        <v>-0.0250195859994055</v>
      </c>
    </row>
    <row r="80" spans="1:2">
      <c r="A80" s="1">
        <v>41851</v>
      </c>
      <c r="B80">
        <v>0.0119223991311797</v>
      </c>
    </row>
    <row r="81" spans="1:2">
      <c r="A81" s="1">
        <v>41880</v>
      </c>
      <c r="B81">
        <v>0.017281342579424</v>
      </c>
    </row>
    <row r="82" spans="1:2">
      <c r="A82" s="1">
        <v>41912</v>
      </c>
      <c r="B82">
        <v>-0.0190064903774525</v>
      </c>
    </row>
    <row r="83" spans="1:2">
      <c r="A83" s="1">
        <v>41943</v>
      </c>
      <c r="B83">
        <v>0.0295667800025687</v>
      </c>
    </row>
    <row r="84" spans="1:2">
      <c r="A84" s="1">
        <v>41971</v>
      </c>
      <c r="B84">
        <v>-0.0391400868534988</v>
      </c>
    </row>
    <row r="85" spans="1:2">
      <c r="A85" s="1">
        <v>42004</v>
      </c>
      <c r="B85">
        <v>0.041848353467749</v>
      </c>
    </row>
    <row r="86" spans="1:2">
      <c r="A86" s="1">
        <v>42034</v>
      </c>
      <c r="B86">
        <v>0.0435512101486544</v>
      </c>
    </row>
    <row r="87" spans="1:2">
      <c r="A87" s="1">
        <v>42062</v>
      </c>
      <c r="B87">
        <v>0.0310294101691379</v>
      </c>
    </row>
    <row r="88" spans="1:2">
      <c r="A88" s="1">
        <v>42094</v>
      </c>
      <c r="B88">
        <v>0.0149232711839157</v>
      </c>
    </row>
    <row r="89" spans="1:2">
      <c r="A89" s="1">
        <v>42124</v>
      </c>
      <c r="B89">
        <v>0.00288392545088944</v>
      </c>
    </row>
    <row r="90" spans="1:2">
      <c r="A90" s="1">
        <v>42153</v>
      </c>
      <c r="B90">
        <v>0.00382516347045303</v>
      </c>
    </row>
    <row r="91" spans="1:2">
      <c r="A91" s="1">
        <v>42185</v>
      </c>
      <c r="B91">
        <v>-0.0372195234314055</v>
      </c>
    </row>
    <row r="92" spans="1:2">
      <c r="A92" s="1">
        <v>42216</v>
      </c>
      <c r="B92">
        <v>0.0172861441094568</v>
      </c>
    </row>
    <row r="93" spans="1:2">
      <c r="A93" s="1">
        <v>42247</v>
      </c>
      <c r="B93">
        <v>-0.042816982884011</v>
      </c>
    </row>
    <row r="94" spans="1:2">
      <c r="A94" s="1">
        <v>42277</v>
      </c>
      <c r="B94">
        <v>0.0264247738494063</v>
      </c>
    </row>
    <row r="95" spans="1:2">
      <c r="A95" s="1">
        <v>42307</v>
      </c>
      <c r="B95">
        <v>0.00755939959836005</v>
      </c>
    </row>
    <row r="96" spans="1:2">
      <c r="A96" s="1">
        <v>42338</v>
      </c>
      <c r="B96">
        <v>0.0257998049318437</v>
      </c>
    </row>
    <row r="97" spans="1:2">
      <c r="A97" s="1">
        <v>42369</v>
      </c>
      <c r="B97">
        <v>0.009318126815888</v>
      </c>
    </row>
    <row r="98" spans="1:2">
      <c r="A98" s="1">
        <v>42398</v>
      </c>
      <c r="B98">
        <v>-0.0110731756718073</v>
      </c>
    </row>
    <row r="99" spans="1:2">
      <c r="A99" s="1">
        <v>42429</v>
      </c>
      <c r="B99">
        <v>-0.00191151977190979</v>
      </c>
    </row>
    <row r="100" spans="1:2">
      <c r="A100" s="1">
        <v>42460</v>
      </c>
      <c r="B100">
        <v>0.0232224067460956</v>
      </c>
    </row>
    <row r="101" spans="1:2">
      <c r="A101" s="1">
        <v>42489</v>
      </c>
      <c r="B101">
        <v>0.0337570721835328</v>
      </c>
    </row>
    <row r="102" spans="1:2">
      <c r="A102" s="1">
        <v>42521</v>
      </c>
      <c r="B102">
        <v>0.0249233125020232</v>
      </c>
    </row>
    <row r="103" spans="1:2">
      <c r="A103" s="1">
        <v>42551</v>
      </c>
      <c r="B103">
        <v>0.00655140784291304</v>
      </c>
    </row>
    <row r="104" spans="1:2">
      <c r="A104" s="1">
        <v>42580</v>
      </c>
      <c r="B104">
        <v>0.0812181873960792</v>
      </c>
    </row>
    <row r="105" spans="1:2">
      <c r="A105" s="1">
        <v>42613</v>
      </c>
      <c r="B105">
        <v>-0.0193779831753568</v>
      </c>
    </row>
    <row r="106" spans="1:2">
      <c r="A106" s="1">
        <v>42643</v>
      </c>
      <c r="B106">
        <v>-0.00195231285667777</v>
      </c>
    </row>
    <row r="107" spans="1:2">
      <c r="A107" s="1">
        <v>42674</v>
      </c>
      <c r="B107">
        <v>-0.0358307964502162</v>
      </c>
    </row>
    <row r="108" spans="1:2">
      <c r="A108" s="1">
        <v>42704</v>
      </c>
      <c r="B108">
        <v>0.00734060814869288</v>
      </c>
    </row>
    <row r="109" spans="1:2">
      <c r="A109" s="1">
        <v>42734</v>
      </c>
      <c r="B109">
        <v>0.0290857993125707</v>
      </c>
    </row>
    <row r="110" spans="1:2">
      <c r="A110" s="1">
        <v>42766</v>
      </c>
      <c r="B110">
        <v>-0.00656641420297263</v>
      </c>
    </row>
    <row r="111" spans="1:2">
      <c r="A111" s="1">
        <v>42794</v>
      </c>
      <c r="B111">
        <v>0.0207868426320127</v>
      </c>
    </row>
    <row r="112" spans="1:2">
      <c r="A112" s="1">
        <v>42825</v>
      </c>
      <c r="B112">
        <v>0.0467593884145845</v>
      </c>
    </row>
    <row r="113" spans="1:2">
      <c r="A113" s="1">
        <v>42853</v>
      </c>
      <c r="B113">
        <v>0.00975376197146355</v>
      </c>
    </row>
    <row r="114" spans="1:2">
      <c r="A114" s="1">
        <v>42886</v>
      </c>
      <c r="B114">
        <v>-0.000263185938368456</v>
      </c>
    </row>
    <row r="115" spans="1:2">
      <c r="A115" s="1">
        <v>42916</v>
      </c>
      <c r="B115">
        <v>-0.00847350158798309</v>
      </c>
    </row>
    <row r="116" spans="1:2">
      <c r="A116" s="1">
        <v>42947</v>
      </c>
      <c r="B116">
        <v>-0.0112752423808427</v>
      </c>
    </row>
    <row r="117" spans="1:2">
      <c r="A117" s="1">
        <v>42978</v>
      </c>
      <c r="B117">
        <v>0.00655002650202022</v>
      </c>
    </row>
    <row r="118" spans="1:2">
      <c r="A118" s="1">
        <v>43007</v>
      </c>
      <c r="B118">
        <v>-0.0146442944235011</v>
      </c>
    </row>
    <row r="119" spans="1:2">
      <c r="A119" s="1">
        <v>43039</v>
      </c>
      <c r="B119">
        <v>0.0420004755530429</v>
      </c>
    </row>
    <row r="120" spans="1:2">
      <c r="A120" s="1">
        <v>43069</v>
      </c>
      <c r="B120">
        <v>0.0361721778049873</v>
      </c>
    </row>
    <row r="121" spans="1:2">
      <c r="A121" s="1">
        <v>43098</v>
      </c>
      <c r="B121">
        <v>0.0113294171838283</v>
      </c>
    </row>
  </sheetData>
  <mergeCells count="1">
    <mergeCell ref="C20:D20"/>
  </mergeCells>
  <pageMargins left="0.7" right="0.7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B10" sqref="B10"/>
    </sheetView>
  </sheetViews>
  <sheetFormatPr defaultColWidth="9" defaultRowHeight="14.4" outlineLevelCol="6"/>
  <cols>
    <col min="1" max="1" width="35.8611111111111" customWidth="1"/>
    <col min="2" max="2" width="11.7314814814815" customWidth="1"/>
    <col min="3" max="3" width="11.5277777777778" customWidth="1"/>
    <col min="4" max="4" width="11.3981481481481" customWidth="1"/>
    <col min="5" max="5" width="12.5277777777778" customWidth="1"/>
    <col min="6" max="6" width="10.6018518518519" customWidth="1"/>
    <col min="7" max="7" width="14.7314814814815" customWidth="1"/>
  </cols>
  <sheetData>
    <row r="1" spans="2:7">
      <c r="B1" s="11" t="s">
        <v>367</v>
      </c>
      <c r="C1" s="11" t="s">
        <v>368</v>
      </c>
      <c r="D1" s="11" t="s">
        <v>369</v>
      </c>
      <c r="E1" s="11" t="s">
        <v>370</v>
      </c>
      <c r="F1" s="11" t="s">
        <v>371</v>
      </c>
      <c r="G1" s="11" t="s">
        <v>372</v>
      </c>
    </row>
    <row r="2" spans="1:7">
      <c r="A2" s="11" t="s">
        <v>373</v>
      </c>
      <c r="B2">
        <f>(B6-B11)/B7</f>
        <v>0.0993045257548222</v>
      </c>
      <c r="C2">
        <f>((B8/B7)*B6-(1-B8/B7)*B11)-B12</f>
        <v>0.0101120829689823</v>
      </c>
      <c r="D2">
        <f>(B6-B11)/B9</f>
        <v>0.00527171408841776</v>
      </c>
      <c r="E2">
        <f>B6-(B11+B9*(B12-B11))</f>
        <v>0.00341999820781656</v>
      </c>
      <c r="F2">
        <f>(B6-B11)/B13</f>
        <v>0.14335427114456</v>
      </c>
      <c r="G2">
        <f>E2/B10</f>
        <v>0.13329407169592</v>
      </c>
    </row>
    <row r="3" spans="1:7">
      <c r="A3" s="11" t="s">
        <v>374</v>
      </c>
      <c r="B3">
        <f>(B16-B18)/B17</f>
        <v>-0.0298750321786813</v>
      </c>
      <c r="C3" s="12" t="s">
        <v>375</v>
      </c>
      <c r="D3">
        <f>(B16-B18)/B19</f>
        <v>-0.0012037946749084</v>
      </c>
      <c r="E3">
        <f>B16-(B18+B19*(B16-B18))</f>
        <v>0</v>
      </c>
      <c r="F3">
        <f>(B16-B18)/B20</f>
        <v>-0.0421701377757552</v>
      </c>
      <c r="G3">
        <v>0</v>
      </c>
    </row>
    <row r="5" spans="1:1">
      <c r="A5" s="11" t="s">
        <v>376</v>
      </c>
    </row>
    <row r="6" spans="1:2">
      <c r="A6" t="s">
        <v>377</v>
      </c>
      <c r="B6">
        <f>'Constructed risky portfolio'!B106</f>
        <v>0.00839626870159915</v>
      </c>
    </row>
    <row r="7" spans="1:2">
      <c r="A7" t="s">
        <v>378</v>
      </c>
      <c r="B7">
        <f>'Constructed risky portfolio'!B108</f>
        <v>0.0280372096798195</v>
      </c>
    </row>
    <row r="8" spans="1:2">
      <c r="A8" t="s">
        <v>379</v>
      </c>
      <c r="B8">
        <f>STDEV(Index!C182:C301)</f>
        <v>0.0402943390222495</v>
      </c>
    </row>
    <row r="9" spans="1:2">
      <c r="A9" t="s">
        <v>380</v>
      </c>
      <c r="B9">
        <f>COVAR('Equity p Tracking error testing'!W3:W122,'Equity p Tracking error testing'!AB3:AB122)/B8^2</f>
        <v>0.528143553319797</v>
      </c>
    </row>
    <row r="10" spans="1:2">
      <c r="A10" t="s">
        <v>311</v>
      </c>
      <c r="B10">
        <f>'Equity p Tracking error testing'!AE3</f>
        <v>0.0256575417368787</v>
      </c>
    </row>
    <row r="11" spans="1:2">
      <c r="A11" t="s">
        <v>381</v>
      </c>
      <c r="B11">
        <f>AVERAGE(Index!F182:F301)</f>
        <v>0.00561204689085616</v>
      </c>
    </row>
    <row r="12" spans="1:2">
      <c r="A12" t="s">
        <v>382</v>
      </c>
      <c r="B12">
        <f>AVERAGE(Index!C182:C301)</f>
        <v>0.00440825221594776</v>
      </c>
    </row>
    <row r="13" spans="1:2">
      <c r="A13" t="s">
        <v>383</v>
      </c>
      <c r="B13">
        <f>STDEV('Equity p Tracking error testing'!X3:X122)</f>
        <v>0.0194219662135867</v>
      </c>
    </row>
    <row r="15" spans="1:1">
      <c r="A15" s="11" t="s">
        <v>384</v>
      </c>
    </row>
    <row r="16" spans="1:2">
      <c r="A16" t="s">
        <v>385</v>
      </c>
      <c r="B16">
        <f>Index!C302</f>
        <v>0.00440825221594776</v>
      </c>
    </row>
    <row r="17" spans="1:2">
      <c r="A17" t="s">
        <v>379</v>
      </c>
      <c r="B17">
        <f>B8</f>
        <v>0.0402943390222495</v>
      </c>
    </row>
    <row r="18" spans="1:2">
      <c r="A18" t="s">
        <v>381</v>
      </c>
      <c r="B18">
        <f>B11</f>
        <v>0.00561204689085616</v>
      </c>
    </row>
    <row r="19" spans="1:2">
      <c r="A19" t="s">
        <v>380</v>
      </c>
      <c r="B19">
        <v>1</v>
      </c>
    </row>
    <row r="20" spans="1:2">
      <c r="A20" t="s">
        <v>383</v>
      </c>
      <c r="B20">
        <f>STDEV(Index!D182:D301)</f>
        <v>0.0285461404302192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4" sqref="C14"/>
    </sheetView>
  </sheetViews>
  <sheetFormatPr defaultColWidth="9" defaultRowHeight="14.4" outlineLevelCol="5"/>
  <cols>
    <col min="1" max="1" width="37" customWidth="1"/>
    <col min="2" max="2" width="13.462962962963" customWidth="1"/>
    <col min="3" max="3" width="17" customWidth="1"/>
    <col min="4" max="4" width="13.7777777777778" customWidth="1"/>
    <col min="5" max="5" width="13.6018518518519" customWidth="1"/>
    <col min="6" max="6" width="11.8611111111111" customWidth="1"/>
  </cols>
  <sheetData>
    <row r="1" spans="1:6">
      <c r="A1" s="6" t="s">
        <v>386</v>
      </c>
      <c r="B1" s="6"/>
      <c r="C1" s="6"/>
      <c r="D1" s="6"/>
      <c r="E1" s="6"/>
      <c r="F1" s="6"/>
    </row>
    <row r="2" spans="1:6">
      <c r="A2" s="6" t="s">
        <v>387</v>
      </c>
      <c r="B2" s="6" t="s">
        <v>388</v>
      </c>
      <c r="C2" s="6" t="s">
        <v>389</v>
      </c>
      <c r="D2" s="6" t="s">
        <v>390</v>
      </c>
      <c r="E2" s="6" t="s">
        <v>391</v>
      </c>
      <c r="F2" s="6" t="s">
        <v>392</v>
      </c>
    </row>
    <row r="3" spans="1:6">
      <c r="A3" s="7" t="s">
        <v>393</v>
      </c>
      <c r="B3" s="7">
        <v>0.7574</v>
      </c>
      <c r="C3" s="7">
        <v>0.6</v>
      </c>
      <c r="D3" s="7">
        <f>B3-C3</f>
        <v>0.1574</v>
      </c>
      <c r="E3" s="7">
        <f>AVERAGE('4.1 Portfolio Back-testing'!AA3:AA98)</f>
        <v>0.00671005708786636</v>
      </c>
      <c r="F3" s="7">
        <f>D3*E3</f>
        <v>0.00105616298563017</v>
      </c>
    </row>
    <row r="4" spans="1:6">
      <c r="A4" s="7" t="s">
        <v>394</v>
      </c>
      <c r="B4" s="7">
        <v>0.228</v>
      </c>
      <c r="C4" s="7">
        <v>0.4</v>
      </c>
      <c r="D4" s="7">
        <f>B4-C4</f>
        <v>-0.172</v>
      </c>
      <c r="E4" s="7">
        <f>AVERAGE('4.1 Portfolio Back-testing'!AC3:AC98)</f>
        <v>0.00553463789749227</v>
      </c>
      <c r="F4" s="7">
        <f>D4*E4</f>
        <v>-0.000951957718368671</v>
      </c>
    </row>
    <row r="5" spans="1:6">
      <c r="A5" s="7" t="s">
        <v>318</v>
      </c>
      <c r="B5" s="7">
        <f>1-B3-B4</f>
        <v>0.0146</v>
      </c>
      <c r="C5" s="7">
        <v>0</v>
      </c>
      <c r="D5" s="7">
        <v>0.0189</v>
      </c>
      <c r="E5" s="7">
        <v>0</v>
      </c>
      <c r="F5" s="7">
        <v>0</v>
      </c>
    </row>
    <row r="6" spans="1:6">
      <c r="A6" s="7"/>
      <c r="B6" s="7"/>
      <c r="C6" s="7"/>
      <c r="D6" s="7"/>
      <c r="E6" s="6" t="s">
        <v>395</v>
      </c>
      <c r="F6" s="7">
        <f>F3+F4</f>
        <v>0.000104205267261495</v>
      </c>
    </row>
    <row r="7" spans="1:6">
      <c r="A7" s="7"/>
      <c r="B7" s="7"/>
      <c r="C7" s="7"/>
      <c r="D7" s="7"/>
      <c r="E7" s="7"/>
      <c r="F7" s="7"/>
    </row>
    <row r="8" spans="1:6">
      <c r="A8" s="6" t="s">
        <v>396</v>
      </c>
      <c r="B8" s="6"/>
      <c r="C8" s="6"/>
      <c r="D8" s="6"/>
      <c r="E8" s="6"/>
      <c r="F8" s="6"/>
    </row>
    <row r="9" spans="1:6">
      <c r="A9" s="6" t="s">
        <v>387</v>
      </c>
      <c r="B9" s="6" t="s">
        <v>313</v>
      </c>
      <c r="C9" s="6" t="s">
        <v>391</v>
      </c>
      <c r="D9" s="6" t="s">
        <v>397</v>
      </c>
      <c r="E9" s="6" t="s">
        <v>398</v>
      </c>
      <c r="F9" s="6" t="s">
        <v>392</v>
      </c>
    </row>
    <row r="10" spans="1:6">
      <c r="A10" s="7" t="s">
        <v>393</v>
      </c>
      <c r="B10" s="7">
        <f>AVERAGE('4.1 Portfolio Back-testing'!W3:W98)</f>
        <v>0.00926002119607673</v>
      </c>
      <c r="C10" s="7">
        <f>AVERAGE('4.1 Portfolio Back-testing'!AA3:AA98)</f>
        <v>0.00671005708786636</v>
      </c>
      <c r="D10" s="7">
        <f>B10-C10</f>
        <v>0.00254996410821037</v>
      </c>
      <c r="E10" s="7">
        <f>B3</f>
        <v>0.7574</v>
      </c>
      <c r="F10" s="7">
        <f>D10*E10</f>
        <v>0.00193134281555854</v>
      </c>
    </row>
    <row r="11" spans="1:6">
      <c r="A11" s="7" t="s">
        <v>394</v>
      </c>
      <c r="B11" s="7">
        <f>'Constructed risky portfolio'!B111</f>
        <v>0.002223</v>
      </c>
      <c r="C11" s="7">
        <f>E4</f>
        <v>0.00553463789749227</v>
      </c>
      <c r="D11" s="7">
        <f>B11-C11</f>
        <v>-0.00331163789749227</v>
      </c>
      <c r="E11" s="7">
        <v>0.228</v>
      </c>
      <c r="F11" s="7">
        <f>D11*E11</f>
        <v>-0.000755053440628238</v>
      </c>
    </row>
    <row r="12" spans="1:6">
      <c r="A12" s="7" t="s">
        <v>318</v>
      </c>
      <c r="B12" s="7">
        <v>0</v>
      </c>
      <c r="C12" s="7">
        <v>0</v>
      </c>
      <c r="D12" s="7">
        <v>0</v>
      </c>
      <c r="E12" s="7">
        <f>B5</f>
        <v>0.0146</v>
      </c>
      <c r="F12" s="7">
        <v>0</v>
      </c>
    </row>
    <row r="13" spans="1:6">
      <c r="A13" s="8"/>
      <c r="B13" s="8"/>
      <c r="C13" s="8"/>
      <c r="D13" s="8"/>
      <c r="E13" s="6" t="s">
        <v>395</v>
      </c>
      <c r="F13" s="7">
        <f>SUM(F10:F11)</f>
        <v>0.0011762893749303</v>
      </c>
    </row>
    <row r="14" ht="43.2" spans="1:6">
      <c r="A14" s="8"/>
      <c r="B14" s="8"/>
      <c r="C14" s="8"/>
      <c r="D14" s="8"/>
      <c r="E14" s="9" t="s">
        <v>399</v>
      </c>
      <c r="F14" s="10">
        <f>F6+F13</f>
        <v>0.00128049464219179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202"/>
  <sheetViews>
    <sheetView workbookViewId="0">
      <selection activeCell="A100" sqref="A100:DQ100"/>
    </sheetView>
  </sheetViews>
  <sheetFormatPr defaultColWidth="9" defaultRowHeight="14.4"/>
  <cols>
    <col min="2" max="120" width="10.8611111111111" customWidth="1"/>
  </cols>
  <sheetData>
    <row r="1" spans="1:123">
      <c r="A1" t="s">
        <v>27</v>
      </c>
      <c r="B1" s="5">
        <v>39448</v>
      </c>
      <c r="C1" s="5">
        <v>39479</v>
      </c>
      <c r="D1" s="5">
        <v>39508</v>
      </c>
      <c r="E1" s="5">
        <v>39539</v>
      </c>
      <c r="F1" s="5">
        <v>39569</v>
      </c>
      <c r="G1" s="5">
        <v>39600</v>
      </c>
      <c r="H1" s="5">
        <v>39630</v>
      </c>
      <c r="I1" s="5">
        <v>39661</v>
      </c>
      <c r="J1" s="5">
        <v>39692</v>
      </c>
      <c r="K1" s="5">
        <v>39722</v>
      </c>
      <c r="L1" s="5">
        <v>39753</v>
      </c>
      <c r="M1" s="5">
        <v>39783</v>
      </c>
      <c r="N1" s="5">
        <v>39814</v>
      </c>
      <c r="O1" s="5">
        <v>39845</v>
      </c>
      <c r="P1" s="5">
        <v>39873</v>
      </c>
      <c r="Q1" s="5">
        <v>39904</v>
      </c>
      <c r="R1" s="5">
        <v>39934</v>
      </c>
      <c r="S1" s="5">
        <v>39965</v>
      </c>
      <c r="T1" s="5">
        <v>39995</v>
      </c>
      <c r="U1" s="5">
        <v>40026</v>
      </c>
      <c r="V1" s="5">
        <v>40057</v>
      </c>
      <c r="W1" s="5">
        <v>40087</v>
      </c>
      <c r="X1" s="5">
        <v>40118</v>
      </c>
      <c r="Y1" s="5">
        <v>40148</v>
      </c>
      <c r="Z1" s="5">
        <v>40179</v>
      </c>
      <c r="AA1" s="5">
        <v>40210</v>
      </c>
      <c r="AB1" s="5">
        <v>40238</v>
      </c>
      <c r="AC1" s="5">
        <v>40269</v>
      </c>
      <c r="AD1" s="5">
        <v>40299</v>
      </c>
      <c r="AE1" s="5">
        <v>40330</v>
      </c>
      <c r="AF1" s="5">
        <v>40360</v>
      </c>
      <c r="AG1" s="5">
        <v>40391</v>
      </c>
      <c r="AH1" s="5">
        <v>40422</v>
      </c>
      <c r="AI1" s="5">
        <v>40452</v>
      </c>
      <c r="AJ1" s="5">
        <v>40483</v>
      </c>
      <c r="AK1" s="5">
        <v>40513</v>
      </c>
      <c r="AL1" s="5">
        <v>40544</v>
      </c>
      <c r="AM1" s="5">
        <v>40575</v>
      </c>
      <c r="AN1" s="5">
        <v>40603</v>
      </c>
      <c r="AO1" s="5">
        <v>40634</v>
      </c>
      <c r="AP1" s="5">
        <v>40664</v>
      </c>
      <c r="AQ1" s="5">
        <v>40695</v>
      </c>
      <c r="AR1" s="5">
        <v>40725</v>
      </c>
      <c r="AS1" s="5">
        <v>40756</v>
      </c>
      <c r="AT1" s="5">
        <v>40787</v>
      </c>
      <c r="AU1" s="5">
        <v>40817</v>
      </c>
      <c r="AV1" s="5">
        <v>40848</v>
      </c>
      <c r="AW1" s="5">
        <v>40878</v>
      </c>
      <c r="AX1" s="5">
        <v>40909</v>
      </c>
      <c r="AY1" s="5">
        <v>40940</v>
      </c>
      <c r="AZ1" s="5">
        <v>40969</v>
      </c>
      <c r="BA1" s="5">
        <v>41000</v>
      </c>
      <c r="BB1" s="5">
        <v>41030</v>
      </c>
      <c r="BC1" s="5">
        <v>41061</v>
      </c>
      <c r="BD1" s="5">
        <v>41091</v>
      </c>
      <c r="BE1" s="5">
        <v>41122</v>
      </c>
      <c r="BF1" s="5">
        <v>41153</v>
      </c>
      <c r="BG1" s="5">
        <v>41183</v>
      </c>
      <c r="BH1" s="5">
        <v>41214</v>
      </c>
      <c r="BI1" s="5">
        <v>41244</v>
      </c>
      <c r="BJ1" s="5">
        <v>41275</v>
      </c>
      <c r="BK1" s="5">
        <v>41306</v>
      </c>
      <c r="BL1" s="5">
        <v>41334</v>
      </c>
      <c r="BM1" s="5">
        <v>41365</v>
      </c>
      <c r="BN1" s="5">
        <v>41395</v>
      </c>
      <c r="BO1" s="5">
        <v>41426</v>
      </c>
      <c r="BP1" s="5">
        <v>41456</v>
      </c>
      <c r="BQ1" s="5">
        <v>41487</v>
      </c>
      <c r="BR1" s="5">
        <v>41518</v>
      </c>
      <c r="BS1" s="5">
        <v>41548</v>
      </c>
      <c r="BT1" s="5">
        <v>41579</v>
      </c>
      <c r="BU1" s="5">
        <v>41609</v>
      </c>
      <c r="BV1" s="5">
        <v>41640</v>
      </c>
      <c r="BW1" s="5">
        <v>41671</v>
      </c>
      <c r="BX1" s="5">
        <v>41699</v>
      </c>
      <c r="BY1" s="5">
        <v>41730</v>
      </c>
      <c r="BZ1" s="5">
        <v>41760</v>
      </c>
      <c r="CA1" s="5">
        <v>41791</v>
      </c>
      <c r="CB1" s="5">
        <v>41821</v>
      </c>
      <c r="CC1" s="5">
        <v>41852</v>
      </c>
      <c r="CD1" s="5">
        <v>41883</v>
      </c>
      <c r="CE1" s="5">
        <v>41913</v>
      </c>
      <c r="CF1" s="5">
        <v>41944</v>
      </c>
      <c r="CG1" s="5">
        <v>41974</v>
      </c>
      <c r="CH1" s="5">
        <v>42005</v>
      </c>
      <c r="CI1" s="5">
        <v>42036</v>
      </c>
      <c r="CJ1" s="5">
        <v>42064</v>
      </c>
      <c r="CK1" s="5">
        <v>42095</v>
      </c>
      <c r="CL1" s="5">
        <v>42125</v>
      </c>
      <c r="CM1" s="5">
        <v>42156</v>
      </c>
      <c r="CN1" s="5">
        <v>42186</v>
      </c>
      <c r="CO1" s="5">
        <v>42217</v>
      </c>
      <c r="CP1" s="5">
        <v>42248</v>
      </c>
      <c r="CQ1" s="5">
        <v>42278</v>
      </c>
      <c r="CR1" s="5">
        <v>42309</v>
      </c>
      <c r="CS1" s="5">
        <v>42339</v>
      </c>
      <c r="CT1" s="5">
        <v>42370</v>
      </c>
      <c r="CU1" s="5">
        <v>42401</v>
      </c>
      <c r="CV1" s="5">
        <v>42430</v>
      </c>
      <c r="CW1" s="5">
        <v>42461</v>
      </c>
      <c r="CX1" s="5">
        <v>42491</v>
      </c>
      <c r="CY1" s="5">
        <v>42522</v>
      </c>
      <c r="CZ1" s="5">
        <v>42552</v>
      </c>
      <c r="DA1" s="5">
        <v>42583</v>
      </c>
      <c r="DB1" s="5">
        <v>42614</v>
      </c>
      <c r="DC1" s="5">
        <v>42644</v>
      </c>
      <c r="DD1" s="5">
        <v>42675</v>
      </c>
      <c r="DE1" s="5">
        <v>42705</v>
      </c>
      <c r="DF1" s="5">
        <v>42736</v>
      </c>
      <c r="DG1" s="5">
        <v>42767</v>
      </c>
      <c r="DH1" s="5">
        <v>42795</v>
      </c>
      <c r="DI1" s="5">
        <v>42826</v>
      </c>
      <c r="DJ1" s="5">
        <v>42856</v>
      </c>
      <c r="DK1" s="5">
        <v>42887</v>
      </c>
      <c r="DL1" s="5">
        <v>42917</v>
      </c>
      <c r="DM1" s="5">
        <v>42948</v>
      </c>
      <c r="DN1" s="5">
        <v>42979</v>
      </c>
      <c r="DO1" s="5">
        <v>43009</v>
      </c>
      <c r="DP1" s="5">
        <v>43040</v>
      </c>
      <c r="DQ1" s="5">
        <v>43070</v>
      </c>
      <c r="DR1" s="5"/>
      <c r="DS1" t="s">
        <v>289</v>
      </c>
    </row>
    <row r="2" spans="1:123">
      <c r="A2" t="s">
        <v>30</v>
      </c>
      <c r="B2">
        <v>-0.13502360253754</v>
      </c>
      <c r="C2">
        <v>-0.197433795276524</v>
      </c>
      <c r="D2">
        <v>0.0522516645948974</v>
      </c>
      <c r="E2">
        <v>0.0463293819045225</v>
      </c>
      <c r="F2">
        <v>-0.0474582902495599</v>
      </c>
      <c r="G2">
        <v>-0.0648382856874619</v>
      </c>
      <c r="H2">
        <v>0.00688318044348524</v>
      </c>
      <c r="I2">
        <v>0.11816465280331</v>
      </c>
      <c r="J2">
        <v>0.0525544353602738</v>
      </c>
      <c r="K2">
        <v>-0.0673186383780836</v>
      </c>
      <c r="L2">
        <v>-0.211281358395449</v>
      </c>
      <c r="M2">
        <v>-0.124240635706677</v>
      </c>
      <c r="N2">
        <v>-0.0847778024344339</v>
      </c>
      <c r="O2">
        <v>0.119005711412048</v>
      </c>
      <c r="P2">
        <v>0.214657164869029</v>
      </c>
      <c r="Q2">
        <v>0.0121303417109333</v>
      </c>
      <c r="R2">
        <v>0.0316661444461852</v>
      </c>
      <c r="S2">
        <v>0.0533778781723961</v>
      </c>
      <c r="T2">
        <v>0.14597036262832</v>
      </c>
      <c r="U2">
        <v>0.087870846000629</v>
      </c>
      <c r="V2">
        <v>0.0991163319585244</v>
      </c>
      <c r="W2">
        <v>0.000197268921377391</v>
      </c>
      <c r="X2">
        <v>0.057748948106592</v>
      </c>
      <c r="Y2">
        <v>0.0185674743925481</v>
      </c>
      <c r="Z2">
        <v>-0.0340904005825472</v>
      </c>
      <c r="AA2">
        <v>0.0516558076458176</v>
      </c>
      <c r="AB2">
        <v>0.0429752264699521</v>
      </c>
      <c r="AC2">
        <v>0.0376833964973717</v>
      </c>
      <c r="AD2">
        <v>-0.134736000769666</v>
      </c>
      <c r="AE2">
        <v>-0.0690358586182563</v>
      </c>
      <c r="AF2">
        <v>0.12513091891296</v>
      </c>
      <c r="AG2">
        <v>-0.00648751490209543</v>
      </c>
      <c r="AH2">
        <v>-0.0079928331614223</v>
      </c>
      <c r="AI2">
        <v>-0.0312388669334459</v>
      </c>
      <c r="AJ2">
        <v>-0.016018335991653</v>
      </c>
      <c r="AK2">
        <v>0.0463689263007852</v>
      </c>
      <c r="AL2">
        <v>0.033092312101038</v>
      </c>
      <c r="AM2">
        <v>0.0360403458908376</v>
      </c>
      <c r="AN2">
        <v>-0.0056535539396384</v>
      </c>
      <c r="AO2">
        <v>0.019148745205009</v>
      </c>
      <c r="AP2">
        <v>-0.0630676509779295</v>
      </c>
      <c r="AQ2">
        <v>0.0309735055763756</v>
      </c>
      <c r="AR2">
        <v>-0.0352437052070782</v>
      </c>
      <c r="AS2">
        <v>-0.00204206573232901</v>
      </c>
      <c r="AT2">
        <v>-0.087354457271784</v>
      </c>
      <c r="AU2">
        <v>0.109844947601582</v>
      </c>
      <c r="AV2">
        <v>-0.00205271201873036</v>
      </c>
      <c r="AW2">
        <v>0.0127570658748486</v>
      </c>
      <c r="AX2">
        <v>0.0247865413464285</v>
      </c>
      <c r="AY2">
        <v>-0.000219775044543624</v>
      </c>
      <c r="AZ2">
        <v>0.0181393523061826</v>
      </c>
      <c r="BA2">
        <v>0.0580596905590833</v>
      </c>
      <c r="BB2">
        <v>-0.0597930255438546</v>
      </c>
      <c r="BC2">
        <v>0.0772805314296123</v>
      </c>
      <c r="BD2">
        <v>0.0698659164415152</v>
      </c>
      <c r="BE2">
        <v>-0.00591160834081528</v>
      </c>
      <c r="BF2">
        <v>0.0156381607655696</v>
      </c>
      <c r="BG2">
        <v>0.0254258174963198</v>
      </c>
      <c r="BH2">
        <v>0.0618130440431337</v>
      </c>
      <c r="BI2">
        <v>0.0225290675443774</v>
      </c>
      <c r="BJ2">
        <v>0.046156469504242</v>
      </c>
      <c r="BK2">
        <v>0.0690496275432149</v>
      </c>
      <c r="BL2">
        <v>0.00235654751077963</v>
      </c>
      <c r="BM2">
        <v>0.0726357166302407</v>
      </c>
      <c r="BN2">
        <v>-0.0826591234774301</v>
      </c>
      <c r="BO2">
        <v>0.00911514480903208</v>
      </c>
      <c r="BP2">
        <v>0.0827788050138676</v>
      </c>
      <c r="BQ2">
        <v>0.0359826155591241</v>
      </c>
      <c r="BR2">
        <v>-0.0316230060423685</v>
      </c>
      <c r="BS2">
        <v>0.062369645733287</v>
      </c>
      <c r="BT2">
        <v>0.0138520153890582</v>
      </c>
      <c r="BU2">
        <v>0.0123603403285677</v>
      </c>
      <c r="BV2">
        <v>-0.0437007204038801</v>
      </c>
      <c r="BW2">
        <v>0.0257150653079141</v>
      </c>
      <c r="BX2">
        <v>0.0355792118028329</v>
      </c>
      <c r="BY2">
        <v>0.0195785420073087</v>
      </c>
      <c r="BZ2">
        <v>0.0460336204044702</v>
      </c>
      <c r="CA2">
        <v>-0.0278410173815242</v>
      </c>
      <c r="CB2">
        <v>0.0356401130625117</v>
      </c>
      <c r="CC2">
        <v>0.00840005741495409</v>
      </c>
      <c r="CD2">
        <v>-0.062731434206156</v>
      </c>
      <c r="CE2">
        <v>0.0566932253378527</v>
      </c>
      <c r="CF2">
        <v>-0.0089419243571105</v>
      </c>
      <c r="CG2">
        <v>0.0733094439949138</v>
      </c>
      <c r="CH2">
        <v>0.0470504380382468</v>
      </c>
      <c r="CI2">
        <v>0.0547077503113813</v>
      </c>
      <c r="CJ2">
        <v>0.0083196357233668</v>
      </c>
      <c r="CK2">
        <v>-0.0471495219454893</v>
      </c>
      <c r="CL2">
        <v>-0.0499329146419561</v>
      </c>
      <c r="CM2">
        <v>0.0182287569129997</v>
      </c>
      <c r="CN2">
        <v>0.0156951399818763</v>
      </c>
      <c r="CO2">
        <v>-0.132146385625899</v>
      </c>
      <c r="CP2">
        <v>0.0132324200784768</v>
      </c>
      <c r="CQ2">
        <v>0.0111756425674074</v>
      </c>
      <c r="CR2">
        <v>0.0784295500778422</v>
      </c>
      <c r="CS2">
        <v>0.0560564599693254</v>
      </c>
      <c r="CT2">
        <v>-0.0854677550687299</v>
      </c>
      <c r="CU2">
        <v>-0.0621648480915102</v>
      </c>
      <c r="CV2">
        <v>0.0221275969974633</v>
      </c>
      <c r="CW2">
        <v>-0.00890527905958227</v>
      </c>
      <c r="CX2">
        <v>0.0575067459097585</v>
      </c>
      <c r="CY2">
        <v>-0.0349032036659466</v>
      </c>
      <c r="CZ2">
        <v>0.0562102576974564</v>
      </c>
      <c r="DA2">
        <v>-0.0554744699011591</v>
      </c>
      <c r="DB2">
        <v>0.0278294380227324</v>
      </c>
      <c r="DC2">
        <v>-0.0100690718747324</v>
      </c>
      <c r="DD2">
        <v>0.0930456356974767</v>
      </c>
      <c r="DE2">
        <v>0.0362139467715876</v>
      </c>
      <c r="DF2">
        <v>-0.00473218834145994</v>
      </c>
      <c r="DG2">
        <v>0.0336319713950923</v>
      </c>
      <c r="DH2">
        <v>0.0432320488401006</v>
      </c>
      <c r="DI2">
        <v>0.0123855279530483</v>
      </c>
      <c r="DJ2">
        <v>-0.0896417878457035</v>
      </c>
      <c r="DK2">
        <v>0.0354195215715849</v>
      </c>
      <c r="DL2">
        <v>0.0254729433249661</v>
      </c>
      <c r="DM2">
        <v>-0.0814482459939367</v>
      </c>
      <c r="DN2">
        <v>0.0113930830538969</v>
      </c>
      <c r="DO2">
        <v>0.0174220316069182</v>
      </c>
      <c r="DP2">
        <v>0.0193138789409439</v>
      </c>
      <c r="DQ2">
        <v>0.00299574945290119</v>
      </c>
      <c r="DS2">
        <f>AVERAGE(B2:DQ2)</f>
        <v>0.00939633178632334</v>
      </c>
    </row>
    <row r="3" spans="1:123">
      <c r="A3" t="s">
        <v>33</v>
      </c>
      <c r="B3">
        <v>-0.0459432082222285</v>
      </c>
      <c r="C3">
        <v>-0.138344254549936</v>
      </c>
      <c r="D3">
        <v>0.0332889321973795</v>
      </c>
      <c r="E3">
        <v>0.0540363606999896</v>
      </c>
      <c r="F3">
        <v>-0.072102822277248</v>
      </c>
      <c r="G3">
        <v>-0.148186918092486</v>
      </c>
      <c r="H3">
        <v>0.099265259495807</v>
      </c>
      <c r="I3">
        <v>0.134152409204133</v>
      </c>
      <c r="J3">
        <v>-0.0137052673373991</v>
      </c>
      <c r="K3">
        <v>-0.071343613419947</v>
      </c>
      <c r="L3">
        <v>-0.206149298976885</v>
      </c>
      <c r="M3">
        <v>0.00936528029968908</v>
      </c>
      <c r="N3">
        <v>-0.0909811443531424</v>
      </c>
      <c r="O3">
        <v>0.0717343216432804</v>
      </c>
      <c r="P3">
        <v>0.199583319579902</v>
      </c>
      <c r="Q3">
        <v>-0.0183291708008734</v>
      </c>
      <c r="R3">
        <v>0.00480305496060107</v>
      </c>
      <c r="S3">
        <v>0.0448259113032121</v>
      </c>
      <c r="T3">
        <v>0.129347482955589</v>
      </c>
      <c r="U3">
        <v>0.129399215939322</v>
      </c>
      <c r="V3">
        <v>0.0471996305987379</v>
      </c>
      <c r="W3">
        <v>-0.00827084732091099</v>
      </c>
      <c r="X3">
        <v>-0.0515186329991001</v>
      </c>
      <c r="Y3">
        <v>0.0507493396635628</v>
      </c>
      <c r="Z3">
        <v>-0.0664799677361407</v>
      </c>
      <c r="AA3">
        <v>0.131634484024224</v>
      </c>
      <c r="AB3">
        <v>0.0567343859095923</v>
      </c>
      <c r="AC3">
        <v>-0.00974893404336719</v>
      </c>
      <c r="AD3">
        <v>-0.171031122102515</v>
      </c>
      <c r="AE3">
        <v>-0.0809763114267799</v>
      </c>
      <c r="AF3">
        <v>0.168371209980902</v>
      </c>
      <c r="AG3">
        <v>-0.0721154776182924</v>
      </c>
      <c r="AH3">
        <v>0.0306258200785192</v>
      </c>
      <c r="AI3">
        <v>0.00967430758280119</v>
      </c>
      <c r="AJ3">
        <v>-0.0649288203422683</v>
      </c>
      <c r="AK3">
        <v>0.0407774920992019</v>
      </c>
      <c r="AL3">
        <v>0.0425675910402707</v>
      </c>
      <c r="AM3">
        <v>0.0145292763746538</v>
      </c>
      <c r="AN3">
        <v>0.054546582521154</v>
      </c>
      <c r="AO3">
        <v>0.0197494777421854</v>
      </c>
      <c r="AP3">
        <v>-0.109305114079839</v>
      </c>
      <c r="AQ3">
        <v>0.00957072698663075</v>
      </c>
      <c r="AR3">
        <v>-0.0499737715064211</v>
      </c>
      <c r="AS3">
        <v>0.00227750919941583</v>
      </c>
      <c r="AT3">
        <v>-0.0527908092018956</v>
      </c>
      <c r="AU3">
        <v>0.131466779734773</v>
      </c>
      <c r="AV3">
        <v>-0.0307779544642087</v>
      </c>
      <c r="AW3">
        <v>-0.0474231235898467</v>
      </c>
      <c r="AX3">
        <v>0.049191228011616</v>
      </c>
      <c r="AY3">
        <v>-0.00115548383976949</v>
      </c>
      <c r="AZ3">
        <v>0.0558586334739015</v>
      </c>
      <c r="BA3">
        <v>0.0570881105852881</v>
      </c>
      <c r="BB3">
        <v>-0.0986820627669605</v>
      </c>
      <c r="BC3">
        <v>0.0565618137469701</v>
      </c>
      <c r="BD3">
        <v>0.090084096869621</v>
      </c>
      <c r="BE3">
        <v>0.0751502862779034</v>
      </c>
      <c r="BF3">
        <v>0.00878934315154312</v>
      </c>
      <c r="BG3">
        <v>0.0136997411719142</v>
      </c>
      <c r="BH3">
        <v>0.022515656847508</v>
      </c>
      <c r="BI3">
        <v>0.0241892810508657</v>
      </c>
      <c r="BJ3">
        <v>0.0928923548837486</v>
      </c>
      <c r="BK3">
        <v>0.101388854906868</v>
      </c>
      <c r="BL3">
        <v>-0.00425808754983437</v>
      </c>
      <c r="BM3">
        <v>0.112313534513943</v>
      </c>
      <c r="BN3">
        <v>-0.144436533053299</v>
      </c>
      <c r="BO3">
        <v>-0.031046181205008</v>
      </c>
      <c r="BP3">
        <v>0.109338020100216</v>
      </c>
      <c r="BQ3">
        <v>0.0355247313134524</v>
      </c>
      <c r="BR3">
        <v>0.0269646153360121</v>
      </c>
      <c r="BS3">
        <v>0.067481436232782</v>
      </c>
      <c r="BT3">
        <v>-0.0532356359774013</v>
      </c>
      <c r="BU3">
        <v>-0.00210966641760368</v>
      </c>
      <c r="BV3">
        <v>-0.0382576285760766</v>
      </c>
      <c r="BW3">
        <v>0.0792977156881254</v>
      </c>
      <c r="BX3">
        <v>0.0427326028854091</v>
      </c>
      <c r="BY3">
        <v>0.00741846134026147</v>
      </c>
      <c r="BZ3">
        <v>0.00148728646482721</v>
      </c>
      <c r="CA3">
        <v>-0.0312025937318148</v>
      </c>
      <c r="CB3">
        <v>0.0247942621307771</v>
      </c>
      <c r="CC3">
        <v>0.036350519082599</v>
      </c>
      <c r="CD3">
        <v>-0.0721011239804251</v>
      </c>
      <c r="CE3">
        <v>0.0694405744442526</v>
      </c>
      <c r="CF3">
        <v>-0.0628486043450196</v>
      </c>
      <c r="CG3">
        <v>0.033703054473978</v>
      </c>
      <c r="CH3">
        <v>0.0558809923401324</v>
      </c>
      <c r="CI3">
        <v>0.102908287377256</v>
      </c>
      <c r="CJ3">
        <v>0.0274010488809953</v>
      </c>
      <c r="CK3">
        <v>-0.0587412147254295</v>
      </c>
      <c r="CL3">
        <v>-0.0942399249137548</v>
      </c>
      <c r="CM3">
        <v>-0.0175862900897409</v>
      </c>
      <c r="CN3">
        <v>0.081485283707573</v>
      </c>
      <c r="CO3">
        <v>-0.129359342398577</v>
      </c>
      <c r="CP3">
        <v>0.0114715640891159</v>
      </c>
      <c r="CQ3">
        <v>0.0192490598100317</v>
      </c>
      <c r="CR3">
        <v>0.0763404842415512</v>
      </c>
      <c r="CS3">
        <v>0.0286842897867206</v>
      </c>
      <c r="CT3">
        <v>-0.0822973795514491</v>
      </c>
      <c r="CU3">
        <v>-0.0335789344074383</v>
      </c>
      <c r="CV3">
        <v>0.0113280089649861</v>
      </c>
      <c r="CW3">
        <v>0.0151399252887283</v>
      </c>
      <c r="CX3">
        <v>0.0193166461316312</v>
      </c>
      <c r="CY3">
        <v>-0.0306775743682466</v>
      </c>
      <c r="CZ3">
        <v>0.0675584244532976</v>
      </c>
      <c r="DA3">
        <v>-0.0462089282139153</v>
      </c>
      <c r="DB3">
        <v>0.0234216760397896</v>
      </c>
      <c r="DC3">
        <v>0.0197118832669745</v>
      </c>
      <c r="DD3">
        <v>0.0440884904433143</v>
      </c>
      <c r="DE3">
        <v>0.035112672285895</v>
      </c>
      <c r="DF3">
        <v>-0.013914150050697</v>
      </c>
      <c r="DG3">
        <v>0.0646507429651322</v>
      </c>
      <c r="DH3">
        <v>0.0433495586248733</v>
      </c>
      <c r="DI3">
        <v>0.00674784454581401</v>
      </c>
      <c r="DJ3">
        <v>-0.137448567337677</v>
      </c>
      <c r="DK3">
        <v>0.00858447349346081</v>
      </c>
      <c r="DL3">
        <v>0.0603659281673232</v>
      </c>
      <c r="DM3">
        <v>-0.0176611089099736</v>
      </c>
      <c r="DN3">
        <v>0.03431915880419</v>
      </c>
      <c r="DO3">
        <v>0.0341263586702336</v>
      </c>
      <c r="DP3">
        <v>-0.044676004836989</v>
      </c>
      <c r="DQ3">
        <v>0.00357624252779728</v>
      </c>
      <c r="DS3">
        <f t="shared" ref="DS3:DS66" si="0">AVERAGE(B3:DQ3)</f>
        <v>0.00869334846664915</v>
      </c>
    </row>
    <row r="4" spans="1:123">
      <c r="A4" t="s">
        <v>35</v>
      </c>
      <c r="B4">
        <v>-0.038248472365023</v>
      </c>
      <c r="C4">
        <v>0.00240492909906109</v>
      </c>
      <c r="D4">
        <v>-0.0488896141504475</v>
      </c>
      <c r="E4">
        <v>0.172077276750221</v>
      </c>
      <c r="F4">
        <v>0.0616435507184354</v>
      </c>
      <c r="G4">
        <v>-0.0227846298684345</v>
      </c>
      <c r="H4">
        <v>-0.117834985452637</v>
      </c>
      <c r="I4">
        <v>0.0519607706036489</v>
      </c>
      <c r="J4">
        <v>-0.201296119741524</v>
      </c>
      <c r="K4">
        <v>-0.0847402617667067</v>
      </c>
      <c r="L4">
        <v>0.00228504339366165</v>
      </c>
      <c r="M4">
        <v>0.0205014954145346</v>
      </c>
      <c r="N4">
        <v>-0.0122635680966107</v>
      </c>
      <c r="O4">
        <v>-0.0657561461820182</v>
      </c>
      <c r="P4">
        <v>0.151999898850569</v>
      </c>
      <c r="Q4">
        <v>0.0310144368539855</v>
      </c>
      <c r="R4">
        <v>0.0858935605809068</v>
      </c>
      <c r="S4">
        <v>-0.0489694475462059</v>
      </c>
      <c r="T4">
        <v>0.126179775501509</v>
      </c>
      <c r="U4">
        <v>-0.0181126193821938</v>
      </c>
      <c r="V4">
        <v>0.000128731207463151</v>
      </c>
      <c r="W4">
        <v>-0.0106890849099396</v>
      </c>
      <c r="X4">
        <v>0.128745968416703</v>
      </c>
      <c r="Y4">
        <v>0.0455814999843001</v>
      </c>
      <c r="Z4">
        <v>-0.0889416269135749</v>
      </c>
      <c r="AA4">
        <v>0.0476529243833663</v>
      </c>
      <c r="AB4">
        <v>0.0749838003002172</v>
      </c>
      <c r="AC4">
        <v>-0.098546490303143</v>
      </c>
      <c r="AD4">
        <v>-0.0315535566695286</v>
      </c>
      <c r="AE4">
        <v>-0.0258398656571431</v>
      </c>
      <c r="AF4">
        <v>0.0886680772704165</v>
      </c>
      <c r="AG4">
        <v>-0.0569890588497987</v>
      </c>
      <c r="AH4">
        <v>0.0431835830585718</v>
      </c>
      <c r="AI4">
        <v>0.0739717925312688</v>
      </c>
      <c r="AJ4">
        <v>0.023159565261031</v>
      </c>
      <c r="AK4">
        <v>0.0493982455445441</v>
      </c>
      <c r="AL4">
        <v>-0.0122411054352116</v>
      </c>
      <c r="AM4">
        <v>0.0408515148787967</v>
      </c>
      <c r="AN4">
        <v>0.00855658642365031</v>
      </c>
      <c r="AO4">
        <v>-0.00975907475561488</v>
      </c>
      <c r="AP4">
        <v>-0.0333582755128262</v>
      </c>
      <c r="AQ4">
        <v>-0.0152244338729082</v>
      </c>
      <c r="AR4">
        <v>-0.0318543495937454</v>
      </c>
      <c r="AS4">
        <v>-0.0553297121344458</v>
      </c>
      <c r="AT4">
        <v>-0.141475537989032</v>
      </c>
      <c r="AU4">
        <v>0.0791603044312414</v>
      </c>
      <c r="AV4">
        <v>-0.00904669397427982</v>
      </c>
      <c r="AW4">
        <v>-0.0507629442198181</v>
      </c>
      <c r="AX4">
        <v>0.0748996479471129</v>
      </c>
      <c r="AY4">
        <v>-0.0346477868173281</v>
      </c>
      <c r="AZ4">
        <v>-0.00961887976247566</v>
      </c>
      <c r="BA4">
        <v>0.0266549641433984</v>
      </c>
      <c r="BB4">
        <v>-0.115454668742693</v>
      </c>
      <c r="BC4">
        <v>0.00232257776535705</v>
      </c>
      <c r="BD4">
        <v>0.00217778657691547</v>
      </c>
      <c r="BE4">
        <v>-0.00628876744988072</v>
      </c>
      <c r="BF4">
        <v>0.0571174984373009</v>
      </c>
      <c r="BG4">
        <v>0.0240963966217409</v>
      </c>
      <c r="BH4">
        <v>0.0241023251052641</v>
      </c>
      <c r="BI4">
        <v>0.0767790065131155</v>
      </c>
      <c r="BJ4">
        <v>0.0247986208828435</v>
      </c>
      <c r="BK4">
        <v>-0.0262815900540769</v>
      </c>
      <c r="BL4">
        <v>-0.108439580042769</v>
      </c>
      <c r="BM4">
        <v>-0.0151556825800724</v>
      </c>
      <c r="BN4">
        <v>0.062725291004996</v>
      </c>
      <c r="BO4">
        <v>-0.0899992129151872</v>
      </c>
      <c r="BP4">
        <v>0.140343155227118</v>
      </c>
      <c r="BQ4">
        <v>0.0156584007783691</v>
      </c>
      <c r="BR4">
        <v>-0.000915643396103505</v>
      </c>
      <c r="BS4">
        <v>0.0608296098201087</v>
      </c>
      <c r="BT4">
        <v>-0.0140647967102546</v>
      </c>
      <c r="BU4">
        <v>0.0326008714899699</v>
      </c>
      <c r="BV4">
        <v>-0.0378381766127625</v>
      </c>
      <c r="BW4">
        <v>0.0290603694007738</v>
      </c>
      <c r="BX4">
        <v>-0.00650926935956198</v>
      </c>
      <c r="BY4">
        <v>0.015069957609148</v>
      </c>
      <c r="BZ4">
        <v>-0.0214252515221097</v>
      </c>
      <c r="CA4">
        <v>-0.0132666994589277</v>
      </c>
      <c r="CB4">
        <v>0.0701856324296042</v>
      </c>
      <c r="CC4">
        <v>-0.0418549603898448</v>
      </c>
      <c r="CD4">
        <v>-0.0708106300146625</v>
      </c>
      <c r="CE4">
        <v>-0.00419020894957645</v>
      </c>
      <c r="CF4">
        <v>-0.128570107560327</v>
      </c>
      <c r="CG4">
        <v>0.0081109564957349</v>
      </c>
      <c r="CH4">
        <v>0.0124532250494125</v>
      </c>
      <c r="CI4">
        <v>0.156948030068679</v>
      </c>
      <c r="CJ4">
        <v>-0.107046182815573</v>
      </c>
      <c r="CK4">
        <v>0.0757515321567661</v>
      </c>
      <c r="CL4">
        <v>-0.0350732245995193</v>
      </c>
      <c r="CM4">
        <v>-0.0828624737468789</v>
      </c>
      <c r="CN4">
        <v>-0.011818079605308</v>
      </c>
      <c r="CO4">
        <v>-0.0530958046738779</v>
      </c>
      <c r="CP4">
        <v>-0.0748547825229637</v>
      </c>
      <c r="CQ4">
        <v>0.0091321843865344</v>
      </c>
      <c r="CR4">
        <v>-0.174086396645294</v>
      </c>
      <c r="CS4">
        <v>-0.0422097554868288</v>
      </c>
      <c r="CT4">
        <v>-0.141236978641565</v>
      </c>
      <c r="CU4">
        <v>0.0569758356712291</v>
      </c>
      <c r="CV4">
        <v>0.0645307574753631</v>
      </c>
      <c r="CW4">
        <v>0.238643387731282</v>
      </c>
      <c r="CX4">
        <v>-0.111804240768378</v>
      </c>
      <c r="CY4">
        <v>0.0375894605614806</v>
      </c>
      <c r="CZ4">
        <v>0.0350249250483499</v>
      </c>
      <c r="DA4">
        <v>0.0117289657583388</v>
      </c>
      <c r="DB4">
        <v>0.149117853857749</v>
      </c>
      <c r="DC4">
        <v>0.00473050526301466</v>
      </c>
      <c r="DD4">
        <v>0.126052378700434</v>
      </c>
      <c r="DE4">
        <v>-0.0191288041024691</v>
      </c>
      <c r="DF4">
        <v>0.0830872706896788</v>
      </c>
      <c r="DG4">
        <v>-0.0792901063994853</v>
      </c>
      <c r="DH4">
        <v>-0.0328623007113538</v>
      </c>
      <c r="DI4">
        <v>-0.00273906759124065</v>
      </c>
      <c r="DJ4">
        <v>-0.00362760038970589</v>
      </c>
      <c r="DK4">
        <v>-0.0184961508223467</v>
      </c>
      <c r="DL4">
        <v>0.130014815588086</v>
      </c>
      <c r="DM4">
        <v>0.0519331127445537</v>
      </c>
      <c r="DN4">
        <v>-0.0443292744713909</v>
      </c>
      <c r="DO4">
        <v>0.035266825035885</v>
      </c>
      <c r="DP4">
        <v>0.0266955374719466</v>
      </c>
      <c r="DQ4">
        <v>0.0376853372129023</v>
      </c>
      <c r="DS4">
        <f t="shared" si="0"/>
        <v>0.00325414607085879</v>
      </c>
    </row>
    <row r="5" spans="1:123">
      <c r="A5" t="s">
        <v>38</v>
      </c>
      <c r="B5">
        <v>-0.058967490418134</v>
      </c>
      <c r="C5">
        <v>-0.22852299291338</v>
      </c>
      <c r="D5">
        <v>0.0772773582372654</v>
      </c>
      <c r="E5">
        <v>0.0387114235167654</v>
      </c>
      <c r="F5">
        <v>0.0159735614078993</v>
      </c>
      <c r="G5">
        <v>-0.146404969275285</v>
      </c>
      <c r="H5">
        <v>-0.0516781018403785</v>
      </c>
      <c r="I5">
        <v>0.0191167112812762</v>
      </c>
      <c r="J5">
        <v>0.0496844227707391</v>
      </c>
      <c r="K5">
        <v>-0.0163735282774037</v>
      </c>
      <c r="L5">
        <v>-0.22021209275741</v>
      </c>
      <c r="M5">
        <v>0.0834625864141378</v>
      </c>
      <c r="N5">
        <v>-0.0957883874864722</v>
      </c>
      <c r="O5">
        <v>-0.0564700014251105</v>
      </c>
      <c r="P5">
        <v>0.170840728014198</v>
      </c>
      <c r="Q5">
        <v>0.0291815656759076</v>
      </c>
      <c r="R5">
        <v>0.0916204706073596</v>
      </c>
      <c r="S5">
        <v>-0.0305610301116033</v>
      </c>
      <c r="T5">
        <v>0.157887821150474</v>
      </c>
      <c r="U5">
        <v>0.17596890303937</v>
      </c>
      <c r="V5">
        <v>0.0455690232578367</v>
      </c>
      <c r="W5">
        <v>-0.044004162336316</v>
      </c>
      <c r="X5">
        <v>-0.00804157578988007</v>
      </c>
      <c r="Y5">
        <v>-0.0357416033139871</v>
      </c>
      <c r="Z5">
        <v>-0.0432716365290573</v>
      </c>
      <c r="AA5">
        <v>-0.0143952237812426</v>
      </c>
      <c r="AB5">
        <v>0.084845314353857</v>
      </c>
      <c r="AC5">
        <v>0.0134937575737364</v>
      </c>
      <c r="AD5">
        <v>-0.123433090818344</v>
      </c>
      <c r="AE5">
        <v>-0.0489721281062191</v>
      </c>
      <c r="AF5">
        <v>0.104815165097249</v>
      </c>
      <c r="AG5">
        <v>-0.052617239839214</v>
      </c>
      <c r="AH5">
        <v>0.053572130109357</v>
      </c>
      <c r="AI5">
        <v>0.0406295491969548</v>
      </c>
      <c r="AJ5">
        <v>-0.0953140945522927</v>
      </c>
      <c r="AK5">
        <v>0.0228655940341118</v>
      </c>
      <c r="AL5">
        <v>0.0428246602883116</v>
      </c>
      <c r="AM5">
        <v>0.0445891281277409</v>
      </c>
      <c r="AN5">
        <v>0.021510330020333</v>
      </c>
      <c r="AO5">
        <v>0.0545288397562422</v>
      </c>
      <c r="AP5">
        <v>-0.0391377950547293</v>
      </c>
      <c r="AQ5">
        <v>-0.0171620815944128</v>
      </c>
      <c r="AR5">
        <v>-0.0336879358277109</v>
      </c>
      <c r="AS5">
        <v>-0.0200159977551071</v>
      </c>
      <c r="AT5">
        <v>-0.0875006826477581</v>
      </c>
      <c r="AU5">
        <v>0.16677301927368</v>
      </c>
      <c r="AV5">
        <v>-0.031181983280884</v>
      </c>
      <c r="AW5">
        <v>-0.027578657413204</v>
      </c>
      <c r="AX5">
        <v>0.0190622082230605</v>
      </c>
      <c r="AY5">
        <v>0.00257827047219661</v>
      </c>
      <c r="AZ5">
        <v>0.0449032412315067</v>
      </c>
      <c r="BA5">
        <v>0.0351525644038675</v>
      </c>
      <c r="BB5">
        <v>-0.103036952900398</v>
      </c>
      <c r="BC5">
        <v>0.063884715648957</v>
      </c>
      <c r="BD5">
        <v>0.0632719214888431</v>
      </c>
      <c r="BE5">
        <v>0.0136958975301189</v>
      </c>
      <c r="BF5">
        <v>0.0147698908360261</v>
      </c>
      <c r="BG5">
        <v>-0.0146359293438773</v>
      </c>
      <c r="BH5">
        <v>-0.0229746132756741</v>
      </c>
      <c r="BI5">
        <v>0.0354064626932129</v>
      </c>
      <c r="BJ5">
        <v>0.126927172524657</v>
      </c>
      <c r="BK5">
        <v>0.0909213257277846</v>
      </c>
      <c r="BL5">
        <v>0.0193503016750238</v>
      </c>
      <c r="BM5">
        <v>0.106200795493599</v>
      </c>
      <c r="BN5">
        <v>-0.132608763892659</v>
      </c>
      <c r="BO5">
        <v>-0.00645932810640615</v>
      </c>
      <c r="BP5">
        <v>0.0664761140551655</v>
      </c>
      <c r="BQ5">
        <v>0.0742348384089622</v>
      </c>
      <c r="BR5">
        <v>0.0520416130917591</v>
      </c>
      <c r="BS5">
        <v>0.0402137015378297</v>
      </c>
      <c r="BT5">
        <v>-0.0327518855715589</v>
      </c>
      <c r="BU5">
        <v>0.0201229747159744</v>
      </c>
      <c r="BV5">
        <v>-0.0422124709236367</v>
      </c>
      <c r="BW5">
        <v>0.0455905628927249</v>
      </c>
      <c r="BX5">
        <v>0.0298561090421841</v>
      </c>
      <c r="BY5">
        <v>-0.0154418173482394</v>
      </c>
      <c r="BZ5">
        <v>-0.0190996919487058</v>
      </c>
      <c r="CA5">
        <v>-0.0420819432815395</v>
      </c>
      <c r="CB5">
        <v>0.0869331791525563</v>
      </c>
      <c r="CC5">
        <v>0.0100645962950761</v>
      </c>
      <c r="CD5">
        <v>-0.0606035052212899</v>
      </c>
      <c r="CE5">
        <v>0.0682988885495699</v>
      </c>
      <c r="CF5">
        <v>-0.0742423911651056</v>
      </c>
      <c r="CG5">
        <v>0.0507213361002645</v>
      </c>
      <c r="CH5">
        <v>0.0662259283537694</v>
      </c>
      <c r="CI5">
        <v>0.0792860195306853</v>
      </c>
      <c r="CJ5">
        <v>0.00725625635460592</v>
      </c>
      <c r="CK5">
        <v>-0.0379839370810554</v>
      </c>
      <c r="CL5">
        <v>-0.0579402376897122</v>
      </c>
      <c r="CM5">
        <v>-0.0114556698470951</v>
      </c>
      <c r="CN5">
        <v>0.0388072300211029</v>
      </c>
      <c r="CO5">
        <v>-0.116733616205439</v>
      </c>
      <c r="CP5">
        <v>0.0101850209926897</v>
      </c>
      <c r="CQ5">
        <v>-0.0249253624967334</v>
      </c>
      <c r="CR5">
        <v>0.0153546559606845</v>
      </c>
      <c r="CS5">
        <v>0.0157730178522388</v>
      </c>
      <c r="CT5">
        <v>-0.0731187471482249</v>
      </c>
      <c r="CU5">
        <v>-0.0735779844226556</v>
      </c>
      <c r="CV5">
        <v>0.0470408242804894</v>
      </c>
      <c r="CW5">
        <v>0.0430438506004398</v>
      </c>
      <c r="CX5">
        <v>0.0109347636850152</v>
      </c>
      <c r="CY5">
        <v>-0.049475280356538</v>
      </c>
      <c r="CZ5">
        <v>0.063195501022892</v>
      </c>
      <c r="DA5">
        <v>0.0340298417502314</v>
      </c>
      <c r="DB5">
        <v>0.0299684925669395</v>
      </c>
      <c r="DC5">
        <v>-0.0010559892986225</v>
      </c>
      <c r="DD5">
        <v>0.0597704582979783</v>
      </c>
      <c r="DE5">
        <v>0.0497519651029945</v>
      </c>
      <c r="DF5">
        <v>-0.00143785418299058</v>
      </c>
      <c r="DG5">
        <v>0.0586455359247082</v>
      </c>
      <c r="DH5">
        <v>0.048000747411431</v>
      </c>
      <c r="DI5">
        <v>0.02382844439368</v>
      </c>
      <c r="DJ5">
        <v>-0.1173897027937</v>
      </c>
      <c r="DK5">
        <v>-0.00777242206382878</v>
      </c>
      <c r="DL5">
        <v>0.0243943645561264</v>
      </c>
      <c r="DM5">
        <v>0.0141216302033866</v>
      </c>
      <c r="DN5">
        <v>0.0515856696794417</v>
      </c>
      <c r="DO5">
        <v>0.0416550679657213</v>
      </c>
      <c r="DP5">
        <v>-0.0941575428935937</v>
      </c>
      <c r="DQ5">
        <v>0.0117089746734116</v>
      </c>
      <c r="DS5">
        <f t="shared" si="0"/>
        <v>0.00642314069642974</v>
      </c>
    </row>
    <row r="6" spans="1:123">
      <c r="A6" t="s">
        <v>39</v>
      </c>
      <c r="B6">
        <v>-0.00710664186381316</v>
      </c>
      <c r="C6">
        <v>0.0280548409350259</v>
      </c>
      <c r="D6">
        <v>-0.0123196488324399</v>
      </c>
      <c r="E6">
        <v>0.0677198312605189</v>
      </c>
      <c r="F6">
        <v>0.00421023181863944</v>
      </c>
      <c r="G6">
        <v>-0.0924983734216244</v>
      </c>
      <c r="H6">
        <v>-0.0124838780327549</v>
      </c>
      <c r="I6">
        <v>0.16511544148311</v>
      </c>
      <c r="J6">
        <v>-0.0479008207989978</v>
      </c>
      <c r="K6">
        <v>-0.0311891770889758</v>
      </c>
      <c r="L6">
        <v>-0.092683494693545</v>
      </c>
      <c r="M6">
        <v>-0.00727054999572319</v>
      </c>
      <c r="N6">
        <v>0.0733476415020442</v>
      </c>
      <c r="O6">
        <v>-0.045510107275779</v>
      </c>
      <c r="P6">
        <v>-0.0669470062598557</v>
      </c>
      <c r="Q6">
        <v>0.0734528321212742</v>
      </c>
      <c r="R6">
        <v>-0.139769391953527</v>
      </c>
      <c r="S6">
        <v>0.0776833212797772</v>
      </c>
      <c r="T6">
        <v>-0.0459917288171879</v>
      </c>
      <c r="U6">
        <v>0.058391467306518</v>
      </c>
      <c r="V6">
        <v>0.0461832979274295</v>
      </c>
      <c r="W6">
        <v>-0.0691545439487095</v>
      </c>
      <c r="X6">
        <v>0.0230725106140668</v>
      </c>
      <c r="Y6">
        <v>0.0259674353218509</v>
      </c>
      <c r="Z6">
        <v>-0.0472297403760429</v>
      </c>
      <c r="AA6">
        <v>0.129746974559294</v>
      </c>
      <c r="AB6">
        <v>0.0406612078661577</v>
      </c>
      <c r="AC6">
        <v>-0.0992106804742684</v>
      </c>
      <c r="AD6">
        <v>-0.0242891932066163</v>
      </c>
      <c r="AE6">
        <v>0.0139298564065995</v>
      </c>
      <c r="AF6">
        <v>0.0506541563101908</v>
      </c>
      <c r="AG6">
        <v>-0.0203216162968486</v>
      </c>
      <c r="AH6">
        <v>0.0035872489605131</v>
      </c>
      <c r="AI6">
        <v>0.000156671295884259</v>
      </c>
      <c r="AJ6">
        <v>0.0677777627362515</v>
      </c>
      <c r="AK6">
        <v>0.0376919371022251</v>
      </c>
      <c r="AL6">
        <v>0.0122507395997871</v>
      </c>
      <c r="AM6">
        <v>-0.0316398948900276</v>
      </c>
      <c r="AN6">
        <v>0.0288881687422322</v>
      </c>
      <c r="AO6">
        <v>-0.0460751975467172</v>
      </c>
      <c r="AP6">
        <v>-0.0142050093067303</v>
      </c>
      <c r="AQ6">
        <v>-0.0414090219807723</v>
      </c>
      <c r="AR6">
        <v>-0.0407001188366677</v>
      </c>
      <c r="AS6">
        <v>-0.10119015455799</v>
      </c>
      <c r="AT6">
        <v>0.0751781261132882</v>
      </c>
      <c r="AU6">
        <v>-0.0374727677868805</v>
      </c>
      <c r="AV6">
        <v>0.100658578408697</v>
      </c>
      <c r="AW6">
        <v>0.0126276941361367</v>
      </c>
      <c r="AX6">
        <v>-0.018122362624847</v>
      </c>
      <c r="AY6">
        <v>0.0398705583057766</v>
      </c>
      <c r="AZ6">
        <v>0.0941851979293891</v>
      </c>
      <c r="BA6">
        <v>0.0528835769935878</v>
      </c>
      <c r="BB6">
        <v>0.0169968277620871</v>
      </c>
      <c r="BC6">
        <v>0.0244599858642647</v>
      </c>
      <c r="BD6">
        <v>0.0953322286347942</v>
      </c>
      <c r="BE6">
        <v>0.05214218845046</v>
      </c>
      <c r="BF6">
        <v>0.0297944634427032</v>
      </c>
      <c r="BG6">
        <v>0.0263098169076708</v>
      </c>
      <c r="BH6">
        <v>0.130661038604986</v>
      </c>
      <c r="BI6">
        <v>0.0194017183954323</v>
      </c>
      <c r="BJ6">
        <v>0.0166100618557627</v>
      </c>
      <c r="BK6">
        <v>0.0974780122087562</v>
      </c>
      <c r="BL6">
        <v>-0.0112229269514166</v>
      </c>
      <c r="BM6">
        <v>0.0595036985129669</v>
      </c>
      <c r="BN6">
        <v>-0.0494279277246988</v>
      </c>
      <c r="BO6">
        <v>0.0207745938391193</v>
      </c>
      <c r="BP6">
        <v>0.102674066599395</v>
      </c>
      <c r="BQ6">
        <v>0.0344346203363524</v>
      </c>
      <c r="BR6">
        <v>-0.0634933988790843</v>
      </c>
      <c r="BS6">
        <v>0.0668822045992743</v>
      </c>
      <c r="BT6">
        <v>-0.0139175709658966</v>
      </c>
      <c r="BU6">
        <v>0.0202409583402292</v>
      </c>
      <c r="BV6">
        <v>0.0165821510202708</v>
      </c>
      <c r="BW6">
        <v>0.025308634116324</v>
      </c>
      <c r="BX6">
        <v>-0.0295597739390874</v>
      </c>
      <c r="BY6">
        <v>-0.0108224535842394</v>
      </c>
      <c r="BZ6">
        <v>0.0368679490651072</v>
      </c>
      <c r="CA6">
        <v>-0.0538769908928348</v>
      </c>
      <c r="CB6">
        <v>-0.0250375580952751</v>
      </c>
      <c r="CC6">
        <v>0.13854974668399</v>
      </c>
      <c r="CD6">
        <v>0.000460105816418421</v>
      </c>
      <c r="CE6">
        <v>0.063455903189497</v>
      </c>
      <c r="CF6">
        <v>0.0566192780052104</v>
      </c>
      <c r="CG6">
        <v>0.0439373105057312</v>
      </c>
      <c r="CH6">
        <v>0.0177753485296301</v>
      </c>
      <c r="CI6">
        <v>0.0439380699365239</v>
      </c>
      <c r="CJ6">
        <v>0.00966178972698906</v>
      </c>
      <c r="CK6">
        <v>-0.0270624733451338</v>
      </c>
      <c r="CL6">
        <v>0.0382843174334715</v>
      </c>
      <c r="CM6">
        <v>-0.0500598085007152</v>
      </c>
      <c r="CN6">
        <v>0.117573489166309</v>
      </c>
      <c r="CO6">
        <v>-0.0895244440977377</v>
      </c>
      <c r="CP6">
        <v>0.00248148229270417</v>
      </c>
      <c r="CQ6">
        <v>0.0278867718407609</v>
      </c>
      <c r="CR6">
        <v>0.0926762968992452</v>
      </c>
      <c r="CS6">
        <v>0.0472340435270679</v>
      </c>
      <c r="CT6">
        <v>0.0268021095522637</v>
      </c>
      <c r="CU6">
        <v>-0.0421464745625992</v>
      </c>
      <c r="CV6">
        <v>-0.0208122707183916</v>
      </c>
      <c r="CW6">
        <v>0.0509223802732364</v>
      </c>
      <c r="CX6">
        <v>0.102362017701638</v>
      </c>
      <c r="CY6">
        <v>-0.0410864655542216</v>
      </c>
      <c r="CZ6">
        <v>0.0534351612829098</v>
      </c>
      <c r="DA6">
        <v>-0.0862770876295907</v>
      </c>
      <c r="DB6">
        <v>-0.00542638044295984</v>
      </c>
      <c r="DC6">
        <v>-0.0636992315316344</v>
      </c>
      <c r="DD6">
        <v>-0.00287598456038396</v>
      </c>
      <c r="DE6">
        <v>0.0134929210017045</v>
      </c>
      <c r="DF6">
        <v>0.1301020638271</v>
      </c>
      <c r="DG6">
        <v>0.0435381025119652</v>
      </c>
      <c r="DH6">
        <v>0.0699799841383737</v>
      </c>
      <c r="DI6">
        <v>0.0530535763112607</v>
      </c>
      <c r="DJ6">
        <v>-0.0099326509329335</v>
      </c>
      <c r="DK6">
        <v>0.031171646105119</v>
      </c>
      <c r="DL6">
        <v>-0.0596873877947259</v>
      </c>
      <c r="DM6">
        <v>0.0321747062551543</v>
      </c>
      <c r="DN6">
        <v>0.0307992493188765</v>
      </c>
      <c r="DO6">
        <v>0.0410794172990889</v>
      </c>
      <c r="DP6">
        <v>0.0390694668047185</v>
      </c>
      <c r="DQ6">
        <v>-0.00127577543233579</v>
      </c>
      <c r="DS6">
        <f t="shared" si="0"/>
        <v>0.0147083593710495</v>
      </c>
    </row>
    <row r="7" spans="1:123">
      <c r="A7" t="s">
        <v>42</v>
      </c>
      <c r="B7">
        <v>-0.0716266519700993</v>
      </c>
      <c r="C7">
        <v>0.00493443345806677</v>
      </c>
      <c r="D7">
        <v>0.0522059212694141</v>
      </c>
      <c r="E7">
        <v>-0.0347981573819116</v>
      </c>
      <c r="F7">
        <v>0.0444161647202408</v>
      </c>
      <c r="G7">
        <v>-0.0663557990702945</v>
      </c>
      <c r="H7">
        <v>-0.0263013169622462</v>
      </c>
      <c r="I7">
        <v>-0.0798118241969152</v>
      </c>
      <c r="J7">
        <v>-0.0588746887711319</v>
      </c>
      <c r="K7">
        <v>-0.167432674457593</v>
      </c>
      <c r="L7">
        <v>-0.216049231131913</v>
      </c>
      <c r="M7">
        <v>-0.0396501713433696</v>
      </c>
      <c r="N7">
        <v>-0.0915931685932729</v>
      </c>
      <c r="O7">
        <v>0.171595997170587</v>
      </c>
      <c r="P7">
        <v>0.0970446807010876</v>
      </c>
      <c r="Q7">
        <v>0.188315388956246</v>
      </c>
      <c r="R7">
        <v>-0.011815679166461</v>
      </c>
      <c r="S7">
        <v>0.00573581925151267</v>
      </c>
      <c r="T7">
        <v>0.153496612671259</v>
      </c>
      <c r="U7">
        <v>0.00840779012515314</v>
      </c>
      <c r="V7">
        <v>0.0130291636078195</v>
      </c>
      <c r="W7">
        <v>0.0571153267088227</v>
      </c>
      <c r="X7">
        <v>0.0828044709287088</v>
      </c>
      <c r="Y7">
        <v>0.0685505439252763</v>
      </c>
      <c r="Z7">
        <v>-0.125021541289523</v>
      </c>
      <c r="AA7">
        <v>0.198510654261705</v>
      </c>
      <c r="AB7">
        <v>-0.0260458564832929</v>
      </c>
      <c r="AC7">
        <v>-0.0925843794391201</v>
      </c>
      <c r="AD7">
        <v>0.0127078124003883</v>
      </c>
      <c r="AE7">
        <v>-0.0358614225660467</v>
      </c>
      <c r="AF7">
        <v>0.134521909460244</v>
      </c>
      <c r="AG7">
        <v>0.0454030981727496</v>
      </c>
      <c r="AH7">
        <v>0.00867063956288971</v>
      </c>
      <c r="AI7">
        <v>0.00852181849330136</v>
      </c>
      <c r="AJ7">
        <v>-0.0489430596101752</v>
      </c>
      <c r="AK7">
        <v>0.0239479407710885</v>
      </c>
      <c r="AL7">
        <v>0.0557582025732655</v>
      </c>
      <c r="AM7">
        <v>-0.00775657371449967</v>
      </c>
      <c r="AN7">
        <v>-0.022454028772632</v>
      </c>
      <c r="AO7">
        <v>0.0286466694704346</v>
      </c>
      <c r="AP7">
        <v>-0.000762019762689414</v>
      </c>
      <c r="AQ7">
        <v>-0.039386868892777</v>
      </c>
      <c r="AR7">
        <v>-0.0537266037678239</v>
      </c>
      <c r="AS7">
        <v>0.0301406196557756</v>
      </c>
      <c r="AT7">
        <v>0.00874066185337741</v>
      </c>
      <c r="AU7">
        <v>0.048797452533881</v>
      </c>
      <c r="AV7">
        <v>-0.0100485403118482</v>
      </c>
      <c r="AW7">
        <v>-0.0667216961029289</v>
      </c>
      <c r="AX7">
        <v>0.01133927455561</v>
      </c>
      <c r="AY7">
        <v>-0.011349971720129</v>
      </c>
      <c r="AZ7">
        <v>0.0271927336477427</v>
      </c>
      <c r="BA7">
        <v>0.0304120462530189</v>
      </c>
      <c r="BB7">
        <v>-0.0474541628185136</v>
      </c>
      <c r="BC7">
        <v>0.0332656755893297</v>
      </c>
      <c r="BD7">
        <v>0.0984407976913468</v>
      </c>
      <c r="BE7">
        <v>0.080909434649264</v>
      </c>
      <c r="BF7">
        <v>-0.0341985761389917</v>
      </c>
      <c r="BG7">
        <v>0.010739835991463</v>
      </c>
      <c r="BH7">
        <v>0.0572801295366014</v>
      </c>
      <c r="BI7">
        <v>0.0288031955290713</v>
      </c>
      <c r="BJ7">
        <v>0.02976726479395</v>
      </c>
      <c r="BK7">
        <v>0.104175109069925</v>
      </c>
      <c r="BL7">
        <v>-0.0304097232133562</v>
      </c>
      <c r="BM7">
        <v>0.0721565849690382</v>
      </c>
      <c r="BN7">
        <v>-0.0802482835792392</v>
      </c>
      <c r="BO7">
        <v>-0.0161763517517552</v>
      </c>
      <c r="BP7">
        <v>0.0597881080883753</v>
      </c>
      <c r="BQ7">
        <v>0.0229120290036038</v>
      </c>
      <c r="BR7">
        <v>-0.0119344651484363</v>
      </c>
      <c r="BS7">
        <v>0.0546461298581793</v>
      </c>
      <c r="BT7">
        <v>0.000580666726584633</v>
      </c>
      <c r="BU7">
        <v>0.0310168588315085</v>
      </c>
      <c r="BV7">
        <v>-0.0384299122508194</v>
      </c>
      <c r="BW7">
        <v>0.0166519052418328</v>
      </c>
      <c r="BX7">
        <v>-0.0346348609668882</v>
      </c>
      <c r="BY7">
        <v>0.0435429781787215</v>
      </c>
      <c r="BZ7">
        <v>0.0220319928591095</v>
      </c>
      <c r="CA7">
        <v>-0.0426842196377756</v>
      </c>
      <c r="CB7">
        <v>0.047402556501279</v>
      </c>
      <c r="CC7">
        <v>0.00304566656934768</v>
      </c>
      <c r="CD7">
        <v>-0.0187619728211521</v>
      </c>
      <c r="CE7">
        <v>0.0477199912093196</v>
      </c>
      <c r="CF7">
        <v>-0.067103551484151</v>
      </c>
      <c r="CG7">
        <v>0.0220560137044725</v>
      </c>
      <c r="CH7">
        <v>0.0587460588674003</v>
      </c>
      <c r="CI7">
        <v>-0.0118298536083569</v>
      </c>
      <c r="CJ7">
        <v>0.00983667461558979</v>
      </c>
      <c r="CK7">
        <v>0.00615526545049128</v>
      </c>
      <c r="CL7">
        <v>-0.0124857894565888</v>
      </c>
      <c r="CM7">
        <v>-0.0817533462833536</v>
      </c>
      <c r="CN7">
        <v>0.085375264303069</v>
      </c>
      <c r="CO7">
        <v>-0.0530080583262141</v>
      </c>
      <c r="CP7">
        <v>0.001309367102724</v>
      </c>
      <c r="CQ7">
        <v>-0.0202273827908637</v>
      </c>
      <c r="CR7">
        <v>0.00574762807578777</v>
      </c>
      <c r="CS7">
        <v>0.072539278401597</v>
      </c>
      <c r="CT7">
        <v>0.0285824235689733</v>
      </c>
      <c r="CU7">
        <v>-0.0804629349276754</v>
      </c>
      <c r="CV7">
        <v>0.0467710599589948</v>
      </c>
      <c r="CW7">
        <v>0.0597147264013502</v>
      </c>
      <c r="CX7">
        <v>-0.0550808546051972</v>
      </c>
      <c r="CY7">
        <v>-0.00195507503312242</v>
      </c>
      <c r="CZ7">
        <v>0.0744155616921895</v>
      </c>
      <c r="DA7">
        <v>-0.00689729029334496</v>
      </c>
      <c r="DB7">
        <v>0.0463580290373782</v>
      </c>
      <c r="DC7">
        <v>-0.0821088368163204</v>
      </c>
      <c r="DD7">
        <v>0.0273373017161787</v>
      </c>
      <c r="DE7">
        <v>0.0190309137186964</v>
      </c>
      <c r="DF7">
        <v>-0.0266961291100286</v>
      </c>
      <c r="DG7">
        <v>0.0526483543803509</v>
      </c>
      <c r="DH7">
        <v>0.0564620082878424</v>
      </c>
      <c r="DI7">
        <v>-0.0297074538866257</v>
      </c>
      <c r="DJ7">
        <v>-0.047505394983699</v>
      </c>
      <c r="DK7">
        <v>-0.0250015948850265</v>
      </c>
      <c r="DL7">
        <v>0.0221766626590003</v>
      </c>
      <c r="DM7">
        <v>0.0423304178365105</v>
      </c>
      <c r="DN7">
        <v>-0.0226388958783085</v>
      </c>
      <c r="DO7">
        <v>0.0273758252499203</v>
      </c>
      <c r="DP7">
        <v>0.0436370339286838</v>
      </c>
      <c r="DQ7">
        <v>0.00630875203484172</v>
      </c>
      <c r="DS7">
        <f t="shared" si="0"/>
        <v>0.00763657069054218</v>
      </c>
    </row>
    <row r="8" spans="1:123">
      <c r="A8" t="s">
        <v>45</v>
      </c>
      <c r="B8">
        <v>-0.135038748390545</v>
      </c>
      <c r="C8">
        <v>-0.0193852445203402</v>
      </c>
      <c r="D8">
        <v>0.0146530637963922</v>
      </c>
      <c r="E8">
        <v>-0.0201378656233592</v>
      </c>
      <c r="F8">
        <v>-0.0109874281236677</v>
      </c>
      <c r="G8">
        <v>-0.140089132271125</v>
      </c>
      <c r="H8">
        <v>0.0733293588423392</v>
      </c>
      <c r="I8">
        <v>0.0912315693799233</v>
      </c>
      <c r="J8">
        <v>0.0387249401339611</v>
      </c>
      <c r="K8">
        <v>0.0324032052388616</v>
      </c>
      <c r="L8">
        <v>-0.0786353829557713</v>
      </c>
      <c r="M8">
        <v>-0.0230767879827423</v>
      </c>
      <c r="N8">
        <v>0.0179950742753732</v>
      </c>
      <c r="O8">
        <v>-0.0331465370080408</v>
      </c>
      <c r="P8">
        <v>-0.0336801602425556</v>
      </c>
      <c r="Q8">
        <v>0.0614734215815371</v>
      </c>
      <c r="R8">
        <v>-0.0386108407132173</v>
      </c>
      <c r="S8">
        <v>0.0299251100505646</v>
      </c>
      <c r="T8">
        <v>0.0244637868815116</v>
      </c>
      <c r="U8">
        <v>0.0671624760823644</v>
      </c>
      <c r="V8">
        <v>0.0483449119132346</v>
      </c>
      <c r="W8">
        <v>-0.0391173363180852</v>
      </c>
      <c r="X8">
        <v>-0.00106142666630382</v>
      </c>
      <c r="Y8">
        <v>-0.00779751525719263</v>
      </c>
      <c r="Z8">
        <v>-0.0889290401946301</v>
      </c>
      <c r="AA8">
        <v>0.0795799778174278</v>
      </c>
      <c r="AB8">
        <v>0.043054640476164</v>
      </c>
      <c r="AC8">
        <v>-0.0429101381625082</v>
      </c>
      <c r="AD8">
        <v>-0.0103751265429854</v>
      </c>
      <c r="AE8">
        <v>-0.00261673580576249</v>
      </c>
      <c r="AF8">
        <v>-0.0326618501204136</v>
      </c>
      <c r="AG8">
        <v>0.09546543573642</v>
      </c>
      <c r="AH8">
        <v>0.0478963466803559</v>
      </c>
      <c r="AI8">
        <v>-0.0262495853851453</v>
      </c>
      <c r="AJ8">
        <v>-0.0564036453010938</v>
      </c>
      <c r="AK8">
        <v>0.0139066300858612</v>
      </c>
      <c r="AL8">
        <v>-0.0114919862841117</v>
      </c>
      <c r="AM8">
        <v>0.0165019061973579</v>
      </c>
      <c r="AN8">
        <v>0.0234788107412698</v>
      </c>
      <c r="AO8">
        <v>-0.0232171676014252</v>
      </c>
      <c r="AP8">
        <v>0.0331970118327063</v>
      </c>
      <c r="AQ8">
        <v>0.0138749617369827</v>
      </c>
      <c r="AR8">
        <v>-0.0241271791241339</v>
      </c>
      <c r="AS8">
        <v>-0.0590434838269182</v>
      </c>
      <c r="AT8">
        <v>-0.0135541912552507</v>
      </c>
      <c r="AU8">
        <v>-0.033876974001793</v>
      </c>
      <c r="AV8">
        <v>0.0506968361319795</v>
      </c>
      <c r="AW8">
        <v>0.0092447916666667</v>
      </c>
      <c r="AX8">
        <v>-0.0159362326319746</v>
      </c>
      <c r="AY8">
        <v>0.0242943134661864</v>
      </c>
      <c r="AZ8">
        <v>0.0373245628679866</v>
      </c>
      <c r="BA8">
        <v>0.0206704899651826</v>
      </c>
      <c r="BB8">
        <v>0.0175765029907387</v>
      </c>
      <c r="BC8">
        <v>0.00863645285591796</v>
      </c>
      <c r="BD8">
        <v>0.0692528294156807</v>
      </c>
      <c r="BE8">
        <v>0.044565670305039</v>
      </c>
      <c r="BF8">
        <v>-0.0162449907839595</v>
      </c>
      <c r="BG8">
        <v>0.00554636340332304</v>
      </c>
      <c r="BH8">
        <v>0.0144800574752602</v>
      </c>
      <c r="BI8">
        <v>-0.00339929364140201</v>
      </c>
      <c r="BJ8">
        <v>0.0709180515759313</v>
      </c>
      <c r="BK8">
        <v>0.108881221264245</v>
      </c>
      <c r="BL8">
        <v>-0.012550766712479</v>
      </c>
      <c r="BM8">
        <v>0.072508474178679</v>
      </c>
      <c r="BN8">
        <v>-0.0974070712262552</v>
      </c>
      <c r="BO8">
        <v>-0.0155935735575642</v>
      </c>
      <c r="BP8">
        <v>0.0406866304807152</v>
      </c>
      <c r="BQ8">
        <v>0.0772891058038778</v>
      </c>
      <c r="BR8">
        <v>-0.0131338673731899</v>
      </c>
      <c r="BS8">
        <v>-0.0011458279255695</v>
      </c>
      <c r="BT8">
        <v>-0.0375661277448816</v>
      </c>
      <c r="BU8">
        <v>0.00864044189688551</v>
      </c>
      <c r="BV8">
        <v>0.00236341524976469</v>
      </c>
      <c r="BW8">
        <v>0.0521663156609591</v>
      </c>
      <c r="BX8">
        <v>0.0163247841553138</v>
      </c>
      <c r="BY8">
        <v>0.0249786819561937</v>
      </c>
      <c r="BZ8">
        <v>0.0394284321915901</v>
      </c>
      <c r="CA8">
        <v>-0.075868951498123</v>
      </c>
      <c r="CB8">
        <v>0.0393401751029163</v>
      </c>
      <c r="CC8">
        <v>-0.0205712532425874</v>
      </c>
      <c r="CD8">
        <v>-0.00780682643427733</v>
      </c>
      <c r="CE8">
        <v>-0.01410760095438</v>
      </c>
      <c r="CF8">
        <v>-0.10981392589789</v>
      </c>
      <c r="CG8">
        <v>0.00656151883830458</v>
      </c>
      <c r="CH8">
        <v>0.0485677035737349</v>
      </c>
      <c r="CI8">
        <v>-0.0895259343613342</v>
      </c>
      <c r="CJ8">
        <v>0.0202247955823669</v>
      </c>
      <c r="CK8">
        <v>-0.00685120010675022</v>
      </c>
      <c r="CL8">
        <v>-0.0448253131179961</v>
      </c>
      <c r="CM8">
        <v>-0.0223831062933803</v>
      </c>
      <c r="CN8">
        <v>0.0561283447466512</v>
      </c>
      <c r="CO8">
        <v>-0.105941656306943</v>
      </c>
      <c r="CP8">
        <v>0.0256190476190477</v>
      </c>
      <c r="CQ8">
        <v>-0.0745101680750303</v>
      </c>
      <c r="CR8">
        <v>0.0377109545883252</v>
      </c>
      <c r="CS8">
        <v>0.00041092777823426</v>
      </c>
      <c r="CT8">
        <v>-0.00285598306706503</v>
      </c>
      <c r="CU8">
        <v>-0.0749092530398413</v>
      </c>
      <c r="CV8">
        <v>-0.0204258038829458</v>
      </c>
      <c r="CW8">
        <v>0.0248733869199462</v>
      </c>
      <c r="CX8">
        <v>-0.0202256337469604</v>
      </c>
      <c r="CY8">
        <v>-0.0486253874585912</v>
      </c>
      <c r="CZ8">
        <v>0.136453714899906</v>
      </c>
      <c r="DA8">
        <v>0.014423147970267</v>
      </c>
      <c r="DB8">
        <v>-0.00872119843639974</v>
      </c>
      <c r="DC8">
        <v>0.00427649787644691</v>
      </c>
      <c r="DD8">
        <v>-0.0140577136948081</v>
      </c>
      <c r="DE8">
        <v>0.0414832038786921</v>
      </c>
      <c r="DF8">
        <v>0.0410802080611834</v>
      </c>
      <c r="DG8">
        <v>0.0167409644876189</v>
      </c>
      <c r="DH8">
        <v>0.0594259352337188</v>
      </c>
      <c r="DI8">
        <v>0.0135000042359599</v>
      </c>
      <c r="DJ8">
        <v>-0.0332983645475026</v>
      </c>
      <c r="DK8">
        <v>-0.0348258061168902</v>
      </c>
      <c r="DL8">
        <v>0.071770613557667</v>
      </c>
      <c r="DM8">
        <v>-0.0458745888381308</v>
      </c>
      <c r="DN8">
        <v>-0.00514707492826949</v>
      </c>
      <c r="DO8">
        <v>0.0453084408436442</v>
      </c>
      <c r="DP8">
        <v>0.0216722830665546</v>
      </c>
      <c r="DQ8">
        <v>0.00264074818488721</v>
      </c>
      <c r="DS8">
        <f t="shared" si="0"/>
        <v>0.0025914806346859</v>
      </c>
    </row>
    <row r="9" spans="1:123">
      <c r="A9" t="s">
        <v>48</v>
      </c>
      <c r="B9">
        <v>-0.0905276101451091</v>
      </c>
      <c r="C9">
        <v>-0.257405013028097</v>
      </c>
      <c r="D9">
        <v>0.0230502722194725</v>
      </c>
      <c r="E9">
        <v>0.190795839380745</v>
      </c>
      <c r="F9">
        <v>-0.129696670705253</v>
      </c>
      <c r="G9">
        <v>-0.0999666555518507</v>
      </c>
      <c r="H9">
        <v>0.0449299792531119</v>
      </c>
      <c r="I9">
        <v>-0.0859163793332683</v>
      </c>
      <c r="J9">
        <v>-0.143455578612571</v>
      </c>
      <c r="K9">
        <v>-0.127643436127338</v>
      </c>
      <c r="L9">
        <v>-0.0798370037764252</v>
      </c>
      <c r="M9">
        <v>-0.0331993512446231</v>
      </c>
      <c r="N9">
        <v>-0.13368149261134</v>
      </c>
      <c r="O9">
        <v>-0.354336807718861</v>
      </c>
      <c r="P9">
        <v>0.699614020446485</v>
      </c>
      <c r="Q9">
        <v>0.280098204695412</v>
      </c>
      <c r="R9">
        <v>0.0617328346758728</v>
      </c>
      <c r="S9">
        <v>0.0626594711766433</v>
      </c>
      <c r="T9">
        <v>0.183587607836471</v>
      </c>
      <c r="U9">
        <v>0.160299450648092</v>
      </c>
      <c r="V9">
        <v>0.135987374479739</v>
      </c>
      <c r="W9">
        <v>-0.175251974938709</v>
      </c>
      <c r="X9">
        <v>0.0221211170379669</v>
      </c>
      <c r="Y9">
        <v>0.00027466979036217</v>
      </c>
      <c r="Z9">
        <v>0.0310130109272404</v>
      </c>
      <c r="AA9">
        <v>-0.0744326682803406</v>
      </c>
      <c r="AB9">
        <v>0.0264732516905475</v>
      </c>
      <c r="AC9">
        <v>0.0545327122067856</v>
      </c>
      <c r="AD9">
        <v>-0.136529605391754</v>
      </c>
      <c r="AE9">
        <v>-0.14261524670174</v>
      </c>
      <c r="AF9">
        <v>0.0379883194102675</v>
      </c>
      <c r="AG9">
        <v>0.00758007407105943</v>
      </c>
      <c r="AH9">
        <v>-0.0392006381968919</v>
      </c>
      <c r="AI9">
        <v>0.0109830052445163</v>
      </c>
      <c r="AJ9">
        <v>-0.0361984364604125</v>
      </c>
      <c r="AK9">
        <v>0.0642972710602956</v>
      </c>
      <c r="AL9">
        <v>0.106049396479209</v>
      </c>
      <c r="AM9">
        <v>-0.064039950519998</v>
      </c>
      <c r="AN9">
        <v>-0.03661425802283</v>
      </c>
      <c r="AO9">
        <v>-0.000691014775521914</v>
      </c>
      <c r="AP9">
        <v>-0.0480078911509284</v>
      </c>
      <c r="AQ9">
        <v>-0.0902827477915337</v>
      </c>
      <c r="AR9">
        <v>-0.108824047437327</v>
      </c>
      <c r="AS9">
        <v>-0.0490664980170494</v>
      </c>
      <c r="AT9">
        <v>-0.171753980020229</v>
      </c>
      <c r="AU9">
        <v>0.140505545611188</v>
      </c>
      <c r="AV9">
        <v>0.00809669091762499</v>
      </c>
      <c r="AW9">
        <v>-0.0173291817017809</v>
      </c>
      <c r="AX9">
        <v>0.0577461243466544</v>
      </c>
      <c r="AY9">
        <v>0.0568332936713467</v>
      </c>
      <c r="AZ9">
        <v>0.102096772057168</v>
      </c>
      <c r="BA9">
        <v>0.0160206718346252</v>
      </c>
      <c r="BB9">
        <v>-0.0759894958480211</v>
      </c>
      <c r="BC9">
        <v>0.00286760375860928</v>
      </c>
      <c r="BD9">
        <v>-0.0631366641987287</v>
      </c>
      <c r="BE9">
        <v>0.107668410725965</v>
      </c>
      <c r="BF9">
        <v>0.0387605481339337</v>
      </c>
      <c r="BG9">
        <v>0.109491384925099</v>
      </c>
      <c r="BH9">
        <v>0.0458528567311696</v>
      </c>
      <c r="BI9">
        <v>0.0855215487768786</v>
      </c>
      <c r="BJ9">
        <v>0.111077683868117</v>
      </c>
      <c r="BK9">
        <v>-0.0515983821563352</v>
      </c>
      <c r="BL9">
        <v>0.0032475643267551</v>
      </c>
      <c r="BM9">
        <v>0.0396005264655663</v>
      </c>
      <c r="BN9">
        <v>0.0856194557788215</v>
      </c>
      <c r="BO9">
        <v>-0.0251359230951068</v>
      </c>
      <c r="BP9">
        <v>0.0770934367927578</v>
      </c>
      <c r="BQ9">
        <v>0.032846058022783</v>
      </c>
      <c r="BR9">
        <v>0.0741526501253313</v>
      </c>
      <c r="BS9">
        <v>0.109563652843257</v>
      </c>
      <c r="BT9">
        <v>0.0120642042441126</v>
      </c>
      <c r="BU9">
        <v>0.0472960763290728</v>
      </c>
      <c r="BV9">
        <v>-0.0170242134928394</v>
      </c>
      <c r="BW9">
        <v>0.0312269615587151</v>
      </c>
      <c r="BX9">
        <v>0.0503157500553202</v>
      </c>
      <c r="BY9">
        <v>0.00763309294222503</v>
      </c>
      <c r="BZ9">
        <v>0.0382730742837536</v>
      </c>
      <c r="CA9">
        <v>-0.0165903328909933</v>
      </c>
      <c r="CB9">
        <v>-0.017815325485419</v>
      </c>
      <c r="CC9">
        <v>0.0133058200266223</v>
      </c>
      <c r="CD9">
        <v>-0.00697968873648114</v>
      </c>
      <c r="CE9">
        <v>0.0602570300753877</v>
      </c>
      <c r="CF9">
        <v>-0.0434536425998026</v>
      </c>
      <c r="CG9">
        <v>0.0107282985065245</v>
      </c>
      <c r="CH9">
        <v>0.0759387390188915</v>
      </c>
      <c r="CI9">
        <v>0.205797771644099</v>
      </c>
      <c r="CJ9">
        <v>0.038614573346117</v>
      </c>
      <c r="CK9">
        <v>0.0173086243105398</v>
      </c>
      <c r="CL9">
        <v>0.0445354385487322</v>
      </c>
      <c r="CM9">
        <v>0.0114382929433696</v>
      </c>
      <c r="CN9">
        <v>0.000880379350451932</v>
      </c>
      <c r="CO9">
        <v>-0.092605239728109</v>
      </c>
      <c r="CP9">
        <v>0.0414072474504674</v>
      </c>
      <c r="CQ9">
        <v>0.0642727410322383</v>
      </c>
      <c r="CR9">
        <v>0.0128774896361452</v>
      </c>
      <c r="CS9">
        <v>0.00492825250624795</v>
      </c>
      <c r="CT9">
        <v>-0.126252218015173</v>
      </c>
      <c r="CU9">
        <v>-0.0916341191379469</v>
      </c>
      <c r="CV9">
        <v>-0.00970843877214211</v>
      </c>
      <c r="CW9">
        <v>-0.0225625391633595</v>
      </c>
      <c r="CX9">
        <v>0.185398877885988</v>
      </c>
      <c r="CY9">
        <v>-0.0675593263245102</v>
      </c>
      <c r="CZ9">
        <v>0.095300384607474</v>
      </c>
      <c r="DA9">
        <v>0.0949101110514399</v>
      </c>
      <c r="DB9">
        <v>0.0164125606681644</v>
      </c>
      <c r="DC9">
        <v>-0.0322545810414065</v>
      </c>
      <c r="DD9">
        <v>0.0762870852105506</v>
      </c>
      <c r="DE9">
        <v>0.0295222080745441</v>
      </c>
      <c r="DF9">
        <v>-0.0243390472713769</v>
      </c>
      <c r="DG9">
        <v>0.0275879197618272</v>
      </c>
      <c r="DH9">
        <v>0.0386276602423252</v>
      </c>
      <c r="DI9">
        <v>0.054018604594936</v>
      </c>
      <c r="DJ9">
        <v>-0.0453004931758229</v>
      </c>
      <c r="DK9">
        <v>-0.00809103768909869</v>
      </c>
      <c r="DL9">
        <v>-0.0124717274205416</v>
      </c>
      <c r="DM9">
        <v>0.00466352698774797</v>
      </c>
      <c r="DN9">
        <v>0.0593006967396976</v>
      </c>
      <c r="DO9">
        <v>0.0787150677038317</v>
      </c>
      <c r="DP9">
        <v>0.00250252389015593</v>
      </c>
      <c r="DQ9">
        <v>0.0123216670869685</v>
      </c>
      <c r="DS9">
        <f t="shared" si="0"/>
        <v>0.0124699378354469</v>
      </c>
    </row>
    <row r="10" spans="1:123">
      <c r="A10" t="s">
        <v>51</v>
      </c>
      <c r="B10">
        <v>-0.0485727746755222</v>
      </c>
      <c r="C10">
        <v>0.035040725998823</v>
      </c>
      <c r="D10">
        <v>-0.055872748425942</v>
      </c>
      <c r="E10">
        <v>0.0962986772794105</v>
      </c>
      <c r="F10">
        <v>0.0428361815592029</v>
      </c>
      <c r="G10">
        <v>-0.0287569353531575</v>
      </c>
      <c r="H10">
        <v>-0.114644624322276</v>
      </c>
      <c r="I10">
        <v>0.0287416319766152</v>
      </c>
      <c r="J10">
        <v>-0.238702102814441</v>
      </c>
      <c r="K10">
        <v>-0.135105213073599</v>
      </c>
      <c r="L10">
        <v>-0.478174781555165</v>
      </c>
      <c r="M10">
        <v>-0.106416057166532</v>
      </c>
      <c r="N10">
        <v>0.173886897083599</v>
      </c>
      <c r="O10">
        <v>-0.00215668945236114</v>
      </c>
      <c r="P10">
        <v>0.256338558067443</v>
      </c>
      <c r="Q10">
        <v>0.161524832097525</v>
      </c>
      <c r="R10">
        <v>0.0357764865913708</v>
      </c>
      <c r="S10">
        <v>-0.0112128087119984</v>
      </c>
      <c r="T10">
        <v>0.171907470948642</v>
      </c>
      <c r="U10">
        <v>-0.0466908700346268</v>
      </c>
      <c r="V10">
        <v>0.0283458634262901</v>
      </c>
      <c r="W10">
        <v>0.0674990156750188</v>
      </c>
      <c r="X10">
        <v>0.138472064829267</v>
      </c>
      <c r="Y10">
        <v>0.0501819882355592</v>
      </c>
      <c r="Z10">
        <v>-0.0989007844641581</v>
      </c>
      <c r="AA10">
        <v>0.0599947605429187</v>
      </c>
      <c r="AB10">
        <v>0.115512400802474</v>
      </c>
      <c r="AC10">
        <v>-0.132678520326254</v>
      </c>
      <c r="AD10">
        <v>-0.0301086900779786</v>
      </c>
      <c r="AE10">
        <v>-0.0259973343229857</v>
      </c>
      <c r="AF10">
        <v>0.0936369791245224</v>
      </c>
      <c r="AG10">
        <v>0.0164769811151113</v>
      </c>
      <c r="AH10">
        <v>0.0680717757353788</v>
      </c>
      <c r="AI10">
        <v>0.0778939014238205</v>
      </c>
      <c r="AJ10">
        <v>0.00233453381352544</v>
      </c>
      <c r="AK10">
        <v>0.029580403332117</v>
      </c>
      <c r="AL10">
        <v>-0.0149449693826271</v>
      </c>
      <c r="AM10">
        <v>0.015275631341064</v>
      </c>
      <c r="AN10">
        <v>-0.00418968421117938</v>
      </c>
      <c r="AO10">
        <v>-0.0240625824934414</v>
      </c>
      <c r="AP10">
        <v>-0.0129826090009351</v>
      </c>
      <c r="AQ10">
        <v>0.0168986621892433</v>
      </c>
      <c r="AR10">
        <v>-0.0147337877854403</v>
      </c>
      <c r="AS10">
        <v>-0.102301049467037</v>
      </c>
      <c r="AT10">
        <v>-0.187413266223261</v>
      </c>
      <c r="AU10">
        <v>0.133924502590467</v>
      </c>
      <c r="AV10">
        <v>-0.0169173097351348</v>
      </c>
      <c r="AW10">
        <v>-0.083729237363815</v>
      </c>
      <c r="AX10">
        <v>0.141931871835189</v>
      </c>
      <c r="AY10">
        <v>-0.0347112046361265</v>
      </c>
      <c r="AZ10">
        <v>0.00085077286722246</v>
      </c>
      <c r="BA10">
        <v>-0.00440337507018296</v>
      </c>
      <c r="BB10">
        <v>-0.154257511254311</v>
      </c>
      <c r="BC10">
        <v>0.0196381983124625</v>
      </c>
      <c r="BD10">
        <v>-0.0507486303311899</v>
      </c>
      <c r="BE10">
        <v>-0.0666814408702648</v>
      </c>
      <c r="BF10">
        <v>0.0724495168483648</v>
      </c>
      <c r="BG10">
        <v>0.056386227609758</v>
      </c>
      <c r="BH10">
        <v>0.0427524791722196</v>
      </c>
      <c r="BI10">
        <v>0.129534533402808</v>
      </c>
      <c r="BJ10">
        <v>0.0200893785377392</v>
      </c>
      <c r="BK10">
        <v>-0.0148937904933817</v>
      </c>
      <c r="BL10">
        <v>-0.132515696396469</v>
      </c>
      <c r="BM10">
        <v>-0.0355781476731648</v>
      </c>
      <c r="BN10">
        <v>-0.019854461962486</v>
      </c>
      <c r="BO10">
        <v>-0.0362319350848408</v>
      </c>
      <c r="BP10">
        <v>0.122928321444141</v>
      </c>
      <c r="BQ10">
        <v>0.0247001004183738</v>
      </c>
      <c r="BR10">
        <v>0.0337044762566949</v>
      </c>
      <c r="BS10">
        <v>0.0431699678633697</v>
      </c>
      <c r="BT10">
        <v>0.0387336176827939</v>
      </c>
      <c r="BU10">
        <v>0.0378230935155957</v>
      </c>
      <c r="BV10">
        <v>-0.0390365183857367</v>
      </c>
      <c r="BW10">
        <v>0.00933254006900652</v>
      </c>
      <c r="BX10">
        <v>-0.0268189092410869</v>
      </c>
      <c r="BY10">
        <v>-0.0452050091046572</v>
      </c>
      <c r="BZ10">
        <v>-0.0227766318303129</v>
      </c>
      <c r="CA10">
        <v>0.0235731548230644</v>
      </c>
      <c r="CB10">
        <v>0.08508622839998</v>
      </c>
      <c r="CC10">
        <v>-0.037114008448793</v>
      </c>
      <c r="CD10">
        <v>-0.053451833809365</v>
      </c>
      <c r="CE10">
        <v>0.0121271038115214</v>
      </c>
      <c r="CF10">
        <v>-0.0494274443334645</v>
      </c>
      <c r="CG10">
        <v>0.027247476328808</v>
      </c>
      <c r="CH10">
        <v>-0.00549568063679229</v>
      </c>
      <c r="CI10">
        <v>0.145080890817137</v>
      </c>
      <c r="CJ10">
        <v>-0.136890898648765</v>
      </c>
      <c r="CK10">
        <v>0.0373016265127999</v>
      </c>
      <c r="CL10">
        <v>-0.0114097918085417</v>
      </c>
      <c r="CM10">
        <v>-0.0732128853694164</v>
      </c>
      <c r="CN10">
        <v>-0.0109932043216269</v>
      </c>
      <c r="CO10">
        <v>-0.0503620696403907</v>
      </c>
      <c r="CP10">
        <v>0.00862762370559156</v>
      </c>
      <c r="CQ10">
        <v>0.0280410387420764</v>
      </c>
      <c r="CR10">
        <v>-0.0716885771884493</v>
      </c>
      <c r="CS10">
        <v>-0.0421677239388026</v>
      </c>
      <c r="CT10">
        <v>-0.12384769743859</v>
      </c>
      <c r="CU10">
        <v>0.0670622366713804</v>
      </c>
      <c r="CV10">
        <v>0.0495839766097852</v>
      </c>
      <c r="CW10">
        <v>0.220800758114191</v>
      </c>
      <c r="CX10">
        <v>-0.159709589847374</v>
      </c>
      <c r="CY10">
        <v>0.0580410449418385</v>
      </c>
      <c r="CZ10">
        <v>0.0840858092379133</v>
      </c>
      <c r="DA10">
        <v>-0.0494648827211437</v>
      </c>
      <c r="DB10">
        <v>0.110210404538164</v>
      </c>
      <c r="DC10">
        <v>0.0491259520177796</v>
      </c>
      <c r="DD10">
        <v>0.0877666484137991</v>
      </c>
      <c r="DE10">
        <v>0.0247173175551105</v>
      </c>
      <c r="DF10">
        <v>0.123701026269928</v>
      </c>
      <c r="DG10">
        <v>-0.0813548477683003</v>
      </c>
      <c r="DH10">
        <v>-0.0178609422261437</v>
      </c>
      <c r="DI10">
        <v>0.00119369727837015</v>
      </c>
      <c r="DJ10">
        <v>0.0362451315475718</v>
      </c>
      <c r="DK10">
        <v>0.034258904144614</v>
      </c>
      <c r="DL10">
        <v>0.0408544680093645</v>
      </c>
      <c r="DM10">
        <v>0.0395659901591712</v>
      </c>
      <c r="DN10">
        <v>-0.000488926425711744</v>
      </c>
      <c r="DO10">
        <v>0.0333531691758628</v>
      </c>
      <c r="DP10">
        <v>0.0203751180677372</v>
      </c>
      <c r="DQ10">
        <v>0.0348643315077379</v>
      </c>
      <c r="DS10">
        <f t="shared" si="0"/>
        <v>0.00432872876392248</v>
      </c>
    </row>
    <row r="11" spans="1:123">
      <c r="A11" t="s">
        <v>53</v>
      </c>
      <c r="B11">
        <v>-0.0352823238201174</v>
      </c>
      <c r="C11">
        <v>0.172294147372617</v>
      </c>
      <c r="D11">
        <v>-0.0326759092578707</v>
      </c>
      <c r="E11">
        <v>0.0395508593987817</v>
      </c>
      <c r="F11">
        <v>0.161222740116405</v>
      </c>
      <c r="G11">
        <v>-0.0153745366061633</v>
      </c>
      <c r="H11">
        <v>-0.18582804397647</v>
      </c>
      <c r="I11">
        <v>0.166292652237925</v>
      </c>
      <c r="J11">
        <v>-0.14805433135453</v>
      </c>
      <c r="K11">
        <v>-0.185174185210086</v>
      </c>
      <c r="L11">
        <v>-0.143967219549709</v>
      </c>
      <c r="M11">
        <v>0.0174435471041279</v>
      </c>
      <c r="N11">
        <v>-0.0336543325699253</v>
      </c>
      <c r="O11">
        <v>-0.0275260793421154</v>
      </c>
      <c r="P11">
        <v>0.123952746349293</v>
      </c>
      <c r="Q11">
        <v>0.00350062915536431</v>
      </c>
      <c r="R11">
        <v>0.148643899391262</v>
      </c>
      <c r="S11">
        <v>-0.033055572343769</v>
      </c>
      <c r="T11">
        <v>0.0607027755532552</v>
      </c>
      <c r="U11">
        <v>0.0836574299141142</v>
      </c>
      <c r="V11">
        <v>0.0811143322265233</v>
      </c>
      <c r="W11">
        <v>-0.077530760186856</v>
      </c>
      <c r="X11">
        <v>0.0238342710509367</v>
      </c>
      <c r="Y11">
        <v>-0.0326258084057556</v>
      </c>
      <c r="Z11">
        <v>-0.117160699846887</v>
      </c>
      <c r="AA11">
        <v>0.0472515823278146</v>
      </c>
      <c r="AB11">
        <v>0.0816574125072569</v>
      </c>
      <c r="AC11">
        <v>-0.0268329606055392</v>
      </c>
      <c r="AD11">
        <v>-0.041477668454416</v>
      </c>
      <c r="AE11">
        <v>-0.0337416411243772</v>
      </c>
      <c r="AF11">
        <v>-0.00445087433341851</v>
      </c>
      <c r="AG11">
        <v>0.0298153793063782</v>
      </c>
      <c r="AH11">
        <v>0.0348647149277128</v>
      </c>
      <c r="AI11">
        <v>-0.00949828203421543</v>
      </c>
      <c r="AJ11">
        <v>-0.0549899202702459</v>
      </c>
      <c r="AK11">
        <v>0.0331326922042081</v>
      </c>
      <c r="AL11">
        <v>-0.0110831665339712</v>
      </c>
      <c r="AM11">
        <v>0.0156165939948909</v>
      </c>
      <c r="AN11">
        <v>0.115936553093444</v>
      </c>
      <c r="AO11">
        <v>-0.0207132803993946</v>
      </c>
      <c r="AP11">
        <v>0.0102841879762454</v>
      </c>
      <c r="AQ11">
        <v>-0.122439188055695</v>
      </c>
      <c r="AR11">
        <v>-0.046754627098491</v>
      </c>
      <c r="AS11">
        <v>-0.0952680806006546</v>
      </c>
      <c r="AT11">
        <v>-0.0966596475673279</v>
      </c>
      <c r="AU11">
        <v>0.146738250290768</v>
      </c>
      <c r="AV11">
        <v>-0.0708814064158307</v>
      </c>
      <c r="AW11">
        <v>-0.0839025558590386</v>
      </c>
      <c r="AX11">
        <v>0.113442906487408</v>
      </c>
      <c r="AY11">
        <v>0.0746243046022688</v>
      </c>
      <c r="AZ11">
        <v>-0.0275062819877133</v>
      </c>
      <c r="BA11">
        <v>0.0262189114917297</v>
      </c>
      <c r="BB11">
        <v>-0.114654911075182</v>
      </c>
      <c r="BC11">
        <v>-0.00208776209974648</v>
      </c>
      <c r="BD11">
        <v>0.0585510451118503</v>
      </c>
      <c r="BE11">
        <v>0.0326175040518637</v>
      </c>
      <c r="BF11">
        <v>-0.0374468641684651</v>
      </c>
      <c r="BG11">
        <v>0.0240968221183462</v>
      </c>
      <c r="BH11">
        <v>0.00906694501450711</v>
      </c>
      <c r="BI11">
        <v>-0.00404565497532283</v>
      </c>
      <c r="BJ11">
        <v>0.0552628915206648</v>
      </c>
      <c r="BK11">
        <v>0.0446909667194928</v>
      </c>
      <c r="BL11">
        <v>-0.0331063170669391</v>
      </c>
      <c r="BM11">
        <v>0.0410523403921503</v>
      </c>
      <c r="BN11">
        <v>-0.0320449263521928</v>
      </c>
      <c r="BO11">
        <v>-0.0287913924921948</v>
      </c>
      <c r="BP11">
        <v>0.104337260957058</v>
      </c>
      <c r="BQ11">
        <v>0.0104098620550024</v>
      </c>
      <c r="BR11">
        <v>-0.0167828625007561</v>
      </c>
      <c r="BS11">
        <v>0.0323236828849061</v>
      </c>
      <c r="BT11">
        <v>-0.0444940271098812</v>
      </c>
      <c r="BU11">
        <v>0.0550097848883899</v>
      </c>
      <c r="BV11">
        <v>-0.0311866060178325</v>
      </c>
      <c r="BW11">
        <v>0.024215356098082</v>
      </c>
      <c r="BX11">
        <v>0.0117152879666937</v>
      </c>
      <c r="BY11">
        <v>0.0627088823780568</v>
      </c>
      <c r="BZ11">
        <v>0.0416180326335804</v>
      </c>
      <c r="CA11">
        <v>-0.0215736673571923</v>
      </c>
      <c r="CB11">
        <v>0.0199592861827909</v>
      </c>
      <c r="CC11">
        <v>0.0316971098419974</v>
      </c>
      <c r="CD11">
        <v>-0.0486960453437111</v>
      </c>
      <c r="CE11">
        <v>-0.00317765322161756</v>
      </c>
      <c r="CF11">
        <v>-0.150401367749582</v>
      </c>
      <c r="CG11">
        <v>0.11772228012507</v>
      </c>
      <c r="CH11">
        <v>-0.0832344069978875</v>
      </c>
      <c r="CI11">
        <v>0.0246382311174052</v>
      </c>
      <c r="CJ11">
        <v>-0.0331479056342276</v>
      </c>
      <c r="CK11">
        <v>0.0481015657393331</v>
      </c>
      <c r="CL11">
        <v>0.0443756216656117</v>
      </c>
      <c r="CM11">
        <v>-0.0451019863344805</v>
      </c>
      <c r="CN11">
        <v>0.0249724207758451</v>
      </c>
      <c r="CO11">
        <v>-0.0965492329581058</v>
      </c>
      <c r="CP11">
        <v>-0.0513814318586093</v>
      </c>
      <c r="CQ11">
        <v>0.00213750569858173</v>
      </c>
      <c r="CR11">
        <v>0.0486457720880129</v>
      </c>
      <c r="CS11">
        <v>-0.059661299959893</v>
      </c>
      <c r="CT11">
        <v>-0.0201986351450157</v>
      </c>
      <c r="CU11">
        <v>-0.0696273658868105</v>
      </c>
      <c r="CV11">
        <v>-2.86461814640315e-5</v>
      </c>
      <c r="CW11">
        <v>0.12482931161254</v>
      </c>
      <c r="CX11">
        <v>-0.0592340114860074</v>
      </c>
      <c r="CY11">
        <v>-0.00523831868469027</v>
      </c>
      <c r="CZ11">
        <v>0.0196530218845674</v>
      </c>
      <c r="DA11">
        <v>0.0528228532792427</v>
      </c>
      <c r="DB11">
        <v>0.0212605045567278</v>
      </c>
      <c r="DC11">
        <v>-0.0266263988581594</v>
      </c>
      <c r="DD11">
        <v>0.129433566106622</v>
      </c>
      <c r="DE11">
        <v>-0.00922357864314427</v>
      </c>
      <c r="DF11">
        <v>0.0298160520508506</v>
      </c>
      <c r="DG11">
        <v>-0.0324972061475817</v>
      </c>
      <c r="DH11">
        <v>0.0437175968283012</v>
      </c>
      <c r="DI11">
        <v>0.00570514412611223</v>
      </c>
      <c r="DJ11">
        <v>-0.00167423279462509</v>
      </c>
      <c r="DK11">
        <v>-0.0644769343262188</v>
      </c>
      <c r="DL11">
        <v>-3.88855404120925e-6</v>
      </c>
      <c r="DM11">
        <v>-0.0256606679006391</v>
      </c>
      <c r="DN11">
        <v>0.0153293556562168</v>
      </c>
      <c r="DO11">
        <v>0.0656470366264947</v>
      </c>
      <c r="DP11">
        <v>0.012109609858838</v>
      </c>
      <c r="DQ11">
        <v>0.0131518585462007</v>
      </c>
      <c r="DS11">
        <f t="shared" si="0"/>
        <v>0.0020752524878828</v>
      </c>
    </row>
    <row r="12" spans="1:123">
      <c r="A12" t="s">
        <v>56</v>
      </c>
      <c r="B12">
        <v>9.10699417153715e-5</v>
      </c>
      <c r="C12">
        <v>-0.0537914167891663</v>
      </c>
      <c r="D12">
        <v>0.0499477562692479</v>
      </c>
      <c r="E12">
        <v>0.0315180243292434</v>
      </c>
      <c r="F12">
        <v>-0.152254493754443</v>
      </c>
      <c r="G12">
        <v>-0.240918211494115</v>
      </c>
      <c r="H12">
        <v>0.223324719389265</v>
      </c>
      <c r="I12">
        <v>0.0179153094462541</v>
      </c>
      <c r="J12">
        <v>0.120015841584158</v>
      </c>
      <c r="K12">
        <v>-0.0422483416076151</v>
      </c>
      <c r="L12">
        <v>-0.137150367723071</v>
      </c>
      <c r="M12">
        <v>0.14828760675715</v>
      </c>
      <c r="N12">
        <v>-0.0615879924281945</v>
      </c>
      <c r="O12">
        <v>-0.156466907034737</v>
      </c>
      <c r="P12">
        <v>0.0369247570987421</v>
      </c>
      <c r="Q12">
        <v>0.0173055621129854</v>
      </c>
      <c r="R12">
        <v>-0.0800221341615794</v>
      </c>
      <c r="S12">
        <v>0.0311026601214615</v>
      </c>
      <c r="T12">
        <v>0.0554928305295246</v>
      </c>
      <c r="U12">
        <v>-0.0403273252393432</v>
      </c>
      <c r="V12">
        <v>0.0243549016329487</v>
      </c>
      <c r="W12">
        <v>0.0698404062386653</v>
      </c>
      <c r="X12">
        <v>0.253564102998763</v>
      </c>
      <c r="Y12">
        <v>0.00897916131387855</v>
      </c>
      <c r="Z12">
        <v>-0.0492675539115167</v>
      </c>
      <c r="AA12">
        <v>-0.00242468669382701</v>
      </c>
      <c r="AB12">
        <v>-0.0268211686568219</v>
      </c>
      <c r="AC12">
        <v>0.0137075812798584</v>
      </c>
      <c r="AD12">
        <v>-0.142599303834639</v>
      </c>
      <c r="AE12">
        <v>-0.034917134456028</v>
      </c>
      <c r="AF12">
        <v>0.0790776581380053</v>
      </c>
      <c r="AG12">
        <v>0.105175345718228</v>
      </c>
      <c r="AH12">
        <v>0.0284801858034547</v>
      </c>
      <c r="AI12">
        <v>0.0514452661886751</v>
      </c>
      <c r="AJ12">
        <v>-0.0188732432178478</v>
      </c>
      <c r="AK12">
        <v>-0.00545894843414374</v>
      </c>
      <c r="AL12">
        <v>0.0235101524239256</v>
      </c>
      <c r="AM12">
        <v>0.0209540194352227</v>
      </c>
      <c r="AN12">
        <v>0.0117956819378622</v>
      </c>
      <c r="AO12">
        <v>-0.00184761111689402</v>
      </c>
      <c r="AP12">
        <v>0.0303986234585605</v>
      </c>
      <c r="AQ12">
        <v>-0.0416719378589683</v>
      </c>
      <c r="AR12">
        <v>-0.0150623085859118</v>
      </c>
      <c r="AS12">
        <v>0.0204527482542789</v>
      </c>
      <c r="AT12">
        <v>0.0275293221429791</v>
      </c>
      <c r="AU12">
        <v>0.00784835044035126</v>
      </c>
      <c r="AV12">
        <v>0.0532169898664503</v>
      </c>
      <c r="AW12">
        <v>0.00965764724299456</v>
      </c>
      <c r="AX12">
        <v>-0.00456795276999233</v>
      </c>
      <c r="AY12">
        <v>0.000503223023651467</v>
      </c>
      <c r="AZ12">
        <v>0.00790381299099452</v>
      </c>
      <c r="BA12">
        <v>0.0635426072905281</v>
      </c>
      <c r="BB12">
        <v>-0.0296943426579677</v>
      </c>
      <c r="BC12">
        <v>0.00435213116264088</v>
      </c>
      <c r="BD12">
        <v>0.0786752567865003</v>
      </c>
      <c r="BE12">
        <v>-0.00663159572772198</v>
      </c>
      <c r="BF12">
        <v>0.000845181928084582</v>
      </c>
      <c r="BG12">
        <v>0.00805986103687872</v>
      </c>
      <c r="BH12">
        <v>0.0410587037665422</v>
      </c>
      <c r="BI12">
        <v>-0.0244662646675359</v>
      </c>
      <c r="BJ12">
        <v>0.0180529162403158</v>
      </c>
      <c r="BK12">
        <v>-0.00717926627898624</v>
      </c>
      <c r="BL12">
        <v>0.0504323213123561</v>
      </c>
      <c r="BM12">
        <v>0.0609922800806413</v>
      </c>
      <c r="BN12">
        <v>0.0296421255572961</v>
      </c>
      <c r="BO12">
        <v>-0.0353693117882704</v>
      </c>
      <c r="BP12">
        <v>0.0528108552017621</v>
      </c>
      <c r="BQ12">
        <v>-0.0145548021096487</v>
      </c>
      <c r="BR12">
        <v>0.00260854703929914</v>
      </c>
      <c r="BS12">
        <v>0.0263764657330234</v>
      </c>
      <c r="BT12">
        <v>-0.00762217774009422</v>
      </c>
      <c r="BU12">
        <v>-0.00290669508768526</v>
      </c>
      <c r="BV12">
        <v>0.00901052110847078</v>
      </c>
      <c r="BW12">
        <v>0.0448779121177367</v>
      </c>
      <c r="BX12">
        <v>0.0166070366242972</v>
      </c>
      <c r="BY12">
        <v>0.00243964756983073</v>
      </c>
      <c r="BZ12">
        <v>0.0577348406988696</v>
      </c>
      <c r="CA12">
        <v>0.0187334333486207</v>
      </c>
      <c r="CB12">
        <v>0.0109341736801545</v>
      </c>
      <c r="CC12">
        <v>0.0679975847233754</v>
      </c>
      <c r="CD12">
        <v>-0.0488342673799814</v>
      </c>
      <c r="CE12">
        <v>0.0561932996010075</v>
      </c>
      <c r="CF12">
        <v>0.0331546513591086</v>
      </c>
      <c r="CG12">
        <v>0.0291696455928914</v>
      </c>
      <c r="CH12">
        <v>0.0879000191863659</v>
      </c>
      <c r="CI12">
        <v>-0.011846626326512</v>
      </c>
      <c r="CJ12">
        <v>0.0440589093281307</v>
      </c>
      <c r="CK12">
        <v>0.0518078822960755</v>
      </c>
      <c r="CL12">
        <v>0.0163701067615658</v>
      </c>
      <c r="CM12">
        <v>-0.0359734444959086</v>
      </c>
      <c r="CN12">
        <v>0.0358915987919832</v>
      </c>
      <c r="CO12">
        <v>-0.0444709481135461</v>
      </c>
      <c r="CP12">
        <v>0.0573465932402213</v>
      </c>
      <c r="CQ12">
        <v>0.0435027353164605</v>
      </c>
      <c r="CR12">
        <v>-0.00925959871580684</v>
      </c>
      <c r="CS12">
        <v>0.0214200001057256</v>
      </c>
      <c r="CT12">
        <v>0.0504137749002438</v>
      </c>
      <c r="CU12">
        <v>0.044466451848129</v>
      </c>
      <c r="CV12">
        <v>-0.018444527258747</v>
      </c>
      <c r="CW12">
        <v>0.0562003489092979</v>
      </c>
      <c r="CX12">
        <v>0.0193474116239176</v>
      </c>
      <c r="CY12">
        <v>0.00494145690397874</v>
      </c>
      <c r="CZ12">
        <v>0.0516590414427218</v>
      </c>
      <c r="DA12">
        <v>-0.0822140564284508</v>
      </c>
      <c r="DB12">
        <v>-0.0183713385029566</v>
      </c>
      <c r="DC12">
        <v>-0.0671954918589988</v>
      </c>
      <c r="DD12">
        <v>-0.0250640800120622</v>
      </c>
      <c r="DE12">
        <v>0.0227751916405046</v>
      </c>
      <c r="DF12">
        <v>0.00586690591277272</v>
      </c>
      <c r="DG12">
        <v>0.083932553303435</v>
      </c>
      <c r="DH12">
        <v>0.0541109030811548</v>
      </c>
      <c r="DI12">
        <v>0.059525480221033</v>
      </c>
      <c r="DJ12">
        <v>0.011747029094386</v>
      </c>
      <c r="DK12">
        <v>-0.059791924919507</v>
      </c>
      <c r="DL12">
        <v>-0.0158866223413512</v>
      </c>
      <c r="DM12">
        <v>0.0653505184268124</v>
      </c>
      <c r="DN12">
        <v>-0.0210670484965449</v>
      </c>
      <c r="DO12">
        <v>0.0275025543840013</v>
      </c>
      <c r="DP12">
        <v>0.0375356912971003</v>
      </c>
      <c r="DQ12">
        <v>0.00320951526729818</v>
      </c>
      <c r="DS12">
        <f t="shared" si="0"/>
        <v>0.0118865210022992</v>
      </c>
    </row>
    <row r="13" spans="1:123">
      <c r="A13" t="s">
        <v>59</v>
      </c>
      <c r="B13">
        <v>-0.0561464961490066</v>
      </c>
      <c r="C13">
        <v>-0.154666041804543</v>
      </c>
      <c r="D13">
        <v>0.00396690128446675</v>
      </c>
      <c r="E13">
        <v>0.0238081024408809</v>
      </c>
      <c r="F13">
        <v>0.0727699444968821</v>
      </c>
      <c r="G13">
        <v>-0.150349733495942</v>
      </c>
      <c r="H13">
        <v>-0.0510297510285516</v>
      </c>
      <c r="I13">
        <v>0.0281614183512677</v>
      </c>
      <c r="J13">
        <v>-0.150309388189977</v>
      </c>
      <c r="K13">
        <v>-0.065555823486858</v>
      </c>
      <c r="L13">
        <v>-0.125838034238763</v>
      </c>
      <c r="M13">
        <v>0.0700634686346864</v>
      </c>
      <c r="N13">
        <v>-0.136905353063859</v>
      </c>
      <c r="O13">
        <v>-0.30062200742829</v>
      </c>
      <c r="P13">
        <v>0.252662175625897</v>
      </c>
      <c r="Q13">
        <v>-0.0457659892735963</v>
      </c>
      <c r="R13">
        <v>0.0657169293355662</v>
      </c>
      <c r="S13">
        <v>0.0966728135067842</v>
      </c>
      <c r="T13">
        <v>0.101818895577074</v>
      </c>
      <c r="U13">
        <v>0.0955926889229344</v>
      </c>
      <c r="V13">
        <v>0.138065040650406</v>
      </c>
      <c r="W13">
        <v>-0.0453534502055026</v>
      </c>
      <c r="X13">
        <v>0.0475081067597904</v>
      </c>
      <c r="Y13">
        <v>-0.0147399903797154</v>
      </c>
      <c r="Z13">
        <v>0.0172613811038389</v>
      </c>
      <c r="AA13">
        <v>-0.0361987940070992</v>
      </c>
      <c r="AB13">
        <v>0.0346446056076242</v>
      </c>
      <c r="AC13">
        <v>0.0519637087935652</v>
      </c>
      <c r="AD13">
        <v>-0.116355548710608</v>
      </c>
      <c r="AE13">
        <v>-0.0236010580491706</v>
      </c>
      <c r="AF13">
        <v>0.0776072073585619</v>
      </c>
      <c r="AG13">
        <v>0.0335389322497979</v>
      </c>
      <c r="AH13">
        <v>0.0257285351987857</v>
      </c>
      <c r="AI13">
        <v>0.0570139156969798</v>
      </c>
      <c r="AJ13">
        <v>-0.0280475821949373</v>
      </c>
      <c r="AK13">
        <v>-0.0443970279712459</v>
      </c>
      <c r="AL13">
        <v>-0.029036727739133</v>
      </c>
      <c r="AM13">
        <v>0.0470343211697835</v>
      </c>
      <c r="AN13">
        <v>-0.0162768960166498</v>
      </c>
      <c r="AO13">
        <v>-0.022457920653049</v>
      </c>
      <c r="AP13">
        <v>0.0217624469704949</v>
      </c>
      <c r="AQ13">
        <v>-0.0343172861085987</v>
      </c>
      <c r="AR13">
        <v>-0.0698555816526583</v>
      </c>
      <c r="AS13">
        <v>0.0918230528034725</v>
      </c>
      <c r="AT13">
        <v>-0.038366153302146</v>
      </c>
      <c r="AU13">
        <v>0.0913766373158951</v>
      </c>
      <c r="AV13">
        <v>-0.00235847982771253</v>
      </c>
      <c r="AW13">
        <v>-0.00945622161878479</v>
      </c>
      <c r="AX13">
        <v>0</v>
      </c>
      <c r="AY13">
        <v>-0.019475403491474</v>
      </c>
      <c r="AZ13">
        <v>0.0249370348094129</v>
      </c>
      <c r="BA13">
        <v>0.00851812967912591</v>
      </c>
      <c r="BB13">
        <v>-0.0699651333524258</v>
      </c>
      <c r="BC13">
        <v>0.0648516545285693</v>
      </c>
      <c r="BD13">
        <v>0.0255808829604605</v>
      </c>
      <c r="BE13">
        <v>0.123939829298531</v>
      </c>
      <c r="BF13">
        <v>0.010986647977286</v>
      </c>
      <c r="BG13">
        <v>0</v>
      </c>
      <c r="BH13">
        <v>0.0619579174577165</v>
      </c>
      <c r="BI13">
        <v>0.040940314229337</v>
      </c>
      <c r="BJ13">
        <v>0.0678496347764119</v>
      </c>
      <c r="BK13">
        <v>0.0598681312814491</v>
      </c>
      <c r="BL13">
        <v>0.048804599003885</v>
      </c>
      <c r="BM13">
        <v>0.0812160799193122</v>
      </c>
      <c r="BN13">
        <v>-0.0179959577114428</v>
      </c>
      <c r="BO13">
        <v>-0.066136100195075</v>
      </c>
      <c r="BP13">
        <v>0.0622886499937938</v>
      </c>
      <c r="BQ13">
        <v>0.0445977679741913</v>
      </c>
      <c r="BR13">
        <v>0.0351993364998733</v>
      </c>
      <c r="BS13">
        <v>0.0285945451622509</v>
      </c>
      <c r="BT13">
        <v>-0.0195340423732939</v>
      </c>
      <c r="BU13">
        <v>0.00383098709328422</v>
      </c>
      <c r="BV13">
        <v>-0.0824423705207805</v>
      </c>
      <c r="BW13">
        <v>0.0446170694478334</v>
      </c>
      <c r="BX13">
        <v>0.0450444333391273</v>
      </c>
      <c r="BY13">
        <v>0.0235123201230842</v>
      </c>
      <c r="BZ13">
        <v>0.0199073697895507</v>
      </c>
      <c r="CA13">
        <v>0.00225312699171454</v>
      </c>
      <c r="CB13">
        <v>0.0606728287573064</v>
      </c>
      <c r="CC13">
        <v>0.0718300491341799</v>
      </c>
      <c r="CD13">
        <v>-0.022099133645789</v>
      </c>
      <c r="CE13">
        <v>0.0423728245496044</v>
      </c>
      <c r="CF13">
        <v>-0.0345519436674063</v>
      </c>
      <c r="CG13">
        <v>-0.0133349319265712</v>
      </c>
      <c r="CH13">
        <v>0.0504984360584171</v>
      </c>
      <c r="CI13">
        <v>-0.0257459337533285</v>
      </c>
      <c r="CJ13">
        <v>-0.0349748907240793</v>
      </c>
      <c r="CK13">
        <v>-0.0347637871521171</v>
      </c>
      <c r="CL13">
        <v>0.0268194983087333</v>
      </c>
      <c r="CM13">
        <v>0.0149261279651687</v>
      </c>
      <c r="CN13">
        <v>0.0536758610380019</v>
      </c>
      <c r="CO13">
        <v>-0.0943271711092002</v>
      </c>
      <c r="CP13">
        <v>-0.0167735136559234</v>
      </c>
      <c r="CQ13">
        <v>0.0519900929868775</v>
      </c>
      <c r="CR13">
        <v>0.0594599680120425</v>
      </c>
      <c r="CS13">
        <v>-0.11516111076216</v>
      </c>
      <c r="CT13">
        <v>-0.0271827596926548</v>
      </c>
      <c r="CU13">
        <v>-0.022150035478303</v>
      </c>
      <c r="CV13">
        <v>0.0337782375206821</v>
      </c>
      <c r="CW13">
        <v>0.0687865588052272</v>
      </c>
      <c r="CX13">
        <v>0.0329843846431523</v>
      </c>
      <c r="CY13">
        <v>-0.0514014266776089</v>
      </c>
      <c r="CZ13">
        <v>0.108375777482537</v>
      </c>
      <c r="DA13">
        <v>-0.0275030663796135</v>
      </c>
      <c r="DB13">
        <v>-0.0478058396285076</v>
      </c>
      <c r="DC13">
        <v>-0.018106201124951</v>
      </c>
      <c r="DD13">
        <v>0.0771162817023645</v>
      </c>
      <c r="DE13">
        <v>0.0521412415895044</v>
      </c>
      <c r="DF13">
        <v>-0.0251490526184358</v>
      </c>
      <c r="DG13">
        <v>0.0320183584160529</v>
      </c>
      <c r="DH13">
        <v>-0.0218533909471319</v>
      </c>
      <c r="DI13">
        <v>0.0793534989553464</v>
      </c>
      <c r="DJ13">
        <v>0.00356772705810449</v>
      </c>
      <c r="DK13">
        <v>0.046231185209769</v>
      </c>
      <c r="DL13">
        <v>-0.0108768060368233</v>
      </c>
      <c r="DM13">
        <v>-0.0748940729924804</v>
      </c>
      <c r="DN13">
        <v>0.00306291829634864</v>
      </c>
      <c r="DO13">
        <v>0.0396943181725773</v>
      </c>
      <c r="DP13">
        <v>0.0491935026563866</v>
      </c>
      <c r="DQ13">
        <v>0.0149194293968191</v>
      </c>
      <c r="DS13">
        <f t="shared" si="0"/>
        <v>0.00655929488910721</v>
      </c>
    </row>
    <row r="14" spans="1:123">
      <c r="A14" t="s">
        <v>62</v>
      </c>
      <c r="B14">
        <v>0.0684118513065881</v>
      </c>
      <c r="C14">
        <v>0.118618036716474</v>
      </c>
      <c r="D14">
        <v>-0.148063079824978</v>
      </c>
      <c r="E14">
        <v>-0.139395126065608</v>
      </c>
      <c r="F14">
        <v>0.0915661807171986</v>
      </c>
      <c r="G14">
        <v>-0.0570778085969441</v>
      </c>
      <c r="H14">
        <v>-0.0293652547992722</v>
      </c>
      <c r="I14">
        <v>-0.0827026837642773</v>
      </c>
      <c r="J14">
        <v>0.0700685598609707</v>
      </c>
      <c r="K14">
        <v>-0.251820388349515</v>
      </c>
      <c r="L14">
        <v>0.216998234817041</v>
      </c>
      <c r="M14">
        <v>0.311923009075051</v>
      </c>
      <c r="N14">
        <v>-0.0850253238312941</v>
      </c>
      <c r="O14">
        <v>0.0805819535612815</v>
      </c>
      <c r="P14">
        <v>-0.0293002100427641</v>
      </c>
      <c r="Q14">
        <v>-0.0751268719449547</v>
      </c>
      <c r="R14">
        <v>0.123089611526291</v>
      </c>
      <c r="S14">
        <v>-0.10230048707381</v>
      </c>
      <c r="T14">
        <v>-0.00896509123691547</v>
      </c>
      <c r="U14">
        <v>-0.00798490616892966</v>
      </c>
      <c r="V14">
        <v>0.0955542725173211</v>
      </c>
      <c r="W14">
        <v>-0.0137642408742152</v>
      </c>
      <c r="X14">
        <v>0.164772816571581</v>
      </c>
      <c r="Y14">
        <v>-0.0549850899326686</v>
      </c>
      <c r="Z14">
        <v>-0.123679250671083</v>
      </c>
      <c r="AA14">
        <v>0.038908984260436</v>
      </c>
      <c r="AB14">
        <v>0.0515824472256203</v>
      </c>
      <c r="AC14">
        <v>-0.0504541319294267</v>
      </c>
      <c r="AD14">
        <v>0.0111201859646917</v>
      </c>
      <c r="AE14">
        <v>0.0922082763762893</v>
      </c>
      <c r="AF14">
        <v>-0.0490101262942315</v>
      </c>
      <c r="AG14">
        <v>0.127927496784614</v>
      </c>
      <c r="AH14">
        <v>0.0559798461946435</v>
      </c>
      <c r="AI14">
        <v>0.00974360262173235</v>
      </c>
      <c r="AJ14">
        <v>-0.0163396254569874</v>
      </c>
      <c r="AK14">
        <v>0.019455400485437</v>
      </c>
      <c r="AL14">
        <v>-0.0922460721947349</v>
      </c>
      <c r="AM14">
        <v>0.0278400087426915</v>
      </c>
      <c r="AN14">
        <v>0.0673427075303688</v>
      </c>
      <c r="AO14">
        <v>0.0244804442839532</v>
      </c>
      <c r="AP14">
        <v>-0.0416529930112428</v>
      </c>
      <c r="AQ14">
        <v>-0.0422204748376623</v>
      </c>
      <c r="AR14">
        <v>0.0502125292972628</v>
      </c>
      <c r="AS14">
        <v>-0.00312693069057257</v>
      </c>
      <c r="AT14">
        <v>-0.148729494200827</v>
      </c>
      <c r="AU14">
        <v>-0.0100291215975277</v>
      </c>
      <c r="AV14">
        <v>0.0760629755812035</v>
      </c>
      <c r="AW14">
        <v>-0.170202379457997</v>
      </c>
      <c r="AX14">
        <v>0.132635223720039</v>
      </c>
      <c r="AY14">
        <v>-0.0276322623729317</v>
      </c>
      <c r="AZ14">
        <v>-0.0928834149840514</v>
      </c>
      <c r="BA14">
        <v>-0.103571849184851</v>
      </c>
      <c r="BB14">
        <v>-0.0864097896060511</v>
      </c>
      <c r="BC14">
        <v>-0.0225979415329621</v>
      </c>
      <c r="BD14">
        <v>-0.00218593017634561</v>
      </c>
      <c r="BE14">
        <v>0.0677648347481727</v>
      </c>
      <c r="BF14">
        <v>0.161807062536989</v>
      </c>
      <c r="BG14">
        <v>-0.0953949602662501</v>
      </c>
      <c r="BH14">
        <v>-0.0362278034313173</v>
      </c>
      <c r="BI14">
        <v>-0.120870987846681</v>
      </c>
      <c r="BJ14">
        <v>0.0668173157871417</v>
      </c>
      <c r="BK14">
        <v>-0.0572538106907007</v>
      </c>
      <c r="BL14">
        <v>-0.0976496244245215</v>
      </c>
      <c r="BM14">
        <v>-0.178107606679035</v>
      </c>
      <c r="BN14">
        <v>-0.0789473684210525</v>
      </c>
      <c r="BO14">
        <v>-0.336955820702999</v>
      </c>
      <c r="BP14">
        <v>0.231457613929284</v>
      </c>
      <c r="BQ14">
        <v>0.0804107424960505</v>
      </c>
      <c r="BR14">
        <v>-0.138945752302968</v>
      </c>
      <c r="BS14">
        <v>-0.127191679049034</v>
      </c>
      <c r="BT14">
        <v>-0.217471666909869</v>
      </c>
      <c r="BU14">
        <v>0.00522128294380897</v>
      </c>
      <c r="BV14">
        <v>0.245053178332921</v>
      </c>
      <c r="BW14">
        <v>0.236503600695307</v>
      </c>
      <c r="BX14">
        <v>-0.192673816122424</v>
      </c>
      <c r="BY14">
        <v>0.0630348258706468</v>
      </c>
      <c r="BZ14">
        <v>-0.0495624093227874</v>
      </c>
      <c r="CA14">
        <v>0.108380933622218</v>
      </c>
      <c r="CB14">
        <v>-0.00368741392331962</v>
      </c>
      <c r="CC14">
        <v>0.0435209132257202</v>
      </c>
      <c r="CD14">
        <v>-0.108281343474917</v>
      </c>
      <c r="CE14">
        <v>-0.143281579451792</v>
      </c>
      <c r="CF14">
        <v>0.0662266472759816</v>
      </c>
      <c r="CG14">
        <v>0.186286853425664</v>
      </c>
      <c r="CH14">
        <v>0.277318356697475</v>
      </c>
      <c r="CI14">
        <v>0.0395374601855698</v>
      </c>
      <c r="CJ14">
        <v>-0.0912875507893158</v>
      </c>
      <c r="CK14">
        <v>0.100458127176104</v>
      </c>
      <c r="CL14">
        <v>-0.0131552654366216</v>
      </c>
      <c r="CM14">
        <v>-0.107927508352739</v>
      </c>
      <c r="CN14">
        <v>-0.124087315098551</v>
      </c>
      <c r="CO14">
        <v>0</v>
      </c>
      <c r="CP14">
        <v>0.12555608344491</v>
      </c>
      <c r="CQ14">
        <v>-0.043054489639294</v>
      </c>
      <c r="CR14">
        <v>-0.0582644959499559</v>
      </c>
      <c r="CS14">
        <v>0.146774536938471</v>
      </c>
      <c r="CT14">
        <v>0.0331575820585177</v>
      </c>
      <c r="CU14">
        <v>0.364887690925427</v>
      </c>
      <c r="CV14">
        <v>-0.0759913634209279</v>
      </c>
      <c r="CW14">
        <v>0.173971275504389</v>
      </c>
      <c r="CX14">
        <v>-0.0191518799912616</v>
      </c>
      <c r="CY14">
        <v>0.233295387052069</v>
      </c>
      <c r="CZ14">
        <v>0.0554228955553326</v>
      </c>
      <c r="DA14">
        <v>-0.143506283628344</v>
      </c>
      <c r="DB14">
        <v>0.0248174210304335</v>
      </c>
      <c r="DC14">
        <v>0.0233283514198452</v>
      </c>
      <c r="DD14">
        <v>-0.164655829311659</v>
      </c>
      <c r="DE14">
        <v>0.0674014949955657</v>
      </c>
      <c r="DF14">
        <v>0.071026706231454</v>
      </c>
      <c r="DG14">
        <v>0.00735864529999786</v>
      </c>
      <c r="DH14">
        <v>0.0386367136790688</v>
      </c>
      <c r="DI14">
        <v>-0.071051795360661</v>
      </c>
      <c r="DJ14">
        <v>0.0148913365715719</v>
      </c>
      <c r="DK14">
        <v>-0.0608259931691533</v>
      </c>
      <c r="DL14">
        <v>0.0215804962078618</v>
      </c>
      <c r="DM14">
        <v>0.138715192393265</v>
      </c>
      <c r="DN14">
        <v>-0.087038789025544</v>
      </c>
      <c r="DO14">
        <v>0.0629871592701059</v>
      </c>
      <c r="DP14">
        <v>0.0299877082185394</v>
      </c>
      <c r="DQ14">
        <v>0.0477480618491156</v>
      </c>
      <c r="DS14">
        <f t="shared" si="0"/>
        <v>0.00480898825362038</v>
      </c>
    </row>
    <row r="15" spans="1:123">
      <c r="A15" t="s">
        <v>65</v>
      </c>
      <c r="B15">
        <v>-0.0752517223105459</v>
      </c>
      <c r="C15">
        <v>-0.0603438395415473</v>
      </c>
      <c r="D15">
        <v>0.0731231322802952</v>
      </c>
      <c r="E15">
        <v>0.14639690838827</v>
      </c>
      <c r="F15">
        <v>-0.0567618481062859</v>
      </c>
      <c r="G15">
        <v>-0.132811268197824</v>
      </c>
      <c r="H15">
        <v>0.101151515151515</v>
      </c>
      <c r="I15">
        <v>0.0743023831801419</v>
      </c>
      <c r="J15">
        <v>0.0375019212049796</v>
      </c>
      <c r="K15">
        <v>-0.0288874623475384</v>
      </c>
      <c r="L15">
        <v>-0.101749211837689</v>
      </c>
      <c r="M15">
        <v>0.0746108123407869</v>
      </c>
      <c r="N15">
        <v>0.00252857820154873</v>
      </c>
      <c r="O15">
        <v>-0.153801691976249</v>
      </c>
      <c r="P15">
        <v>0.0583084947839048</v>
      </c>
      <c r="Q15">
        <v>0.0115589978290207</v>
      </c>
      <c r="R15">
        <v>0.0372969837587007</v>
      </c>
      <c r="S15">
        <v>-0.0248839680143154</v>
      </c>
      <c r="T15">
        <v>0.0368161486408993</v>
      </c>
      <c r="U15">
        <v>-0.0165929203539823</v>
      </c>
      <c r="V15">
        <v>0.0592800899887513</v>
      </c>
      <c r="W15">
        <v>-0.0106721885950939</v>
      </c>
      <c r="X15">
        <v>0.059303386464874</v>
      </c>
      <c r="Y15">
        <v>0.0254838382814875</v>
      </c>
      <c r="Z15">
        <v>-0.0595820364606492</v>
      </c>
      <c r="AA15">
        <v>0.0791699500919361</v>
      </c>
      <c r="AB15">
        <v>-0.0211274462077695</v>
      </c>
      <c r="AC15">
        <v>-0.0204396260194948</v>
      </c>
      <c r="AD15">
        <v>-0.0599076001421536</v>
      </c>
      <c r="AE15">
        <v>-0.0581627693470865</v>
      </c>
      <c r="AF15">
        <v>0.00590596330275228</v>
      </c>
      <c r="AG15">
        <v>0.020464002736134</v>
      </c>
      <c r="AH15">
        <v>0.0360853535917773</v>
      </c>
      <c r="AI15">
        <v>0.0728380418373951</v>
      </c>
      <c r="AJ15">
        <v>-0.0234685160058296</v>
      </c>
      <c r="AK15">
        <v>0.0374125154384521</v>
      </c>
      <c r="AL15">
        <v>-0.0386427898209236</v>
      </c>
      <c r="AM15">
        <v>-0.0107327141382869</v>
      </c>
      <c r="AN15">
        <v>0.00276444815355736</v>
      </c>
      <c r="AO15">
        <v>-0.0194018205461638</v>
      </c>
      <c r="AP15">
        <v>0.0169743263314237</v>
      </c>
      <c r="AQ15">
        <v>-0.0694763196327978</v>
      </c>
      <c r="AR15">
        <v>-0.011939461883408</v>
      </c>
      <c r="AS15">
        <v>-0.057355193736881</v>
      </c>
      <c r="AT15">
        <v>-0.0393596533461723</v>
      </c>
      <c r="AU15">
        <v>0.0682245332665079</v>
      </c>
      <c r="AV15">
        <v>-0.0638672218638202</v>
      </c>
      <c r="AW15">
        <v>0.0170404711189074</v>
      </c>
      <c r="AX15">
        <v>-0.0301835653566589</v>
      </c>
      <c r="AY15">
        <v>0.114202235772358</v>
      </c>
      <c r="AZ15">
        <v>0.0693763538935126</v>
      </c>
      <c r="BA15">
        <v>0.0442454288608136</v>
      </c>
      <c r="BB15">
        <v>-0.0621267037623157</v>
      </c>
      <c r="BC15">
        <v>0.0692902242543001</v>
      </c>
      <c r="BD15">
        <v>0.0506999236446932</v>
      </c>
      <c r="BE15">
        <v>0.16137784022092</v>
      </c>
      <c r="BF15">
        <v>0.0451359919906558</v>
      </c>
      <c r="BG15">
        <v>0.0318112876187435</v>
      </c>
      <c r="BH15">
        <v>0.0352404162314806</v>
      </c>
      <c r="BI15">
        <v>-0.00212988565876993</v>
      </c>
      <c r="BJ15">
        <v>0.0767646508144542</v>
      </c>
      <c r="BK15">
        <v>0.140427751695357</v>
      </c>
      <c r="BL15">
        <v>0.0106425151709206</v>
      </c>
      <c r="BM15">
        <v>0.0402812141693318</v>
      </c>
      <c r="BN15">
        <v>-0.0589378426197175</v>
      </c>
      <c r="BO15">
        <v>-0.0375712744644784</v>
      </c>
      <c r="BP15">
        <v>0.0799333888426312</v>
      </c>
      <c r="BQ15">
        <v>0.0120396180534963</v>
      </c>
      <c r="BR15">
        <v>0.0397913736521331</v>
      </c>
      <c r="BS15">
        <v>0.0478780364087246</v>
      </c>
      <c r="BT15">
        <v>-0.0277262336963829</v>
      </c>
      <c r="BU15">
        <v>-0.0235105382530287</v>
      </c>
      <c r="BV15">
        <v>-0.0549796057104012</v>
      </c>
      <c r="BW15">
        <v>0.0144171687198393</v>
      </c>
      <c r="BX15">
        <v>0.014685025410708</v>
      </c>
      <c r="BY15">
        <v>0.0289449928656709</v>
      </c>
      <c r="BZ15">
        <v>0.0527239281165983</v>
      </c>
      <c r="CA15">
        <v>-0.0367492875961074</v>
      </c>
      <c r="CB15">
        <v>0.0728140437051716</v>
      </c>
      <c r="CC15">
        <v>0.0565296566077003</v>
      </c>
      <c r="CD15">
        <v>-0.0135670844310934</v>
      </c>
      <c r="CE15">
        <v>0.0516948729469322</v>
      </c>
      <c r="CF15">
        <v>-0.0291932689340896</v>
      </c>
      <c r="CG15">
        <v>-0.0110749822751388</v>
      </c>
      <c r="CH15">
        <v>0.0320148331273176</v>
      </c>
      <c r="CI15">
        <v>-0.0651095939633489</v>
      </c>
      <c r="CJ15">
        <v>0.0169369923386373</v>
      </c>
      <c r="CK15">
        <v>-0.0416750655109855</v>
      </c>
      <c r="CL15">
        <v>-0.0156438975653364</v>
      </c>
      <c r="CM15">
        <v>-0.00884104810491737</v>
      </c>
      <c r="CN15">
        <v>0.0499083755524417</v>
      </c>
      <c r="CO15">
        <v>-0.142607802874743</v>
      </c>
      <c r="CP15">
        <v>0.00449048018201403</v>
      </c>
      <c r="CQ15">
        <v>0.128300649698993</v>
      </c>
      <c r="CR15">
        <v>0.0270741435325814</v>
      </c>
      <c r="CS15">
        <v>-0.0228371566711245</v>
      </c>
      <c r="CT15">
        <v>-0.0539530476892305</v>
      </c>
      <c r="CU15">
        <v>0.0146886997162412</v>
      </c>
      <c r="CV15">
        <v>0.048938970225366</v>
      </c>
      <c r="CW15">
        <v>0.0839541023027262</v>
      </c>
      <c r="CX15">
        <v>0</v>
      </c>
      <c r="CY15">
        <v>-0.0585228231776423</v>
      </c>
      <c r="CZ15">
        <v>0.115177748181539</v>
      </c>
      <c r="DA15">
        <v>-0.0852529799499323</v>
      </c>
      <c r="DB15">
        <v>0.00549850611363589</v>
      </c>
      <c r="DC15">
        <v>0</v>
      </c>
      <c r="DD15">
        <v>0.0273671594087095</v>
      </c>
      <c r="DE15">
        <v>0.0639461403849892</v>
      </c>
      <c r="DF15">
        <v>-0.0267047401484866</v>
      </c>
      <c r="DG15">
        <v>0.0532084682908511</v>
      </c>
      <c r="DH15">
        <v>-0.00499186593274359</v>
      </c>
      <c r="DI15">
        <v>0.051848865596094</v>
      </c>
      <c r="DJ15">
        <v>0.0158845072821736</v>
      </c>
      <c r="DK15">
        <v>0.0547893523370362</v>
      </c>
      <c r="DL15">
        <v>0</v>
      </c>
      <c r="DM15">
        <v>-0.0385899372068993</v>
      </c>
      <c r="DN15">
        <v>0.0227150593195817</v>
      </c>
      <c r="DO15">
        <v>0.0342555728461429</v>
      </c>
      <c r="DP15">
        <v>0.0722995153978427</v>
      </c>
      <c r="DQ15">
        <v>0.0134868729597001</v>
      </c>
      <c r="DS15">
        <f t="shared" si="0"/>
        <v>0.0107048019069975</v>
      </c>
    </row>
    <row r="16" spans="1:123">
      <c r="A16" t="s">
        <v>68</v>
      </c>
      <c r="B16">
        <v>-0.0197581565138034</v>
      </c>
      <c r="C16">
        <v>-0.110836979797039</v>
      </c>
      <c r="D16">
        <v>-0.0651536568766032</v>
      </c>
      <c r="E16">
        <v>-0.0454456360428974</v>
      </c>
      <c r="F16">
        <v>-0.0984159577588736</v>
      </c>
      <c r="G16">
        <v>-0.242785098421994</v>
      </c>
      <c r="H16">
        <v>0.349761526232114</v>
      </c>
      <c r="I16">
        <v>0.167892273899341</v>
      </c>
      <c r="J16">
        <v>-0.0968735519393791</v>
      </c>
      <c r="K16">
        <v>-0.238764977514864</v>
      </c>
      <c r="L16">
        <v>-0.022718261834906</v>
      </c>
      <c r="M16">
        <v>0.191407359324922</v>
      </c>
      <c r="N16">
        <v>-0.0750161746177683</v>
      </c>
      <c r="O16">
        <v>-0.364857900161979</v>
      </c>
      <c r="P16">
        <v>0.184431693038892</v>
      </c>
      <c r="Q16">
        <v>0.0927819916809396</v>
      </c>
      <c r="R16">
        <v>0.232904930365859</v>
      </c>
      <c r="S16">
        <v>0.0385732965276768</v>
      </c>
      <c r="T16">
        <v>0.104567391760509</v>
      </c>
      <c r="U16">
        <v>0.049360435663627</v>
      </c>
      <c r="V16">
        <v>0.156865703165073</v>
      </c>
      <c r="W16">
        <v>-0.0677064315893798</v>
      </c>
      <c r="X16">
        <v>-0.0294018911206848</v>
      </c>
      <c r="Y16">
        <v>0.179939472546476</v>
      </c>
      <c r="Z16">
        <v>-0.0627045776540133</v>
      </c>
      <c r="AA16">
        <v>0.11620755257877</v>
      </c>
      <c r="AB16">
        <v>-0.0252393182348821</v>
      </c>
      <c r="AC16">
        <v>0.0226592253706674</v>
      </c>
      <c r="AD16">
        <v>-0.0949525705586134</v>
      </c>
      <c r="AE16">
        <v>-0.0629642090008024</v>
      </c>
      <c r="AF16">
        <v>0.174436588599205</v>
      </c>
      <c r="AG16">
        <v>0</v>
      </c>
      <c r="AH16">
        <v>-0.0129573887686953</v>
      </c>
      <c r="AI16">
        <v>0.0696876563505111</v>
      </c>
      <c r="AJ16">
        <v>-0.0227849792863825</v>
      </c>
      <c r="AK16">
        <v>0.0298803418803419</v>
      </c>
      <c r="AL16">
        <v>-0.00334174301774881</v>
      </c>
      <c r="AM16">
        <v>0.0402575774397691</v>
      </c>
      <c r="AN16">
        <v>-0.0161159494535519</v>
      </c>
      <c r="AO16">
        <v>-0.0360792311196928</v>
      </c>
      <c r="AP16">
        <v>0.0544226873733964</v>
      </c>
      <c r="AQ16">
        <v>0.107219091530055</v>
      </c>
      <c r="AR16">
        <v>0.00302673941123155</v>
      </c>
      <c r="AS16">
        <v>-0.0480510494349196</v>
      </c>
      <c r="AT16">
        <v>0.00944920045226949</v>
      </c>
      <c r="AU16">
        <v>0.0562645011600929</v>
      </c>
      <c r="AV16">
        <v>0.029578291579087</v>
      </c>
      <c r="AW16">
        <v>0.0217763145794634</v>
      </c>
      <c r="AX16">
        <v>0.0112861128611286</v>
      </c>
      <c r="AY16">
        <v>-0.0446228329358158</v>
      </c>
      <c r="AZ16">
        <v>0.101183046110852</v>
      </c>
      <c r="BA16">
        <v>0.0141271613710958</v>
      </c>
      <c r="BB16">
        <v>0.0104602859478489</v>
      </c>
      <c r="BC16">
        <v>0.049745740324924</v>
      </c>
      <c r="BD16">
        <v>0.0819112627986347</v>
      </c>
      <c r="BE16">
        <v>0.0220820189274449</v>
      </c>
      <c r="BF16">
        <v>-0.0185185185185185</v>
      </c>
      <c r="BG16">
        <v>0.0660377358490565</v>
      </c>
      <c r="BH16">
        <v>0.0324483775811208</v>
      </c>
      <c r="BI16">
        <v>-0.00588545095457538</v>
      </c>
      <c r="BJ16">
        <v>-0.0443690979166391</v>
      </c>
      <c r="BK16">
        <v>-0.0154809917813534</v>
      </c>
      <c r="BL16">
        <v>0.03144884284025</v>
      </c>
      <c r="BM16">
        <v>0.0609662890678313</v>
      </c>
      <c r="BN16">
        <v>0.0287379240258823</v>
      </c>
      <c r="BO16">
        <v>-0.036125595528379</v>
      </c>
      <c r="BP16">
        <v>0.074842375651903</v>
      </c>
      <c r="BQ16">
        <v>0.0557144753835199</v>
      </c>
      <c r="BR16">
        <v>0.0422216378748557</v>
      </c>
      <c r="BS16">
        <v>0.0227841158402808</v>
      </c>
      <c r="BT16">
        <v>-0.0396087390199169</v>
      </c>
      <c r="BU16">
        <v>0.00917984454569809</v>
      </c>
      <c r="BV16">
        <v>0.0394728105703472</v>
      </c>
      <c r="BW16">
        <v>0.0329170791947451</v>
      </c>
      <c r="BX16">
        <v>0.0220561710899252</v>
      </c>
      <c r="BY16">
        <v>0.02158019462512</v>
      </c>
      <c r="BZ16">
        <v>0.0445979961502394</v>
      </c>
      <c r="CA16">
        <v>-0.0145998506940835</v>
      </c>
      <c r="CB16">
        <v>-0.0117090853295998</v>
      </c>
      <c r="CC16">
        <v>0.0616066836799054</v>
      </c>
      <c r="CD16">
        <v>-0.0401806116666362</v>
      </c>
      <c r="CE16">
        <v>0.0302352156937435</v>
      </c>
      <c r="CF16">
        <v>-0.00225539584970169</v>
      </c>
      <c r="CG16">
        <v>0.0923560093013776</v>
      </c>
      <c r="CH16">
        <v>0.0594521245017385</v>
      </c>
      <c r="CI16">
        <v>0.0300592379122637</v>
      </c>
      <c r="CJ16">
        <v>0.0252962891004469</v>
      </c>
      <c r="CK16">
        <v>0.0113848252861366</v>
      </c>
      <c r="CL16">
        <v>0.0412719587505248</v>
      </c>
      <c r="CM16">
        <v>-0.0229669135375957</v>
      </c>
      <c r="CN16">
        <v>0.0661593540972978</v>
      </c>
      <c r="CO16">
        <v>0.035459375798907</v>
      </c>
      <c r="CP16">
        <v>0.0376749120851989</v>
      </c>
      <c r="CQ16">
        <v>0.0577530271949174</v>
      </c>
      <c r="CR16">
        <v>0.0249623072807743</v>
      </c>
      <c r="CS16">
        <v>-0.0135414071675148</v>
      </c>
      <c r="CT16">
        <v>0.0519689016360914</v>
      </c>
      <c r="CU16">
        <v>-0.0419195902923054</v>
      </c>
      <c r="CV16">
        <v>0.0406276100703973</v>
      </c>
      <c r="CW16">
        <v>0.0240268302470905</v>
      </c>
      <c r="CX16">
        <v>0.0337194394835993</v>
      </c>
      <c r="CY16">
        <v>0.0145902385130305</v>
      </c>
      <c r="CZ16">
        <v>0.0814250178821168</v>
      </c>
      <c r="DA16">
        <v>-0.038308521560575</v>
      </c>
      <c r="DB16">
        <v>-0.0521939527077312</v>
      </c>
      <c r="DC16">
        <v>-0.0898560613445105</v>
      </c>
      <c r="DD16">
        <v>-0.0222944147939239</v>
      </c>
      <c r="DE16">
        <v>0.00163094412190712</v>
      </c>
      <c r="DF16">
        <v>-0.0133604714745732</v>
      </c>
      <c r="DG16">
        <v>0.0372249693640658</v>
      </c>
      <c r="DH16">
        <v>0.0962502077940581</v>
      </c>
      <c r="DI16">
        <v>0.0461310168536893</v>
      </c>
      <c r="DJ16">
        <v>0.0711253533230487</v>
      </c>
      <c r="DK16">
        <v>-0.0519755443319398</v>
      </c>
      <c r="DL16">
        <v>-0.0315165357301262</v>
      </c>
      <c r="DM16">
        <v>0.0976317188593927</v>
      </c>
      <c r="DN16">
        <v>-0.0458238216731568</v>
      </c>
      <c r="DO16">
        <v>0.0113037228401547</v>
      </c>
      <c r="DP16">
        <v>0.036310322548581</v>
      </c>
      <c r="DQ16">
        <v>0.000284703437932243</v>
      </c>
      <c r="DS16">
        <f t="shared" si="0"/>
        <v>0.0168086380272728</v>
      </c>
    </row>
    <row r="17" spans="1:123">
      <c r="A17" t="s">
        <v>70</v>
      </c>
      <c r="B17">
        <v>-0.040271162921795</v>
      </c>
      <c r="C17">
        <v>-0.0661215650010392</v>
      </c>
      <c r="D17">
        <v>-0.0254672448800218</v>
      </c>
      <c r="E17">
        <v>-0.12324760313729</v>
      </c>
      <c r="F17">
        <v>-0.0711735577435785</v>
      </c>
      <c r="G17">
        <v>0.051733860602261</v>
      </c>
      <c r="H17">
        <v>-0.0399997294965641</v>
      </c>
      <c r="I17">
        <v>-0.0286785890754078</v>
      </c>
      <c r="J17">
        <v>0.0457509026579843</v>
      </c>
      <c r="K17">
        <v>0.0198778636844588</v>
      </c>
      <c r="L17">
        <v>-0.191885202267667</v>
      </c>
      <c r="M17">
        <v>0.112188302383952</v>
      </c>
      <c r="N17">
        <v>-0.0918122618822448</v>
      </c>
      <c r="O17">
        <v>-0.357491211241994</v>
      </c>
      <c r="P17">
        <v>0.167644650907784</v>
      </c>
      <c r="Q17">
        <v>0.207327152023731</v>
      </c>
      <c r="R17">
        <v>-0.000292999672839023</v>
      </c>
      <c r="S17">
        <v>-0.00678433898037767</v>
      </c>
      <c r="T17">
        <v>0.0189570574878128</v>
      </c>
      <c r="U17">
        <v>0.290315752291457</v>
      </c>
      <c r="V17">
        <v>0.0320686562928056</v>
      </c>
      <c r="W17">
        <v>-0.0958115949095519</v>
      </c>
      <c r="X17">
        <v>-0.0614678602243314</v>
      </c>
      <c r="Y17">
        <v>0.0252514631576164</v>
      </c>
      <c r="Z17">
        <v>-0.0556501427400943</v>
      </c>
      <c r="AA17">
        <v>0.11789477182442</v>
      </c>
      <c r="AB17">
        <v>0.0368610654863084</v>
      </c>
      <c r="AC17">
        <v>-0.00391673382286528</v>
      </c>
      <c r="AD17">
        <v>-0.0973473252230267</v>
      </c>
      <c r="AE17">
        <v>-0.162957158915289</v>
      </c>
      <c r="AF17">
        <v>-0.00161502531385505</v>
      </c>
      <c r="AG17">
        <v>0.0904119184612406</v>
      </c>
      <c r="AH17">
        <v>0.0661343358383462</v>
      </c>
      <c r="AI17">
        <v>0.0047863828989092</v>
      </c>
      <c r="AJ17">
        <v>0.0891418784592266</v>
      </c>
      <c r="AK17">
        <v>0.0442265627175873</v>
      </c>
      <c r="AL17">
        <v>0.0168646346354868</v>
      </c>
      <c r="AM17">
        <v>-0.0195064670152463</v>
      </c>
      <c r="AN17">
        <v>0.00611261156982268</v>
      </c>
      <c r="AO17">
        <v>-0.0452342140947737</v>
      </c>
      <c r="AP17">
        <v>0.0878942796580671</v>
      </c>
      <c r="AQ17">
        <v>-0.010694165762523</v>
      </c>
      <c r="AR17">
        <v>-0.0388244004967994</v>
      </c>
      <c r="AS17">
        <v>-0.0139611935971506</v>
      </c>
      <c r="AT17">
        <v>-0.0704740763764049</v>
      </c>
      <c r="AU17">
        <v>0.0398397688260899</v>
      </c>
      <c r="AV17">
        <v>0.112490331215616</v>
      </c>
      <c r="AW17">
        <v>-0.00663649839751401</v>
      </c>
      <c r="AX17">
        <v>0.0212437993861809</v>
      </c>
      <c r="AY17">
        <v>-0.0163344396870378</v>
      </c>
      <c r="AZ17">
        <v>-0.0221024211281375</v>
      </c>
      <c r="BA17">
        <v>0.0432405710837562</v>
      </c>
      <c r="BB17">
        <v>-0.0603633754531163</v>
      </c>
      <c r="BC17">
        <v>-0.0850022560827461</v>
      </c>
      <c r="BD17">
        <v>0.0182225306479469</v>
      </c>
      <c r="BE17">
        <v>0.114299050776812</v>
      </c>
      <c r="BF17">
        <v>0.00146515824200666</v>
      </c>
      <c r="BG17">
        <v>0.0321804319329959</v>
      </c>
      <c r="BH17">
        <v>0.0242023783816694</v>
      </c>
      <c r="BI17">
        <v>0.0345261879087289</v>
      </c>
      <c r="BJ17">
        <v>0.0857264188379956</v>
      </c>
      <c r="BK17">
        <v>0.0862518491812334</v>
      </c>
      <c r="BL17">
        <v>-0.0361511085736035</v>
      </c>
      <c r="BM17">
        <v>0.0334363765029981</v>
      </c>
      <c r="BN17">
        <v>0.0404900070387497</v>
      </c>
      <c r="BO17">
        <v>0.00445113338636505</v>
      </c>
      <c r="BP17">
        <v>0.0268385409696887</v>
      </c>
      <c r="BQ17">
        <v>-0.0481586482962343</v>
      </c>
      <c r="BR17">
        <v>0.0580687541710683</v>
      </c>
      <c r="BS17">
        <v>-0.0114142109825894</v>
      </c>
      <c r="BT17">
        <v>0.0295995880005149</v>
      </c>
      <c r="BU17">
        <v>0.0669940157366535</v>
      </c>
      <c r="BV17">
        <v>-0.0118368930825145</v>
      </c>
      <c r="BW17">
        <v>0.045522291684237</v>
      </c>
      <c r="BX17">
        <v>-0.0126072530304987</v>
      </c>
      <c r="BY17">
        <v>0.0240684716424768</v>
      </c>
      <c r="BZ17">
        <v>0.0246047030520602</v>
      </c>
      <c r="CA17">
        <v>-0.0463062541363336</v>
      </c>
      <c r="CB17">
        <v>0.00910933627240507</v>
      </c>
      <c r="CC17">
        <v>0.0347943650434479</v>
      </c>
      <c r="CD17">
        <v>0.00237849023896697</v>
      </c>
      <c r="CE17">
        <v>0.00569446585666511</v>
      </c>
      <c r="CF17">
        <v>0.0010960899460255</v>
      </c>
      <c r="CG17">
        <v>0.111011178286682</v>
      </c>
      <c r="CH17">
        <v>-0.0119620665534999</v>
      </c>
      <c r="CI17">
        <v>0.0593407429543722</v>
      </c>
      <c r="CJ17">
        <v>0.0382167726797908</v>
      </c>
      <c r="CK17">
        <v>-0.0415921160217755</v>
      </c>
      <c r="CL17">
        <v>0.0348526282532782</v>
      </c>
      <c r="CM17">
        <v>-0.0517571323002395</v>
      </c>
      <c r="CN17">
        <v>0.01623775718311</v>
      </c>
      <c r="CO17">
        <v>-0.107409019858796</v>
      </c>
      <c r="CP17">
        <v>0.0365589717039954</v>
      </c>
      <c r="CQ17">
        <v>0.037350168745298</v>
      </c>
      <c r="CR17">
        <v>0.0774878769777616</v>
      </c>
      <c r="CS17">
        <v>0.0400021505714485</v>
      </c>
      <c r="CT17">
        <v>-0.0221913778337876</v>
      </c>
      <c r="CU17">
        <v>0.126314382418573</v>
      </c>
      <c r="CV17">
        <v>-0.0508456787881955</v>
      </c>
      <c r="CW17">
        <v>0.0418855007098644</v>
      </c>
      <c r="CX17">
        <v>0.0195074833989584</v>
      </c>
      <c r="CY17">
        <v>-0.0295699137262344</v>
      </c>
      <c r="CZ17">
        <v>0.0912082281758173</v>
      </c>
      <c r="DA17">
        <v>-0.0801543657176703</v>
      </c>
      <c r="DB17">
        <v>-0.0215249989403217</v>
      </c>
      <c r="DC17">
        <v>-0.0421776112380231</v>
      </c>
      <c r="DD17">
        <v>0.0282472501644295</v>
      </c>
      <c r="DE17">
        <v>0.0529884806836909</v>
      </c>
      <c r="DF17">
        <v>-0.169227603908373</v>
      </c>
      <c r="DG17">
        <v>-0.0972085452630532</v>
      </c>
      <c r="DH17">
        <v>0.01793288631959</v>
      </c>
      <c r="DI17">
        <v>0.087598221249549</v>
      </c>
      <c r="DJ17">
        <v>0.0270390177671671</v>
      </c>
      <c r="DK17">
        <v>-0.072417920433874</v>
      </c>
      <c r="DL17">
        <v>-0.0317464062553543</v>
      </c>
      <c r="DM17">
        <v>0.0037688668161604</v>
      </c>
      <c r="DN17">
        <v>-0.0349513407098239</v>
      </c>
      <c r="DO17">
        <v>0.0483438766379456</v>
      </c>
      <c r="DP17">
        <v>0.0898569304899968</v>
      </c>
      <c r="DQ17">
        <v>0.00947394827559177</v>
      </c>
      <c r="DS17">
        <f t="shared" si="0"/>
        <v>0.00587639373561354</v>
      </c>
    </row>
    <row r="18" spans="1:123">
      <c r="A18" t="s">
        <v>73</v>
      </c>
      <c r="B18">
        <v>-0.0125528739787865</v>
      </c>
      <c r="C18">
        <v>0.0491230713596913</v>
      </c>
      <c r="D18">
        <v>-0.00561338653017007</v>
      </c>
      <c r="E18">
        <v>0.548268384044161</v>
      </c>
      <c r="F18">
        <v>0.146527453870408</v>
      </c>
      <c r="G18">
        <v>0.00554491277644731</v>
      </c>
      <c r="H18">
        <v>-0.00122100270295533</v>
      </c>
      <c r="I18">
        <v>0.00242190186740432</v>
      </c>
      <c r="J18">
        <v>0.039898169475088</v>
      </c>
      <c r="K18">
        <v>-0.0375560146045987</v>
      </c>
      <c r="L18">
        <v>-0.0237816074690285</v>
      </c>
      <c r="M18">
        <v>0.031450614296952</v>
      </c>
      <c r="N18">
        <v>-0.152020305301271</v>
      </c>
      <c r="O18">
        <v>0.0126271868477523</v>
      </c>
      <c r="P18">
        <v>0.0959707794421307</v>
      </c>
      <c r="Q18">
        <v>0.0890530492179897</v>
      </c>
      <c r="R18">
        <v>-0.0957790924861055</v>
      </c>
      <c r="S18">
        <v>-0.032342184202909</v>
      </c>
      <c r="T18">
        <v>0.0248028927691055</v>
      </c>
      <c r="U18">
        <v>0.0627471700879254</v>
      </c>
      <c r="V18">
        <v>0.0428876936410323</v>
      </c>
      <c r="W18">
        <v>-0.00672028142433279</v>
      </c>
      <c r="X18">
        <v>-0.0232296930424271</v>
      </c>
      <c r="Y18">
        <v>0.0846353353042233</v>
      </c>
      <c r="Z18">
        <v>-0.0601782557867664</v>
      </c>
      <c r="AA18">
        <v>0.0798874002342909</v>
      </c>
      <c r="AB18">
        <v>-0.0179917941996175</v>
      </c>
      <c r="AC18">
        <v>-0.0281696061930493</v>
      </c>
      <c r="AD18">
        <v>-0.0600791780927735</v>
      </c>
      <c r="AE18">
        <v>-0.0303910050711944</v>
      </c>
      <c r="AF18">
        <v>0.0768268738099103</v>
      </c>
      <c r="AG18">
        <v>-0.00941173322061606</v>
      </c>
      <c r="AH18">
        <v>0.0240258375490723</v>
      </c>
      <c r="AI18">
        <v>0.0113721852279927</v>
      </c>
      <c r="AJ18">
        <v>-0.0211827800240914</v>
      </c>
      <c r="AK18">
        <v>0.0707824584698857</v>
      </c>
      <c r="AL18">
        <v>-0.0198076588735874</v>
      </c>
      <c r="AM18">
        <v>-0.00752462277931965</v>
      </c>
      <c r="AN18">
        <v>0.0569661949457778</v>
      </c>
      <c r="AO18">
        <v>-0.0121142006895042</v>
      </c>
      <c r="AP18">
        <v>0.0130961976886264</v>
      </c>
      <c r="AQ18">
        <v>-0.0539611563328494</v>
      </c>
      <c r="AR18">
        <v>-0.0360988652794768</v>
      </c>
      <c r="AS18">
        <v>-0.0405839824887942</v>
      </c>
      <c r="AT18">
        <v>-0.0860934233083841</v>
      </c>
      <c r="AU18">
        <v>0.109273445399309</v>
      </c>
      <c r="AV18">
        <v>0.00782902308645483</v>
      </c>
      <c r="AW18">
        <v>-0.0740360967104396</v>
      </c>
      <c r="AX18">
        <v>0.00609335291685964</v>
      </c>
      <c r="AY18">
        <v>0.00445563288181883</v>
      </c>
      <c r="AZ18">
        <v>-0.0102443384424626</v>
      </c>
      <c r="BA18">
        <v>0.0250407493235656</v>
      </c>
      <c r="BB18">
        <v>-0.0448751263657137</v>
      </c>
      <c r="BC18">
        <v>-0.0365985142590844</v>
      </c>
      <c r="BD18">
        <v>-0.0362689368059541</v>
      </c>
      <c r="BE18">
        <v>0.00869303012099731</v>
      </c>
      <c r="BF18">
        <v>-0.0421323702363293</v>
      </c>
      <c r="BG18">
        <v>-0.0137939232189311</v>
      </c>
      <c r="BH18">
        <v>-0.00588312029073856</v>
      </c>
      <c r="BI18">
        <v>0.0534071166912644</v>
      </c>
      <c r="BJ18">
        <v>0.0796826769643351</v>
      </c>
      <c r="BK18">
        <v>-0.0217023759387941</v>
      </c>
      <c r="BL18">
        <v>0.0928423545850339</v>
      </c>
      <c r="BM18">
        <v>-0.0782215033326604</v>
      </c>
      <c r="BN18">
        <v>0.0963872476639902</v>
      </c>
      <c r="BO18">
        <v>-0.0835237185387349</v>
      </c>
      <c r="BP18">
        <v>0.00190761321968003</v>
      </c>
      <c r="BQ18">
        <v>0.142874197960096</v>
      </c>
      <c r="BR18">
        <v>0.0397980731211152</v>
      </c>
      <c r="BS18">
        <v>0.0156569294721911</v>
      </c>
      <c r="BT18">
        <v>-0.0385526605493831</v>
      </c>
      <c r="BU18">
        <v>0.0124588097582388</v>
      </c>
      <c r="BV18">
        <v>0.0145865519051751</v>
      </c>
      <c r="BW18">
        <v>0.0399901627048556</v>
      </c>
      <c r="BX18">
        <v>-0.0325323477683366</v>
      </c>
      <c r="BY18">
        <v>0.0451593589732719</v>
      </c>
      <c r="BZ18">
        <v>-0.0167939232876442</v>
      </c>
      <c r="CA18">
        <v>-0.00892031984570274</v>
      </c>
      <c r="CB18">
        <v>-0.00736512119544752</v>
      </c>
      <c r="CC18">
        <v>0.102170061711061</v>
      </c>
      <c r="CD18">
        <v>-0.041473739518737</v>
      </c>
      <c r="CE18">
        <v>-0.0398743230816389</v>
      </c>
      <c r="CF18">
        <v>-0.180063693672122</v>
      </c>
      <c r="CG18">
        <v>0.00132947353374235</v>
      </c>
      <c r="CH18">
        <v>-0.0494457518148705</v>
      </c>
      <c r="CI18">
        <v>0.121190315830983</v>
      </c>
      <c r="CJ18">
        <v>-0.0922660478233931</v>
      </c>
      <c r="CK18">
        <v>0.171462300021003</v>
      </c>
      <c r="CL18">
        <v>0.0308268985854889</v>
      </c>
      <c r="CM18">
        <v>-0.107458806145708</v>
      </c>
      <c r="CN18">
        <v>-0.0575599934988933</v>
      </c>
      <c r="CO18">
        <v>-0.265758497376425</v>
      </c>
      <c r="CP18">
        <v>-0.249772257331918</v>
      </c>
      <c r="CQ18">
        <v>0.009940581404285</v>
      </c>
      <c r="CR18">
        <v>0.0735097518248877</v>
      </c>
      <c r="CS18">
        <v>-0.1677213560612</v>
      </c>
      <c r="CT18">
        <v>-0.0953780804429526</v>
      </c>
      <c r="CU18">
        <v>0.0999259690179843</v>
      </c>
      <c r="CV18">
        <v>0.0740864212436456</v>
      </c>
      <c r="CW18">
        <v>0.110368159504468</v>
      </c>
      <c r="CX18">
        <v>0.0407702576414959</v>
      </c>
      <c r="CY18">
        <v>0.0339554901290409</v>
      </c>
      <c r="CZ18">
        <v>-0.0055482815631791</v>
      </c>
      <c r="DA18">
        <v>-0.101977265122111</v>
      </c>
      <c r="DB18">
        <v>0.0907691594126336</v>
      </c>
      <c r="DC18">
        <v>-0.0203781727607794</v>
      </c>
      <c r="DD18">
        <v>0.207048944298979</v>
      </c>
      <c r="DE18">
        <v>0.0245625562270979</v>
      </c>
      <c r="DF18">
        <v>0.0925639825172058</v>
      </c>
      <c r="DG18">
        <v>-0.0999997822019814</v>
      </c>
      <c r="DH18">
        <v>0.086419812838948</v>
      </c>
      <c r="DI18">
        <v>0.0184658015137946</v>
      </c>
      <c r="DJ18">
        <v>0.0725245391795779</v>
      </c>
      <c r="DK18">
        <v>-0.0962288554018167</v>
      </c>
      <c r="DL18">
        <v>0.034532475554139</v>
      </c>
      <c r="DM18">
        <v>0.0681499705018611</v>
      </c>
      <c r="DN18">
        <v>-0.0364583599200001</v>
      </c>
      <c r="DO18">
        <v>0.0918922641689359</v>
      </c>
      <c r="DP18">
        <v>0.122524422207494</v>
      </c>
      <c r="DQ18">
        <v>0.0381837631321936</v>
      </c>
      <c r="DS18">
        <f t="shared" si="0"/>
        <v>0.00874177580890313</v>
      </c>
    </row>
    <row r="19" spans="1:123">
      <c r="A19" t="s">
        <v>76</v>
      </c>
      <c r="B19">
        <v>-0.0531980767829825</v>
      </c>
      <c r="C19">
        <v>-0.0945621020639774</v>
      </c>
      <c r="D19">
        <v>0.0214357035117163</v>
      </c>
      <c r="E19">
        <v>0.0784941763727121</v>
      </c>
      <c r="F19">
        <v>-0.120819994600224</v>
      </c>
      <c r="G19">
        <v>-0.28206365570642</v>
      </c>
      <c r="H19">
        <v>-0.0608921478765658</v>
      </c>
      <c r="I19">
        <v>0.234993655854508</v>
      </c>
      <c r="J19">
        <v>-0.237618545837724</v>
      </c>
      <c r="K19">
        <v>-0.582342778161714</v>
      </c>
      <c r="L19">
        <v>0.0473235707785225</v>
      </c>
      <c r="M19">
        <v>-0.22008057508492</v>
      </c>
      <c r="N19">
        <v>0.0856882406563353</v>
      </c>
      <c r="O19">
        <v>-0.679354417389682</v>
      </c>
      <c r="P19">
        <v>0.76287459994181</v>
      </c>
      <c r="Q19">
        <v>0.116190790559498</v>
      </c>
      <c r="R19">
        <v>-0.299571196214698</v>
      </c>
      <c r="S19">
        <v>0.552248258391387</v>
      </c>
      <c r="T19">
        <v>0.51421188630491</v>
      </c>
      <c r="U19">
        <v>0.26800790371834</v>
      </c>
      <c r="V19">
        <v>0.155900269159938</v>
      </c>
      <c r="W19">
        <v>-0.112077945952571</v>
      </c>
      <c r="X19">
        <v>-0.00372670807453412</v>
      </c>
      <c r="Y19">
        <v>0.0772374619008034</v>
      </c>
      <c r="Z19">
        <v>-0.0769082374123849</v>
      </c>
      <c r="AA19">
        <v>0.0190874259839775</v>
      </c>
      <c r="AB19">
        <v>0.103151274864994</v>
      </c>
      <c r="AC19">
        <v>0.108873466352708</v>
      </c>
      <c r="AD19">
        <v>-0.129365744621403</v>
      </c>
      <c r="AE19">
        <v>0.0268292682926827</v>
      </c>
      <c r="AF19">
        <v>-0.0265658207275909</v>
      </c>
      <c r="AG19">
        <v>0.0447569511333721</v>
      </c>
      <c r="AH19">
        <v>-0.0188076213890597</v>
      </c>
      <c r="AI19">
        <v>0.0200451014783261</v>
      </c>
      <c r="AJ19">
        <v>-0.0109923851633504</v>
      </c>
      <c r="AK19">
        <v>0.028314188140329</v>
      </c>
      <c r="AL19">
        <v>0.035203188213272</v>
      </c>
      <c r="AM19">
        <v>0.011315912272515</v>
      </c>
      <c r="AN19">
        <v>0.0415849578959511</v>
      </c>
      <c r="AO19">
        <v>0.025361315687469</v>
      </c>
      <c r="AP19">
        <v>0.0530863530809524</v>
      </c>
      <c r="AQ19">
        <v>-0.0695897435897436</v>
      </c>
      <c r="AR19">
        <v>-0.0104172408091275</v>
      </c>
      <c r="AS19">
        <v>-0.0390999220229474</v>
      </c>
      <c r="AT19">
        <v>-0.194470206352887</v>
      </c>
      <c r="AU19">
        <v>0.167374253435993</v>
      </c>
      <c r="AV19">
        <v>-0.0115268446033407</v>
      </c>
      <c r="AW19">
        <v>-0.0450236966824644</v>
      </c>
      <c r="AX19">
        <v>0.146206085934439</v>
      </c>
      <c r="AY19">
        <v>0.0587363983364668</v>
      </c>
      <c r="AZ19">
        <v>0.0192638829100302</v>
      </c>
      <c r="BA19">
        <v>0.0693168619997888</v>
      </c>
      <c r="BB19">
        <v>-0.0821031843989138</v>
      </c>
      <c r="BC19">
        <v>0.120159208261618</v>
      </c>
      <c r="BD19">
        <v>0.00412945356765593</v>
      </c>
      <c r="BE19">
        <v>0.065512624330528</v>
      </c>
      <c r="BF19">
        <v>-0.00646261556413252</v>
      </c>
      <c r="BG19">
        <v>0.102764477369229</v>
      </c>
      <c r="BH19">
        <v>0.0588620816777947</v>
      </c>
      <c r="BI19">
        <v>-0.053384912959381</v>
      </c>
      <c r="BJ19">
        <v>0.0755619125459746</v>
      </c>
      <c r="BK19">
        <v>0.000949884114137989</v>
      </c>
      <c r="BL19">
        <v>0.035643789857273</v>
      </c>
      <c r="BM19">
        <v>0.0996957812557271</v>
      </c>
      <c r="BN19">
        <v>-0.0504616205046163</v>
      </c>
      <c r="BO19">
        <v>-0.0313454315700797</v>
      </c>
      <c r="BP19">
        <v>-0.0173575880562399</v>
      </c>
      <c r="BQ19">
        <v>-0.0157465796363906</v>
      </c>
      <c r="BR19">
        <v>0.0577744473585613</v>
      </c>
      <c r="BS19">
        <v>0.0406984981581184</v>
      </c>
      <c r="BT19">
        <v>-0.0626595418808072</v>
      </c>
      <c r="BU19">
        <v>0.0102033405954973</v>
      </c>
      <c r="BV19">
        <v>-0.00219258833255442</v>
      </c>
      <c r="BW19">
        <v>0.033465417867435</v>
      </c>
      <c r="BX19">
        <v>-0.0148140402244763</v>
      </c>
      <c r="BY19">
        <v>0.0440135861873761</v>
      </c>
      <c r="BZ19">
        <v>0.0362613528534637</v>
      </c>
      <c r="CA19">
        <v>-0.00444764209562432</v>
      </c>
      <c r="CB19">
        <v>0.0352473556270942</v>
      </c>
      <c r="CC19">
        <v>0.0799936538156432</v>
      </c>
      <c r="CD19">
        <v>-0.0502409213773652</v>
      </c>
      <c r="CE19">
        <v>0.0580956505599208</v>
      </c>
      <c r="CF19">
        <v>-0.0311074728101975</v>
      </c>
      <c r="CG19">
        <v>0.0531985515992759</v>
      </c>
      <c r="CH19">
        <v>0.0929719508351716</v>
      </c>
      <c r="CI19">
        <v>0.0252437873545139</v>
      </c>
      <c r="CJ19">
        <v>-0.00501137787323258</v>
      </c>
      <c r="CK19">
        <v>0.00444558653475524</v>
      </c>
      <c r="CL19">
        <v>0.0457429390094146</v>
      </c>
      <c r="CM19">
        <v>-0.0291613660827869</v>
      </c>
      <c r="CN19">
        <v>0.0345983267815744</v>
      </c>
      <c r="CO19">
        <v>-0.0888520836885305</v>
      </c>
      <c r="CP19">
        <v>-0.0051591862920688</v>
      </c>
      <c r="CQ19">
        <v>0.0184598022355975</v>
      </c>
      <c r="CR19">
        <v>0.0531356357016595</v>
      </c>
      <c r="CS19">
        <v>-0.00157827492045992</v>
      </c>
      <c r="CT19">
        <v>-0.0113413960957496</v>
      </c>
      <c r="CU19">
        <v>0.0694634790112176</v>
      </c>
      <c r="CV19">
        <v>0.0030850281212178</v>
      </c>
      <c r="CW19">
        <v>0.0484042679031915</v>
      </c>
      <c r="CX19">
        <v>0.0231073000112827</v>
      </c>
      <c r="CY19">
        <v>0.0170052272877657</v>
      </c>
      <c r="CZ19">
        <v>0.0673389720234223</v>
      </c>
      <c r="DA19">
        <v>-0.00512039012496202</v>
      </c>
      <c r="DB19">
        <v>-0.0238139002920572</v>
      </c>
      <c r="DC19">
        <v>-0.0724522459568592</v>
      </c>
      <c r="DD19">
        <v>-0.0398114314070466</v>
      </c>
      <c r="DE19">
        <v>0.101905142239658</v>
      </c>
      <c r="DF19">
        <v>-0.0265205619630332</v>
      </c>
      <c r="DG19">
        <v>0.0924380789698445</v>
      </c>
      <c r="DH19">
        <v>0.0388100392911555</v>
      </c>
      <c r="DI19">
        <v>0.0575260517174836</v>
      </c>
      <c r="DJ19">
        <v>0.0403459790879728</v>
      </c>
      <c r="DK19">
        <v>-0.0865782642250754</v>
      </c>
      <c r="DL19">
        <v>0.029668177279361</v>
      </c>
      <c r="DM19">
        <v>0.0366274407415006</v>
      </c>
      <c r="DN19">
        <v>0.00255464603760003</v>
      </c>
      <c r="DO19">
        <v>0.0159707143754373</v>
      </c>
      <c r="DP19">
        <v>0.0384336859953727</v>
      </c>
      <c r="DQ19">
        <v>0.0148141710600901</v>
      </c>
      <c r="DS19">
        <f t="shared" si="0"/>
        <v>0.0140053389576615</v>
      </c>
    </row>
    <row r="20" spans="1:123">
      <c r="A20" t="s">
        <v>78</v>
      </c>
      <c r="B20">
        <v>-0.142055419151175</v>
      </c>
      <c r="C20">
        <v>-0.130144453529572</v>
      </c>
      <c r="D20">
        <v>0.0965063449788499</v>
      </c>
      <c r="E20">
        <v>-0.037719674239177</v>
      </c>
      <c r="F20">
        <v>-0.0380103934669634</v>
      </c>
      <c r="G20">
        <v>-0.110819570921439</v>
      </c>
      <c r="H20">
        <v>-0.0633570560666551</v>
      </c>
      <c r="I20">
        <v>0.186619718309859</v>
      </c>
      <c r="J20">
        <v>0.0114009058253943</v>
      </c>
      <c r="K20">
        <v>-0.163835701050031</v>
      </c>
      <c r="L20">
        <v>-0.111172668513389</v>
      </c>
      <c r="M20">
        <v>0.0367753999584457</v>
      </c>
      <c r="N20">
        <v>-0.0424849699398797</v>
      </c>
      <c r="O20">
        <v>-0.129970699037254</v>
      </c>
      <c r="P20">
        <v>0.0440221313447198</v>
      </c>
      <c r="Q20">
        <v>0.117972350230415</v>
      </c>
      <c r="R20">
        <v>-0.0467848309975268</v>
      </c>
      <c r="S20">
        <v>-0.00367567567567573</v>
      </c>
      <c r="T20">
        <v>0.172960069444445</v>
      </c>
      <c r="U20">
        <v>0.186493987049029</v>
      </c>
      <c r="V20">
        <v>-0.0371121160143458</v>
      </c>
      <c r="W20">
        <v>-0.0736842105263158</v>
      </c>
      <c r="X20">
        <v>0.0538461538461539</v>
      </c>
      <c r="Y20">
        <v>0.108991373589914</v>
      </c>
      <c r="Z20">
        <v>-0.0807778608825728</v>
      </c>
      <c r="AA20">
        <v>-0.0318958502847844</v>
      </c>
      <c r="AB20">
        <v>0.0512691208606488</v>
      </c>
      <c r="AC20">
        <v>0.0103933482571155</v>
      </c>
      <c r="AD20">
        <v>-0.104130400379807</v>
      </c>
      <c r="AE20">
        <v>-0.0704822469528351</v>
      </c>
      <c r="AF20">
        <v>0.0376282782212085</v>
      </c>
      <c r="AG20">
        <v>-0.0417582417582418</v>
      </c>
      <c r="AH20">
        <v>0.00496941896024472</v>
      </c>
      <c r="AI20">
        <v>0.0534423735260556</v>
      </c>
      <c r="AJ20">
        <v>-0.0474814948546669</v>
      </c>
      <c r="AK20">
        <v>0.0445413191811979</v>
      </c>
      <c r="AL20">
        <v>0.00653238976592263</v>
      </c>
      <c r="AM20">
        <v>0.0137010996935281</v>
      </c>
      <c r="AN20">
        <v>0.0407255913213587</v>
      </c>
      <c r="AO20">
        <v>-0.00837320574162681</v>
      </c>
      <c r="AP20">
        <v>-0.0501464759607099</v>
      </c>
      <c r="AQ20">
        <v>-0.056966618287373</v>
      </c>
      <c r="AR20">
        <v>-0.0425163524432474</v>
      </c>
      <c r="AS20">
        <v>-0.00462125778581479</v>
      </c>
      <c r="AT20">
        <v>-0.167541380702463</v>
      </c>
      <c r="AU20">
        <v>0.112269641125121</v>
      </c>
      <c r="AV20">
        <v>0.0348811859603226</v>
      </c>
      <c r="AW20">
        <v>-0.0478196755845797</v>
      </c>
      <c r="AX20">
        <v>0.045575221238938</v>
      </c>
      <c r="AY20">
        <v>-0.0370292001692764</v>
      </c>
      <c r="AZ20">
        <v>0.055372445616348</v>
      </c>
      <c r="BA20">
        <v>0.0268582136164897</v>
      </c>
      <c r="BB20">
        <v>-0.10948905109489</v>
      </c>
      <c r="BC20">
        <v>0.0138888888888888</v>
      </c>
      <c r="BD20">
        <v>0.0350325623175387</v>
      </c>
      <c r="BE20">
        <v>0.0865697548275113</v>
      </c>
      <c r="BF20">
        <v>0.0163738019169328</v>
      </c>
      <c r="BG20">
        <v>0.0422396856581533</v>
      </c>
      <c r="BH20">
        <v>0.0493873704052781</v>
      </c>
      <c r="BI20">
        <v>0.0258667145679898</v>
      </c>
      <c r="BJ20">
        <v>0.113115041148661</v>
      </c>
      <c r="BK20">
        <v>0.0226521944313356</v>
      </c>
      <c r="BL20">
        <v>-0.0367635748346409</v>
      </c>
      <c r="BM20">
        <v>0.046470776109869</v>
      </c>
      <c r="BN20">
        <v>-0.0495956050663818</v>
      </c>
      <c r="BO20">
        <v>-0.171804752729608</v>
      </c>
      <c r="BP20">
        <v>0.0595191934858472</v>
      </c>
      <c r="BQ20">
        <v>0.053796889295517</v>
      </c>
      <c r="BR20">
        <v>-0.0171904844591075</v>
      </c>
      <c r="BS20">
        <v>0.0242049469964665</v>
      </c>
      <c r="BT20">
        <v>-0.00655511471450743</v>
      </c>
      <c r="BU20">
        <v>-0.0474040632054177</v>
      </c>
      <c r="BV20">
        <v>-0.0293474298213635</v>
      </c>
      <c r="BW20">
        <v>0.117558685446009</v>
      </c>
      <c r="BX20">
        <v>0.0633506973617879</v>
      </c>
      <c r="BY20">
        <v>0.0259165613147914</v>
      </c>
      <c r="BZ20">
        <v>0.0546826863832408</v>
      </c>
      <c r="CA20">
        <v>-0.0151891339272673</v>
      </c>
      <c r="CB20">
        <v>0.0228384991843391</v>
      </c>
      <c r="CC20">
        <v>0.0894591851529651</v>
      </c>
      <c r="CD20">
        <v>-0.0562949161565079</v>
      </c>
      <c r="CE20">
        <v>0.0610633197010295</v>
      </c>
      <c r="CF20">
        <v>-0.0433280170122274</v>
      </c>
      <c r="CG20">
        <v>0.000555709919421998</v>
      </c>
      <c r="CH20">
        <v>0.0587336850874758</v>
      </c>
      <c r="CI20">
        <v>0.15016393442623</v>
      </c>
      <c r="CJ20">
        <v>-0.0237172177879134</v>
      </c>
      <c r="CK20">
        <v>0.0157673440784862</v>
      </c>
      <c r="CL20">
        <v>0.01080832470967</v>
      </c>
      <c r="CM20">
        <v>-0.0572176089182118</v>
      </c>
      <c r="CN20">
        <v>0.0699806949806951</v>
      </c>
      <c r="CO20">
        <v>-0.140730717185386</v>
      </c>
      <c r="CP20">
        <v>0.00419947506561669</v>
      </c>
      <c r="CQ20">
        <v>0.0163355985363303</v>
      </c>
      <c r="CR20">
        <v>0.0371608589430372</v>
      </c>
      <c r="CS20">
        <v>-0.0109099925613686</v>
      </c>
      <c r="CT20">
        <v>-0.0630483830533969</v>
      </c>
      <c r="CU20">
        <v>-0.0456187290969899</v>
      </c>
      <c r="CV20">
        <v>0.0957387160078498</v>
      </c>
      <c r="CW20">
        <v>0.0466931047716517</v>
      </c>
      <c r="CX20">
        <v>-0.0453434368125154</v>
      </c>
      <c r="CY20">
        <v>-0.0710536422993214</v>
      </c>
      <c r="CZ20">
        <v>0.149669239250276</v>
      </c>
      <c r="DA20">
        <v>-0.107528170702469</v>
      </c>
      <c r="DB20">
        <v>0.0178643384822028</v>
      </c>
      <c r="DC20">
        <v>-0.148324096067564</v>
      </c>
      <c r="DD20">
        <v>0.0340873876665633</v>
      </c>
      <c r="DE20">
        <v>0.0891519328738388</v>
      </c>
      <c r="DF20">
        <v>0.0066033842344202</v>
      </c>
      <c r="DG20">
        <v>-0.021593549268826</v>
      </c>
      <c r="DH20">
        <v>0.0539181449923174</v>
      </c>
      <c r="DI20">
        <v>0.0507620941020543</v>
      </c>
      <c r="DJ20">
        <v>-0.0547426841574168</v>
      </c>
      <c r="DK20">
        <v>0.0264211369095277</v>
      </c>
      <c r="DL20">
        <v>0.0585023400936038</v>
      </c>
      <c r="DM20">
        <v>-0.0723409481699828</v>
      </c>
      <c r="DN20">
        <v>-0.0352177942539388</v>
      </c>
      <c r="DO20">
        <v>0.0359544394126525</v>
      </c>
      <c r="DP20">
        <v>0.0366936018015633</v>
      </c>
      <c r="DQ20">
        <v>-0.00397597824832292</v>
      </c>
      <c r="DS20">
        <f t="shared" si="0"/>
        <v>0.00197340191948682</v>
      </c>
    </row>
    <row r="21" spans="1:123">
      <c r="A21" t="s">
        <v>81</v>
      </c>
      <c r="B21">
        <v>-0.116759884281581</v>
      </c>
      <c r="C21">
        <v>-0.275176091486468</v>
      </c>
      <c r="D21">
        <v>0.0780115403692359</v>
      </c>
      <c r="E21">
        <v>0.108465131876725</v>
      </c>
      <c r="F21">
        <v>-0.006305065211617</v>
      </c>
      <c r="G21">
        <v>-0.129048465833796</v>
      </c>
      <c r="H21">
        <v>0.0137625846214027</v>
      </c>
      <c r="I21">
        <v>0.0754350145188709</v>
      </c>
      <c r="J21">
        <v>0.140581357289201</v>
      </c>
      <c r="K21">
        <v>0.00656057414122269</v>
      </c>
      <c r="L21">
        <v>-0.0930709528608684</v>
      </c>
      <c r="M21">
        <v>0.0829298469913804</v>
      </c>
      <c r="N21">
        <v>-0.066079835748277</v>
      </c>
      <c r="O21">
        <v>-0.28847706568339</v>
      </c>
      <c r="P21">
        <v>0.119622176047418</v>
      </c>
      <c r="Q21">
        <v>0.149882465756385</v>
      </c>
      <c r="R21">
        <v>-0.0879575770525924</v>
      </c>
      <c r="S21">
        <v>0.0081283837759889</v>
      </c>
      <c r="T21">
        <v>0.00156060287363946</v>
      </c>
      <c r="U21">
        <v>0.160483575554383</v>
      </c>
      <c r="V21">
        <v>0.0334400019254035</v>
      </c>
      <c r="W21">
        <v>-0.0449047758097774</v>
      </c>
      <c r="X21">
        <v>0.0236451682030752</v>
      </c>
      <c r="Y21">
        <v>0.139593018035764</v>
      </c>
      <c r="Z21">
        <v>-0.113397088989266</v>
      </c>
      <c r="AA21">
        <v>-0.0481246593937503</v>
      </c>
      <c r="AB21">
        <v>-0.0138315135978844</v>
      </c>
      <c r="AC21">
        <v>0.016517729064615</v>
      </c>
      <c r="AD21">
        <v>-0.0923425895437749</v>
      </c>
      <c r="AE21">
        <v>-0.0722936219731738</v>
      </c>
      <c r="AF21">
        <v>-0.0250667112066363</v>
      </c>
      <c r="AG21">
        <v>-0.0159002829083535</v>
      </c>
      <c r="AH21">
        <v>0.0271746801733348</v>
      </c>
      <c r="AI21">
        <v>0.0248393788494825</v>
      </c>
      <c r="AJ21">
        <v>-0.0327691810023338</v>
      </c>
      <c r="AK21">
        <v>0.0897350438705429</v>
      </c>
      <c r="AL21">
        <v>-0.0451891303956042</v>
      </c>
      <c r="AM21">
        <v>0.0491581493441786</v>
      </c>
      <c r="AN21">
        <v>-0.0102424546756696</v>
      </c>
      <c r="AO21">
        <v>0.0532653451817193</v>
      </c>
      <c r="AP21">
        <v>-0.0227200282617216</v>
      </c>
      <c r="AQ21">
        <v>-0.0389354075062039</v>
      </c>
      <c r="AR21">
        <v>-0.0313884139236976</v>
      </c>
      <c r="AS21">
        <v>-0.13572714196924</v>
      </c>
      <c r="AT21">
        <v>-0.101726448540937</v>
      </c>
      <c r="AU21">
        <v>0.135860449272509</v>
      </c>
      <c r="AV21">
        <v>-0.0118187230591005</v>
      </c>
      <c r="AW21">
        <v>-0.0679560243119915</v>
      </c>
      <c r="AX21">
        <v>-0.118910508509506</v>
      </c>
      <c r="AY21">
        <v>0.0627650815827554</v>
      </c>
      <c r="AZ21">
        <v>0.178582642275707</v>
      </c>
      <c r="BA21">
        <v>-0.0084839710212945</v>
      </c>
      <c r="BB21">
        <v>-0.103688864977661</v>
      </c>
      <c r="BC21">
        <v>0.0862294783436992</v>
      </c>
      <c r="BD21">
        <v>0.058950592407512</v>
      </c>
      <c r="BE21">
        <v>-0.0759678499665103</v>
      </c>
      <c r="BF21">
        <v>0.0229582389370151</v>
      </c>
      <c r="BG21">
        <v>-0.0173057077593215</v>
      </c>
      <c r="BH21">
        <v>-0.159039614870539</v>
      </c>
      <c r="BI21">
        <v>0.0131265511779599</v>
      </c>
      <c r="BJ21">
        <v>0.100492715443752</v>
      </c>
      <c r="BK21">
        <v>0.147342258887685</v>
      </c>
      <c r="BL21">
        <v>-0.00873316145685132</v>
      </c>
      <c r="BM21">
        <v>-0.0138981010825754</v>
      </c>
      <c r="BN21">
        <v>0.182711824256932</v>
      </c>
      <c r="BO21">
        <v>-0.0205127502359984</v>
      </c>
      <c r="BP21">
        <v>0.0951031054042288</v>
      </c>
      <c r="BQ21">
        <v>-0.0849044875495989</v>
      </c>
      <c r="BR21">
        <v>-0.0443271932160869</v>
      </c>
      <c r="BS21">
        <v>0.00122096623210832</v>
      </c>
      <c r="BT21">
        <v>0.0705259690298785</v>
      </c>
      <c r="BU21">
        <v>-0.258097948082966</v>
      </c>
      <c r="BV21">
        <v>-0.00889885030019655</v>
      </c>
      <c r="BW21">
        <v>0.118365659165363</v>
      </c>
      <c r="BX21">
        <v>0.00519102169353669</v>
      </c>
      <c r="BY21">
        <v>-0.0756525979935478</v>
      </c>
      <c r="BZ21">
        <v>-0.0377132985208466</v>
      </c>
      <c r="CA21">
        <v>-0.0403035888075691</v>
      </c>
      <c r="CB21">
        <v>0.0126936532476689</v>
      </c>
      <c r="CC21">
        <v>0.0582130755117145</v>
      </c>
      <c r="CD21">
        <v>0.0167116822326243</v>
      </c>
      <c r="CE21">
        <v>-0.0167342847596773</v>
      </c>
      <c r="CF21">
        <v>-0.0645230189705055</v>
      </c>
      <c r="CG21">
        <v>0.0489627749476642</v>
      </c>
      <c r="CH21">
        <v>-0.0615370372726026</v>
      </c>
      <c r="CI21">
        <v>0.239410613446068</v>
      </c>
      <c r="CJ21">
        <v>-0.0115409105380452</v>
      </c>
      <c r="CK21">
        <v>0.0626373403471288</v>
      </c>
      <c r="CL21">
        <v>0.0715840473671516</v>
      </c>
      <c r="CM21">
        <v>-0.0226266863944613</v>
      </c>
      <c r="CN21">
        <v>0.0320501703826845</v>
      </c>
      <c r="CO21">
        <v>-0.111265232163565</v>
      </c>
      <c r="CP21">
        <v>0.00817344515470175</v>
      </c>
      <c r="CQ21">
        <v>0.0042656174036233</v>
      </c>
      <c r="CR21">
        <v>-0.0228372961592901</v>
      </c>
      <c r="CS21">
        <v>-0.00329020242717837</v>
      </c>
      <c r="CT21">
        <v>-0.135961564530725</v>
      </c>
      <c r="CU21">
        <v>-0.00256325812935165</v>
      </c>
      <c r="CV21">
        <v>-0.0052452618698583</v>
      </c>
      <c r="CW21">
        <v>0.0422175465787633</v>
      </c>
      <c r="CX21">
        <v>0.118604082179386</v>
      </c>
      <c r="CY21">
        <v>-0.151515410707827</v>
      </c>
      <c r="CZ21">
        <v>0.0701087136535075</v>
      </c>
      <c r="DA21">
        <v>-0.108513799396024</v>
      </c>
      <c r="DB21">
        <v>-0.0503870527532976</v>
      </c>
      <c r="DC21">
        <v>0.0933228521444973</v>
      </c>
      <c r="DD21">
        <v>0.14918879072131</v>
      </c>
      <c r="DE21">
        <v>0.0707535770904264</v>
      </c>
      <c r="DF21">
        <v>0.00995570123561551</v>
      </c>
      <c r="DG21">
        <v>-0.0225090072883135</v>
      </c>
      <c r="DH21">
        <v>0.0638957827514661</v>
      </c>
      <c r="DI21">
        <v>0.0125895871103689</v>
      </c>
      <c r="DJ21">
        <v>0.00597626824878339</v>
      </c>
      <c r="DK21">
        <v>-0.102386798006271</v>
      </c>
      <c r="DL21">
        <v>0.0336986024947892</v>
      </c>
      <c r="DM21">
        <v>-0.132602169684879</v>
      </c>
      <c r="DN21">
        <v>-0.0159711549017454</v>
      </c>
      <c r="DO21">
        <v>0.0616471070582632</v>
      </c>
      <c r="DP21">
        <v>-0.00694152997389297</v>
      </c>
      <c r="DQ21">
        <v>0.00750076791506721</v>
      </c>
      <c r="DS21">
        <f t="shared" si="0"/>
        <v>-0.00113515986423669</v>
      </c>
    </row>
    <row r="22" spans="1:123">
      <c r="A22" t="s">
        <v>84</v>
      </c>
      <c r="B22">
        <v>-0.0885879035405479</v>
      </c>
      <c r="C22">
        <v>-0.0559211121498145</v>
      </c>
      <c r="D22">
        <v>0.0176831722384418</v>
      </c>
      <c r="E22">
        <v>-0.225585526770077</v>
      </c>
      <c r="F22">
        <v>-0.0132857779759252</v>
      </c>
      <c r="G22">
        <v>-0.111545602418546</v>
      </c>
      <c r="H22">
        <v>-0.256232200318083</v>
      </c>
      <c r="I22">
        <v>0.248604497930057</v>
      </c>
      <c r="J22">
        <v>0.132933070474142</v>
      </c>
      <c r="K22">
        <v>-0.426822516148877</v>
      </c>
      <c r="L22">
        <v>0.0102270810653338</v>
      </c>
      <c r="M22">
        <v>0.0298697750660231</v>
      </c>
      <c r="N22">
        <v>-0.0279423468034308</v>
      </c>
      <c r="O22">
        <v>-0.0392674125958943</v>
      </c>
      <c r="P22">
        <v>-0.0288315869208434</v>
      </c>
      <c r="Q22">
        <v>0.0550527290749256</v>
      </c>
      <c r="R22">
        <v>0.0552757627562417</v>
      </c>
      <c r="S22">
        <v>0.00506436264923082</v>
      </c>
      <c r="T22">
        <v>0.206999201335947</v>
      </c>
      <c r="U22">
        <v>0.0811597690086621</v>
      </c>
      <c r="V22">
        <v>0.0878864086528832</v>
      </c>
      <c r="W22">
        <v>-0.162421750337548</v>
      </c>
      <c r="X22">
        <v>-0.0592416193442022</v>
      </c>
      <c r="Y22">
        <v>-0.0163174702079601</v>
      </c>
      <c r="Z22">
        <v>0.100175514997955</v>
      </c>
      <c r="AA22">
        <v>-0.0229104692447942</v>
      </c>
      <c r="AB22">
        <v>0.0404748459328734</v>
      </c>
      <c r="AC22">
        <v>-0.0215326529408294</v>
      </c>
      <c r="AD22">
        <v>-0.0678282889183649</v>
      </c>
      <c r="AE22">
        <v>-0.112166095336654</v>
      </c>
      <c r="AF22">
        <v>-0.0654631815135357</v>
      </c>
      <c r="AG22">
        <v>0.116914298186807</v>
      </c>
      <c r="AH22">
        <v>-0.0894891122278058</v>
      </c>
      <c r="AI22">
        <v>0.0303239356727838</v>
      </c>
      <c r="AJ22">
        <v>-0.269049354977904</v>
      </c>
      <c r="AK22">
        <v>0.165068702290076</v>
      </c>
      <c r="AL22">
        <v>-0.035625677045113</v>
      </c>
      <c r="AM22">
        <v>0.0950448410182081</v>
      </c>
      <c r="AN22">
        <v>0.0173226783143894</v>
      </c>
      <c r="AO22">
        <v>-0.145345433255269</v>
      </c>
      <c r="AP22">
        <v>-0.00896272192727077</v>
      </c>
      <c r="AQ22">
        <v>-0.116513056835637</v>
      </c>
      <c r="AR22">
        <v>0.0443362601060593</v>
      </c>
      <c r="AS22">
        <v>-0.126737700824107</v>
      </c>
      <c r="AT22">
        <v>-0.0669176874314856</v>
      </c>
      <c r="AU22">
        <v>0.13699749706288</v>
      </c>
      <c r="AV22">
        <v>0.0770699492340177</v>
      </c>
      <c r="AW22">
        <v>-0.0999395190723478</v>
      </c>
      <c r="AX22">
        <v>0.116134114975554</v>
      </c>
      <c r="AY22">
        <v>0.120720795532396</v>
      </c>
      <c r="AZ22">
        <v>0.122536307053942</v>
      </c>
      <c r="BA22">
        <v>-0.00486806712982069</v>
      </c>
      <c r="BB22">
        <v>-0.0604603343061819</v>
      </c>
      <c r="BC22">
        <v>-0.141745208090649</v>
      </c>
      <c r="BD22">
        <v>-0.0591852263145989</v>
      </c>
      <c r="BE22">
        <v>0.172309777262891</v>
      </c>
      <c r="BF22">
        <v>-0.0125857696897375</v>
      </c>
      <c r="BG22">
        <v>0.0818966331174349</v>
      </c>
      <c r="BH22">
        <v>0.104059761929696</v>
      </c>
      <c r="BI22">
        <v>0.00207094979132405</v>
      </c>
      <c r="BJ22">
        <v>0.19931531702084</v>
      </c>
      <c r="BK22">
        <v>-0.00365688428197464</v>
      </c>
      <c r="BL22">
        <v>-0.0222858878048137</v>
      </c>
      <c r="BM22">
        <v>0.0675173857268248</v>
      </c>
      <c r="BN22">
        <v>0.0531908165201442</v>
      </c>
      <c r="BO22">
        <v>0.0167427336055728</v>
      </c>
      <c r="BP22">
        <v>0.0576700451248613</v>
      </c>
      <c r="BQ22">
        <v>0.0523364903502501</v>
      </c>
      <c r="BR22">
        <v>0.0323809725966335</v>
      </c>
      <c r="BS22">
        <v>0.0399699813925756</v>
      </c>
      <c r="BT22">
        <v>-0.0528563379167861</v>
      </c>
      <c r="BU22">
        <v>0.00917402467280359</v>
      </c>
      <c r="BV22">
        <v>-0.0313466331585535</v>
      </c>
      <c r="BW22">
        <v>0.0996562106297112</v>
      </c>
      <c r="BX22">
        <v>0.0526428210804304</v>
      </c>
      <c r="BY22">
        <v>-0.0436551126196758</v>
      </c>
      <c r="BZ22">
        <v>0.0628152577518446</v>
      </c>
      <c r="CA22">
        <v>0.000453728742808357</v>
      </c>
      <c r="CB22">
        <v>0.055728902111603</v>
      </c>
      <c r="CC22">
        <v>-0.0248212935596949</v>
      </c>
      <c r="CD22">
        <v>0.0839713487749223</v>
      </c>
      <c r="CE22">
        <v>0.113773428483184</v>
      </c>
      <c r="CF22">
        <v>-0.0198128904197559</v>
      </c>
      <c r="CG22">
        <v>0.0352970956766454</v>
      </c>
      <c r="CH22">
        <v>0.0539630945360929</v>
      </c>
      <c r="CI22">
        <v>0.0873555218951707</v>
      </c>
      <c r="CJ22">
        <v>0.130154048881498</v>
      </c>
      <c r="CK22">
        <v>-0.0149744318655021</v>
      </c>
      <c r="CL22">
        <v>-0.0465982751817824</v>
      </c>
      <c r="CM22">
        <v>-0.0109079299764105</v>
      </c>
      <c r="CN22">
        <v>0.105596002343124</v>
      </c>
      <c r="CO22">
        <v>-0.0321792348781385</v>
      </c>
      <c r="CP22">
        <v>0.0653587468996493</v>
      </c>
      <c r="CQ22">
        <v>0.0523564327362724</v>
      </c>
      <c r="CR22">
        <v>0.0368814680837284</v>
      </c>
      <c r="CS22">
        <v>0.0607403207127375</v>
      </c>
      <c r="CT22">
        <v>0.0426023493809431</v>
      </c>
      <c r="CU22">
        <v>-0.0636082783312983</v>
      </c>
      <c r="CV22">
        <v>0.0307279679263495</v>
      </c>
      <c r="CW22">
        <v>-0.022109073228708</v>
      </c>
      <c r="CX22">
        <v>0.287912897359759</v>
      </c>
      <c r="CY22">
        <v>0.0471843119311968</v>
      </c>
      <c r="CZ22">
        <v>0.191750240652116</v>
      </c>
      <c r="DA22">
        <v>-0.0458370568960382</v>
      </c>
      <c r="DB22">
        <v>0.0529050656660413</v>
      </c>
      <c r="DC22">
        <v>-0.0589338814936037</v>
      </c>
      <c r="DD22">
        <v>0.0270148267985144</v>
      </c>
      <c r="DE22">
        <v>0.00332748270623462</v>
      </c>
      <c r="DF22">
        <v>-0.0218920802180388</v>
      </c>
      <c r="DG22">
        <v>0.106373449321715</v>
      </c>
      <c r="DH22">
        <v>0.0844579082499015</v>
      </c>
      <c r="DI22">
        <v>0.106521091015681</v>
      </c>
      <c r="DJ22">
        <v>0.0895919795140705</v>
      </c>
      <c r="DK22">
        <v>0.00291331334326594</v>
      </c>
      <c r="DL22">
        <v>-0.0726834230825811</v>
      </c>
      <c r="DM22">
        <v>0.0447737850259518</v>
      </c>
      <c r="DN22">
        <v>0.0125021385799828</v>
      </c>
      <c r="DO22">
        <v>0.106590825564056</v>
      </c>
      <c r="DP22">
        <v>-0.0574677760153919</v>
      </c>
      <c r="DQ22">
        <v>0.0410780710392922</v>
      </c>
      <c r="DS22">
        <f t="shared" si="0"/>
        <v>0.0141043977467798</v>
      </c>
    </row>
    <row r="23" spans="1:123">
      <c r="A23" t="s">
        <v>87</v>
      </c>
      <c r="B23">
        <v>-0.104518832605366</v>
      </c>
      <c r="C23">
        <v>-0.111519777657245</v>
      </c>
      <c r="D23">
        <v>0.0541830982777443</v>
      </c>
      <c r="E23">
        <v>0.014287254120795</v>
      </c>
      <c r="F23">
        <v>-0.110352170932406</v>
      </c>
      <c r="G23">
        <v>-0.157512589296171</v>
      </c>
      <c r="H23">
        <v>-0.108165137614679</v>
      </c>
      <c r="I23">
        <v>0.178825597815414</v>
      </c>
      <c r="J23">
        <v>0.0426328607807827</v>
      </c>
      <c r="K23">
        <v>-0.210697446744834</v>
      </c>
      <c r="L23">
        <v>0.00674149360393561</v>
      </c>
      <c r="M23">
        <v>-0.0589649064011109</v>
      </c>
      <c r="N23">
        <v>-0.0892477385349574</v>
      </c>
      <c r="O23">
        <v>-0.24675068338063</v>
      </c>
      <c r="P23">
        <v>0.169340604466506</v>
      </c>
      <c r="Q23">
        <v>0.0232969151670952</v>
      </c>
      <c r="R23">
        <v>0.0601598201816362</v>
      </c>
      <c r="S23">
        <v>-0.0115206834462277</v>
      </c>
      <c r="T23">
        <v>0.0313887377477071</v>
      </c>
      <c r="U23">
        <v>0.195414909762335</v>
      </c>
      <c r="V23">
        <v>0.0970403415359524</v>
      </c>
      <c r="W23">
        <v>-0.0624952630811835</v>
      </c>
      <c r="X23">
        <v>0.0659025966151654</v>
      </c>
      <c r="Y23">
        <v>0.000151689293653057</v>
      </c>
      <c r="Z23">
        <v>-0.0439248901877745</v>
      </c>
      <c r="AA23">
        <v>0.099674189592371</v>
      </c>
      <c r="AB23">
        <v>-0.0331677166817858</v>
      </c>
      <c r="AC23">
        <v>0.0186476909171771</v>
      </c>
      <c r="AD23">
        <v>-0.031866348932718</v>
      </c>
      <c r="AE23">
        <v>-0.027980715796579</v>
      </c>
      <c r="AF23">
        <v>0.0414297003148909</v>
      </c>
      <c r="AG23">
        <v>0.0548566501401164</v>
      </c>
      <c r="AH23">
        <v>-0.0526850693848414</v>
      </c>
      <c r="AI23">
        <v>-0.00336233551448917</v>
      </c>
      <c r="AJ23">
        <v>-0.0296243066498127</v>
      </c>
      <c r="AK23">
        <v>-0.0056001498924878</v>
      </c>
      <c r="AL23">
        <v>-0.00330484091901484</v>
      </c>
      <c r="AM23">
        <v>0.0525336606122075</v>
      </c>
      <c r="AN23">
        <v>-0.00240050176759021</v>
      </c>
      <c r="AO23">
        <v>0.0132259557953578</v>
      </c>
      <c r="AP23">
        <v>-0.0534401741946038</v>
      </c>
      <c r="AQ23">
        <v>-0.0370144130346038</v>
      </c>
      <c r="AR23">
        <v>-0.0924632631653861</v>
      </c>
      <c r="AS23">
        <v>0.0106786682350533</v>
      </c>
      <c r="AT23">
        <v>-0.0557101748491197</v>
      </c>
      <c r="AU23">
        <v>0.101210018827279</v>
      </c>
      <c r="AV23">
        <v>0.09302725447131</v>
      </c>
      <c r="AW23">
        <v>-0.0560759591354574</v>
      </c>
      <c r="AX23">
        <v>0.0470434714252024</v>
      </c>
      <c r="AY23">
        <v>-0.0393890433832053</v>
      </c>
      <c r="AZ23">
        <v>-0.0664582486635197</v>
      </c>
      <c r="BA23">
        <v>0.0680381230493081</v>
      </c>
      <c r="BB23">
        <v>0.0356254840419028</v>
      </c>
      <c r="BC23">
        <v>-0.0064821626989533</v>
      </c>
      <c r="BD23">
        <v>0.0698826756056683</v>
      </c>
      <c r="BE23">
        <v>-0.0292381836721906</v>
      </c>
      <c r="BF23">
        <v>0.0241595929780498</v>
      </c>
      <c r="BG23">
        <v>0.0486433214630526</v>
      </c>
      <c r="BH23">
        <v>-0.00861678004535149</v>
      </c>
      <c r="BI23">
        <v>0.0440591276358866</v>
      </c>
      <c r="BJ23">
        <v>-0.0138888888888888</v>
      </c>
      <c r="BK23">
        <v>0.080679439617561</v>
      </c>
      <c r="BL23">
        <v>-0.0137289965918997</v>
      </c>
      <c r="BM23">
        <v>0.0576668566879541</v>
      </c>
      <c r="BN23">
        <v>-0.0520272387953387</v>
      </c>
      <c r="BO23">
        <v>-0.0502840311382284</v>
      </c>
      <c r="BP23">
        <v>0.0560082916640294</v>
      </c>
      <c r="BQ23">
        <v>0.0587418490408653</v>
      </c>
      <c r="BR23">
        <v>0.0209891162303566</v>
      </c>
      <c r="BS23">
        <v>0.0525146015082065</v>
      </c>
      <c r="BT23">
        <v>-0.0500700233996688</v>
      </c>
      <c r="BU23">
        <v>-0.0447392501941067</v>
      </c>
      <c r="BV23">
        <v>0.0196400018384533</v>
      </c>
      <c r="BW23">
        <v>0.0652416312780242</v>
      </c>
      <c r="BX23">
        <v>-0.0363332665196767</v>
      </c>
      <c r="BY23">
        <v>0.0486230517499584</v>
      </c>
      <c r="BZ23">
        <v>0.0234299756465777</v>
      </c>
      <c r="CA23">
        <v>-0.0180202684951093</v>
      </c>
      <c r="CB23">
        <v>0.0391931543559401</v>
      </c>
      <c r="CC23">
        <v>0.0600903201299934</v>
      </c>
      <c r="CD23">
        <v>-0.0499099224636453</v>
      </c>
      <c r="CE23">
        <v>0.0684409132718591</v>
      </c>
      <c r="CF23">
        <v>-0.0264267420745268</v>
      </c>
      <c r="CG23">
        <v>0.0100027796689375</v>
      </c>
      <c r="CH23">
        <v>0.0779753025359575</v>
      </c>
      <c r="CI23">
        <v>0.0834592906552309</v>
      </c>
      <c r="CJ23">
        <v>-0.0523820988697816</v>
      </c>
      <c r="CK23">
        <v>-0.00666532122920127</v>
      </c>
      <c r="CL23">
        <v>-0.0180984394018827</v>
      </c>
      <c r="CM23">
        <v>-0.0367624509039584</v>
      </c>
      <c r="CN23">
        <v>0.0339881891953577</v>
      </c>
      <c r="CO23">
        <v>-0.0889469271463231</v>
      </c>
      <c r="CP23">
        <v>0.00273029343019315</v>
      </c>
      <c r="CQ23">
        <v>0.03629463732774</v>
      </c>
      <c r="CR23">
        <v>0.0300349548956447</v>
      </c>
      <c r="CS23">
        <v>0.00517214157857793</v>
      </c>
      <c r="CT23">
        <v>0.0195204572120662</v>
      </c>
      <c r="CU23">
        <v>0.0143911199383742</v>
      </c>
      <c r="CV23">
        <v>0.00508702844344255</v>
      </c>
      <c r="CW23">
        <v>0.0404593021985624</v>
      </c>
      <c r="CX23">
        <v>0.0483857138607608</v>
      </c>
      <c r="CY23">
        <v>0.0530791480497976</v>
      </c>
      <c r="CZ23">
        <v>0.071524459342732</v>
      </c>
      <c r="DA23">
        <v>-0.0410517799113409</v>
      </c>
      <c r="DB23">
        <v>-0.0100228436926884</v>
      </c>
      <c r="DC23">
        <v>-0.0775839369543845</v>
      </c>
      <c r="DD23">
        <v>-0.0317232689104872</v>
      </c>
      <c r="DE23">
        <v>0.0878245776238782</v>
      </c>
      <c r="DF23">
        <v>-0.0369184881091743</v>
      </c>
      <c r="DG23">
        <v>0.0774283678118048</v>
      </c>
      <c r="DH23">
        <v>-0.00159952029845356</v>
      </c>
      <c r="DI23">
        <v>0.0490113523436848</v>
      </c>
      <c r="DJ23">
        <v>-0.0220467258966766</v>
      </c>
      <c r="DK23">
        <v>-0.0925091587250814</v>
      </c>
      <c r="DL23">
        <v>-0.00448586321276256</v>
      </c>
      <c r="DM23">
        <v>0.0500211274545008</v>
      </c>
      <c r="DN23">
        <v>-0.0291173649627723</v>
      </c>
      <c r="DO23">
        <v>0.0633823237891777</v>
      </c>
      <c r="DP23">
        <v>0.0356042947006452</v>
      </c>
      <c r="DQ23">
        <v>0.0149908314333928</v>
      </c>
      <c r="DS23">
        <f t="shared" si="0"/>
        <v>0.00389862563277868</v>
      </c>
    </row>
    <row r="24" spans="1:123">
      <c r="A24" t="s">
        <v>89</v>
      </c>
      <c r="B24">
        <v>-0.204461948560313</v>
      </c>
      <c r="C24">
        <v>-0.165647357140701</v>
      </c>
      <c r="D24">
        <v>-0.0535101810445883</v>
      </c>
      <c r="E24">
        <v>-0.0543718416244275</v>
      </c>
      <c r="F24">
        <v>-0.0495266430055542</v>
      </c>
      <c r="G24">
        <v>-0.0625951601241868</v>
      </c>
      <c r="H24">
        <v>0.0862657205596793</v>
      </c>
      <c r="I24">
        <v>0.0656904429761178</v>
      </c>
      <c r="J24">
        <v>-0.0930261724291996</v>
      </c>
      <c r="K24">
        <v>-0.0268950557000751</v>
      </c>
      <c r="L24">
        <v>-0.0234553318472074</v>
      </c>
      <c r="M24">
        <v>0.0957564844119467</v>
      </c>
      <c r="N24">
        <v>-0.207204216292485</v>
      </c>
      <c r="O24">
        <v>0.0083438023450586</v>
      </c>
      <c r="P24">
        <v>0.16828804883873</v>
      </c>
      <c r="Q24">
        <v>0.104464745925386</v>
      </c>
      <c r="R24">
        <v>0.0828284291243231</v>
      </c>
      <c r="S24">
        <v>0.0180791380271224</v>
      </c>
      <c r="T24">
        <v>0.00437200747401612</v>
      </c>
      <c r="U24">
        <v>-0.0795526390372582</v>
      </c>
      <c r="V24">
        <v>0.0604216011369019</v>
      </c>
      <c r="W24">
        <v>-0.0507099089440338</v>
      </c>
      <c r="X24">
        <v>0.0026979968941665</v>
      </c>
      <c r="Y24">
        <v>0.0457972873613566</v>
      </c>
      <c r="Z24">
        <v>-0.027763442307836</v>
      </c>
      <c r="AA24">
        <v>0.0830454884644083</v>
      </c>
      <c r="AB24">
        <v>-0.055986475735879</v>
      </c>
      <c r="AC24">
        <v>-0.0292170170501572</v>
      </c>
      <c r="AD24">
        <v>-0.0765933699687642</v>
      </c>
      <c r="AE24">
        <v>-0.0520073528794581</v>
      </c>
      <c r="AF24">
        <v>0.0121567898283175</v>
      </c>
      <c r="AG24">
        <v>0.0438966355826931</v>
      </c>
      <c r="AH24">
        <v>0.0909060436429459</v>
      </c>
      <c r="AI24">
        <v>0.163880780457828</v>
      </c>
      <c r="AJ24">
        <v>0.00638884855524902</v>
      </c>
      <c r="AK24">
        <v>-0.00343647119004209</v>
      </c>
      <c r="AL24">
        <v>-0.0122073204438068</v>
      </c>
      <c r="AM24">
        <v>-0.0101996628981432</v>
      </c>
      <c r="AN24">
        <v>-0.0431171418571467</v>
      </c>
      <c r="AO24">
        <v>-0.068602900834236</v>
      </c>
      <c r="AP24">
        <v>0.00967427669488652</v>
      </c>
      <c r="AQ24">
        <v>-0.066465211602615</v>
      </c>
      <c r="AR24">
        <v>0.00695468239215447</v>
      </c>
      <c r="AS24">
        <v>-0.00913460008275246</v>
      </c>
      <c r="AT24">
        <v>0.017128677887704</v>
      </c>
      <c r="AU24">
        <v>0.0363805749204569</v>
      </c>
      <c r="AV24">
        <v>-0.00422795938111808</v>
      </c>
      <c r="AW24">
        <v>-0.00195847422617335</v>
      </c>
      <c r="AX24">
        <v>-0.029427095310368</v>
      </c>
      <c r="AY24">
        <v>0.0705344379595478</v>
      </c>
      <c r="AZ24">
        <v>0.0648100331980821</v>
      </c>
      <c r="BA24">
        <v>-0.023126753732636</v>
      </c>
      <c r="BB24">
        <v>-0.0844273282410264</v>
      </c>
      <c r="BC24">
        <v>0.0282432045114762</v>
      </c>
      <c r="BD24">
        <v>0.035739307965255</v>
      </c>
      <c r="BE24">
        <v>0.0105176640020948</v>
      </c>
      <c r="BF24">
        <v>-0.0354353662662223</v>
      </c>
      <c r="BG24">
        <v>-0.0107830992642119</v>
      </c>
      <c r="BH24">
        <v>0.0163547348013366</v>
      </c>
      <c r="BI24">
        <v>0.0462632395401139</v>
      </c>
      <c r="BJ24">
        <v>0.151870716930804</v>
      </c>
      <c r="BK24">
        <v>0.0169674200899181</v>
      </c>
      <c r="BL24">
        <v>0.014673732021196</v>
      </c>
      <c r="BM24">
        <v>0.0436591305178218</v>
      </c>
      <c r="BN24">
        <v>-0.0225090499419547</v>
      </c>
      <c r="BO24">
        <v>-0.0846560227465526</v>
      </c>
      <c r="BP24">
        <v>0.0396786337460133</v>
      </c>
      <c r="BQ24">
        <v>0.0405557433990102</v>
      </c>
      <c r="BR24">
        <v>-0.0173399818033582</v>
      </c>
      <c r="BS24">
        <v>0.06394632260547</v>
      </c>
      <c r="BT24">
        <v>0.00162745884732951</v>
      </c>
      <c r="BU24">
        <v>-0.00189561694997487</v>
      </c>
      <c r="BV24">
        <v>-0.0299239747901535</v>
      </c>
      <c r="BW24">
        <v>0.0474475734321558</v>
      </c>
      <c r="BX24">
        <v>-0.0164549075454485</v>
      </c>
      <c r="BY24">
        <v>-0.017838761128016</v>
      </c>
      <c r="BZ24">
        <v>0.0252631700181973</v>
      </c>
      <c r="CA24">
        <v>-0.0215963918017963</v>
      </c>
      <c r="CB24">
        <v>0.0172623626531339</v>
      </c>
      <c r="CC24">
        <v>0.0394975197656897</v>
      </c>
      <c r="CD24">
        <v>-0.00985884907709</v>
      </c>
      <c r="CE24">
        <v>-0.000553776647074455</v>
      </c>
      <c r="CF24">
        <v>-0.00775168282286332</v>
      </c>
      <c r="CG24">
        <v>0.0256814286504119</v>
      </c>
      <c r="CH24">
        <v>0.0514405843193273</v>
      </c>
      <c r="CI24">
        <v>0.15247259789396</v>
      </c>
      <c r="CJ24">
        <v>-0.0477270806364799</v>
      </c>
      <c r="CK24">
        <v>0.0144578876068577</v>
      </c>
      <c r="CL24">
        <v>-0.015439872907697</v>
      </c>
      <c r="CM24">
        <v>-0.0238807924718911</v>
      </c>
      <c r="CN24">
        <v>0.0840320834091977</v>
      </c>
      <c r="CO24">
        <v>-0.129501776842701</v>
      </c>
      <c r="CP24">
        <v>0.0408743557846099</v>
      </c>
      <c r="CQ24">
        <v>0.0510939291202226</v>
      </c>
      <c r="CR24">
        <v>0.0432127127336184</v>
      </c>
      <c r="CS24">
        <v>-0.000702909511522298</v>
      </c>
      <c r="CT24">
        <v>0.000231500031163456</v>
      </c>
      <c r="CU24">
        <v>-0.00400135307156158</v>
      </c>
      <c r="CV24">
        <v>-0.0109976538934198</v>
      </c>
      <c r="CW24">
        <v>0.0765834967512224</v>
      </c>
      <c r="CX24">
        <v>0.00477203762229128</v>
      </c>
      <c r="CY24">
        <v>0.0443358395989975</v>
      </c>
      <c r="CZ24">
        <v>0.0790555728879183</v>
      </c>
      <c r="DA24">
        <v>0.0327193740061309</v>
      </c>
      <c r="DB24">
        <v>-0.0377630058218416</v>
      </c>
      <c r="DC24">
        <v>-0.0395658093515115</v>
      </c>
      <c r="DD24">
        <v>0.0504198416952126</v>
      </c>
      <c r="DE24">
        <v>0.0159321156548105</v>
      </c>
      <c r="DF24">
        <v>0.0100520801109294</v>
      </c>
      <c r="DG24">
        <v>0.0312505630001694</v>
      </c>
      <c r="DH24">
        <v>-0.015488951936381</v>
      </c>
      <c r="DI24">
        <v>0.0299995386324357</v>
      </c>
      <c r="DJ24">
        <v>0.00271858977892925</v>
      </c>
      <c r="DK24">
        <v>0.039891688687447</v>
      </c>
      <c r="DL24">
        <v>-0.00912689758180185</v>
      </c>
      <c r="DM24">
        <v>0.0291302607883681</v>
      </c>
      <c r="DN24">
        <v>-0.014394270808017</v>
      </c>
      <c r="DO24">
        <v>0.0168073305211522</v>
      </c>
      <c r="DP24">
        <v>0.0603527718946535</v>
      </c>
      <c r="DQ24">
        <v>0.017643496342451</v>
      </c>
      <c r="DS24">
        <f t="shared" si="0"/>
        <v>0.00582874748264043</v>
      </c>
    </row>
    <row r="25" spans="1:123">
      <c r="A25" t="s">
        <v>91</v>
      </c>
      <c r="B25">
        <v>-0.121648732445741</v>
      </c>
      <c r="C25">
        <v>-0.0134633068343616</v>
      </c>
      <c r="D25">
        <v>0.153845864732302</v>
      </c>
      <c r="E25">
        <v>0.0166662323533051</v>
      </c>
      <c r="F25">
        <v>0.319674350278504</v>
      </c>
      <c r="G25">
        <v>0.0357134619843427</v>
      </c>
      <c r="H25">
        <v>-0.166416041275248</v>
      </c>
      <c r="I25">
        <v>0.0971213968248612</v>
      </c>
      <c r="J25">
        <v>-0.0444772244058917</v>
      </c>
      <c r="K25">
        <v>-0.195500964347315</v>
      </c>
      <c r="L25">
        <v>0</v>
      </c>
      <c r="M25">
        <v>0</v>
      </c>
      <c r="N25">
        <v>-0.0580657530592511</v>
      </c>
      <c r="O25">
        <v>0.0981750151772329</v>
      </c>
      <c r="P25">
        <v>0.0831594029581326</v>
      </c>
      <c r="Q25">
        <v>-0.00503083076410304</v>
      </c>
      <c r="R25">
        <v>0.116958163532359</v>
      </c>
      <c r="S25">
        <v>-0.0366483594463382</v>
      </c>
      <c r="T25">
        <v>0.0199274506261207</v>
      </c>
      <c r="U25">
        <v>0.124333649475096</v>
      </c>
      <c r="V25">
        <v>0.0306378698081422</v>
      </c>
      <c r="W25">
        <v>-0.104615760922611</v>
      </c>
      <c r="X25">
        <v>0.00859198825332586</v>
      </c>
      <c r="Y25">
        <v>0.0442933059356807</v>
      </c>
      <c r="Z25">
        <v>-0.143556319236275</v>
      </c>
      <c r="AA25">
        <v>-0.0019043819712683</v>
      </c>
      <c r="AB25">
        <v>0.147506524158715</v>
      </c>
      <c r="AC25">
        <v>-0.0484142228617845</v>
      </c>
      <c r="AD25">
        <v>-0.0157888971417274</v>
      </c>
      <c r="AE25">
        <v>-0.0320857284406408</v>
      </c>
      <c r="AF25">
        <v>0.0957641640934166</v>
      </c>
      <c r="AG25">
        <v>-0.0016803259806808</v>
      </c>
      <c r="AH25">
        <v>0.0524777491625892</v>
      </c>
      <c r="AI25">
        <v>0.0369174928747167</v>
      </c>
      <c r="AJ25">
        <v>0.0572762618491067</v>
      </c>
      <c r="AK25">
        <v>0.030745780148896</v>
      </c>
      <c r="AL25">
        <v>-0.0553976491891803</v>
      </c>
      <c r="AM25">
        <v>0.0466162084692634</v>
      </c>
      <c r="AN25">
        <v>0.0274470084668705</v>
      </c>
      <c r="AO25">
        <v>-0.00981751851926504</v>
      </c>
      <c r="AP25">
        <v>-0.0311612879027375</v>
      </c>
      <c r="AQ25">
        <v>-0.0380115633022773</v>
      </c>
      <c r="AR25">
        <v>0.0577496659775418</v>
      </c>
      <c r="AS25">
        <v>-0.0847697697752103</v>
      </c>
      <c r="AT25">
        <v>-0.133868601868293</v>
      </c>
      <c r="AU25">
        <v>0.181817932490898</v>
      </c>
      <c r="AV25">
        <v>-0.0184608672546449</v>
      </c>
      <c r="AW25">
        <v>-0.0203767999782485</v>
      </c>
      <c r="AX25">
        <v>0.0496008090013469</v>
      </c>
      <c r="AY25">
        <v>0.0884144133164861</v>
      </c>
      <c r="AZ25">
        <v>-0.0113797692990241</v>
      </c>
      <c r="BA25">
        <v>0.0553975982656398</v>
      </c>
      <c r="BB25">
        <v>-0.0982501716014312</v>
      </c>
      <c r="BC25">
        <v>-0.00746261116169511</v>
      </c>
      <c r="BD25">
        <v>0.048121168246499</v>
      </c>
      <c r="BE25">
        <v>0.0731705737738533</v>
      </c>
      <c r="BF25">
        <v>-0.00142497702136557</v>
      </c>
      <c r="BG25">
        <v>-0.0107393364451628</v>
      </c>
      <c r="BH25">
        <v>-0.0420616071528553</v>
      </c>
      <c r="BI25">
        <v>-0.00708286796110102</v>
      </c>
      <c r="BJ25">
        <v>0.0442227545063991</v>
      </c>
      <c r="BK25">
        <v>0.0601102641604581</v>
      </c>
      <c r="BL25">
        <v>-0.0401574392054947</v>
      </c>
      <c r="BM25">
        <v>0.0269186487491047</v>
      </c>
      <c r="BN25">
        <v>0.0576668991351583</v>
      </c>
      <c r="BO25">
        <v>-0.0619586305648605</v>
      </c>
      <c r="BP25">
        <v>0.0739771126325417</v>
      </c>
      <c r="BQ25">
        <v>0.035669671665588</v>
      </c>
      <c r="BR25">
        <v>-0.000982179442850839</v>
      </c>
      <c r="BS25">
        <v>0.0166858847059994</v>
      </c>
      <c r="BT25">
        <v>-0.0304804944088464</v>
      </c>
      <c r="BU25">
        <v>-0.0193470702285832</v>
      </c>
      <c r="BV25">
        <v>-0.00369833786497853</v>
      </c>
      <c r="BW25">
        <v>0.094059030908634</v>
      </c>
      <c r="BX25">
        <v>-0.0462630897623514</v>
      </c>
      <c r="BY25">
        <v>0.0523188019560119</v>
      </c>
      <c r="BZ25">
        <v>0.0677970807685448</v>
      </c>
      <c r="CA25">
        <v>0.022221854510756</v>
      </c>
      <c r="CB25">
        <v>-0.0248444284455641</v>
      </c>
      <c r="CC25">
        <v>0.0254773998839601</v>
      </c>
      <c r="CD25">
        <v>-0.0786286732654341</v>
      </c>
      <c r="CE25">
        <v>-0.0281534367321532</v>
      </c>
      <c r="CF25">
        <v>-0.155272434586861</v>
      </c>
      <c r="CG25">
        <v>0.082304577073665</v>
      </c>
      <c r="CH25">
        <v>0.0114072271822501</v>
      </c>
      <c r="CI25">
        <v>0.0175439249795886</v>
      </c>
      <c r="CJ25">
        <v>-0.119609590432257</v>
      </c>
      <c r="CK25">
        <v>0.168330783811646</v>
      </c>
      <c r="CL25">
        <v>-0.0586078566015448</v>
      </c>
      <c r="CM25">
        <v>-0.0531784020968251</v>
      </c>
      <c r="CN25">
        <v>-0.00547860450263471</v>
      </c>
      <c r="CO25">
        <v>-0.0716252420754774</v>
      </c>
      <c r="CP25">
        <v>0.0999503895876499</v>
      </c>
      <c r="CQ25">
        <v>0.064207553621753</v>
      </c>
      <c r="CR25">
        <v>0.0564833563706169</v>
      </c>
      <c r="CS25">
        <v>-0.185905436112568</v>
      </c>
      <c r="CT25">
        <v>-0.0223878594118867</v>
      </c>
      <c r="CU25">
        <v>0.0381679556967516</v>
      </c>
      <c r="CV25">
        <v>-0.0342303176466854</v>
      </c>
      <c r="CW25">
        <v>0.0874232910455197</v>
      </c>
      <c r="CX25">
        <v>-0.0550063504117947</v>
      </c>
      <c r="CY25">
        <v>0.0238799193379917</v>
      </c>
      <c r="CZ25">
        <v>0.0626821049694943</v>
      </c>
      <c r="DA25">
        <v>-0.0871053312122375</v>
      </c>
      <c r="DB25">
        <v>0.0764979065041087</v>
      </c>
      <c r="DC25">
        <v>-0.0685309875651026</v>
      </c>
      <c r="DD25">
        <v>0.0570567581941908</v>
      </c>
      <c r="DE25">
        <v>0.0184654446132835</v>
      </c>
      <c r="DF25">
        <v>-0.0264991834247652</v>
      </c>
      <c r="DG25">
        <v>-0.0114614263017525</v>
      </c>
      <c r="DH25">
        <v>0.0615092542764684</v>
      </c>
      <c r="DI25">
        <v>-0.0150890778118453</v>
      </c>
      <c r="DJ25">
        <v>-0.012534208004426</v>
      </c>
      <c r="DK25">
        <v>-0.0409033289544903</v>
      </c>
      <c r="DL25">
        <v>-0.0264703427844193</v>
      </c>
      <c r="DM25">
        <v>0.0196368584883926</v>
      </c>
      <c r="DN25">
        <v>0.0598137185769638</v>
      </c>
      <c r="DO25">
        <v>0.00845027407366272</v>
      </c>
      <c r="DP25">
        <v>0</v>
      </c>
      <c r="DQ25">
        <v>0.00807604450946945</v>
      </c>
      <c r="DS25">
        <f t="shared" si="0"/>
        <v>0.00710968534422871</v>
      </c>
    </row>
    <row r="26" spans="1:123">
      <c r="A26" t="s">
        <v>93</v>
      </c>
      <c r="B26">
        <v>-0.0949011771025008</v>
      </c>
      <c r="C26">
        <v>-0.00534520826260809</v>
      </c>
      <c r="D26">
        <v>0.179200035954318</v>
      </c>
      <c r="E26">
        <v>0.177746514037751</v>
      </c>
      <c r="F26">
        <v>0.254032812165105</v>
      </c>
      <c r="G26">
        <v>-0.0725771314343202</v>
      </c>
      <c r="H26">
        <v>-0.135710353921812</v>
      </c>
      <c r="I26">
        <v>0.139423609677348</v>
      </c>
      <c r="J26">
        <v>-0.0310275391086874</v>
      </c>
      <c r="K26">
        <v>-0.266141331977631</v>
      </c>
      <c r="L26">
        <v>0.0293277313585911</v>
      </c>
      <c r="M26">
        <v>0.0333562895708377</v>
      </c>
      <c r="N26">
        <v>-0.0457294261976458</v>
      </c>
      <c r="O26">
        <v>0.0716829417184457</v>
      </c>
      <c r="P26">
        <v>0.152666102160151</v>
      </c>
      <c r="Q26">
        <v>-0.0578369129580433</v>
      </c>
      <c r="R26">
        <v>-0.0126305470539732</v>
      </c>
      <c r="S26">
        <v>-0.0282828232959187</v>
      </c>
      <c r="T26">
        <v>0.0187110878977839</v>
      </c>
      <c r="U26">
        <v>0.0887548437180103</v>
      </c>
      <c r="V26">
        <v>-0.0380228520070746</v>
      </c>
      <c r="W26">
        <v>-0.0250328690632711</v>
      </c>
      <c r="X26">
        <v>0.0094594198580662</v>
      </c>
      <c r="Y26">
        <v>-0.0568943014494648</v>
      </c>
      <c r="Z26">
        <v>-0.0922638599205778</v>
      </c>
      <c r="AA26">
        <v>0.0396743581179031</v>
      </c>
      <c r="AB26">
        <v>0.125954471314014</v>
      </c>
      <c r="AC26">
        <v>-0.105084955247199</v>
      </c>
      <c r="AD26">
        <v>-0.0424240184548189</v>
      </c>
      <c r="AE26">
        <v>-0.0221519174544029</v>
      </c>
      <c r="AF26">
        <v>0.0865695100658168</v>
      </c>
      <c r="AG26">
        <v>0.0804170515391542</v>
      </c>
      <c r="AH26">
        <v>-0.110567024855649</v>
      </c>
      <c r="AI26">
        <v>0</v>
      </c>
      <c r="AJ26">
        <v>-0.0259637389969252</v>
      </c>
      <c r="AK26">
        <v>0.0621972055671121</v>
      </c>
      <c r="AL26">
        <v>0.0380226088737377</v>
      </c>
      <c r="AM26">
        <v>0.0459855038434287</v>
      </c>
      <c r="AN26">
        <v>0.128803950857914</v>
      </c>
      <c r="AO26">
        <v>-0.0476488246571032</v>
      </c>
      <c r="AP26">
        <v>-0.0243580974104572</v>
      </c>
      <c r="AQ26">
        <v>-0.0890688543523175</v>
      </c>
      <c r="AR26">
        <v>-0.0274073702759708</v>
      </c>
      <c r="AS26">
        <v>-0.0693218496892268</v>
      </c>
      <c r="AT26">
        <v>-0.0812602894872786</v>
      </c>
      <c r="AU26">
        <v>0.15613723154268</v>
      </c>
      <c r="AV26">
        <v>0.0343481621562223</v>
      </c>
      <c r="AW26">
        <v>-0.0762265489232776</v>
      </c>
      <c r="AX26">
        <v>0.0882354257969091</v>
      </c>
      <c r="AY26">
        <v>0.0539099637266116</v>
      </c>
      <c r="AZ26">
        <v>0.0287976515692516</v>
      </c>
      <c r="BA26">
        <v>-0.0181944905236733</v>
      </c>
      <c r="BB26">
        <v>-0.164647326637921</v>
      </c>
      <c r="BC26">
        <v>-0.0691125754358735</v>
      </c>
      <c r="BD26">
        <v>-0.0164985080987593</v>
      </c>
      <c r="BE26">
        <v>0.0619616096810534</v>
      </c>
      <c r="BF26">
        <v>0.00266680228190475</v>
      </c>
      <c r="BG26">
        <v>0.00620569190261322</v>
      </c>
      <c r="BH26">
        <v>-0.015859245365224</v>
      </c>
      <c r="BI26">
        <v>-0.00626680560951298</v>
      </c>
      <c r="BJ26">
        <v>0.0720721263821276</v>
      </c>
      <c r="BK26">
        <v>0.126050649346633</v>
      </c>
      <c r="BL26">
        <v>-0.0618870093484313</v>
      </c>
      <c r="BM26">
        <v>-0.0201126052513629</v>
      </c>
      <c r="BN26">
        <v>0.0574712987104349</v>
      </c>
      <c r="BO26">
        <v>-0.0450308832001913</v>
      </c>
      <c r="BP26">
        <v>0.118698932892798</v>
      </c>
      <c r="BQ26">
        <v>0.111704546028299</v>
      </c>
      <c r="BR26">
        <v>0.001981696503494</v>
      </c>
      <c r="BS26">
        <v>0.00263674840745032</v>
      </c>
      <c r="BT26">
        <v>-0.0815253180975181</v>
      </c>
      <c r="BU26">
        <v>0.0472439431533245</v>
      </c>
      <c r="BV26">
        <v>-0.0772384435303017</v>
      </c>
      <c r="BW26">
        <v>0.0386072704182487</v>
      </c>
      <c r="BX26">
        <v>-0.0346070763848834</v>
      </c>
      <c r="BY26">
        <v>0.0238985200068313</v>
      </c>
      <c r="BZ26">
        <v>0.0561632401571277</v>
      </c>
      <c r="CA26">
        <v>-0.0110496533128492</v>
      </c>
      <c r="CB26">
        <v>-0.00349169656145798</v>
      </c>
      <c r="CC26">
        <v>0.0544190912386284</v>
      </c>
      <c r="CD26">
        <v>-0.0821548667889532</v>
      </c>
      <c r="CE26">
        <v>-0.0674981289869699</v>
      </c>
      <c r="CF26">
        <v>-0.283241518544424</v>
      </c>
      <c r="CG26">
        <v>-0.0944017590080385</v>
      </c>
      <c r="CH26">
        <v>-0.0303030537868064</v>
      </c>
      <c r="CI26">
        <v>0.0292013212081397</v>
      </c>
      <c r="CJ26">
        <v>-0.142326788412648</v>
      </c>
      <c r="CK26">
        <v>0.210678417096187</v>
      </c>
      <c r="CL26">
        <v>-0.00834338522928413</v>
      </c>
      <c r="CM26">
        <v>-0.0336535778654219</v>
      </c>
      <c r="CN26">
        <v>-0.0870647387359406</v>
      </c>
      <c r="CO26">
        <v>-0.328330090107956</v>
      </c>
      <c r="CP26">
        <v>-0.129436176894115</v>
      </c>
      <c r="CQ26">
        <v>0.426858656920968</v>
      </c>
      <c r="CR26">
        <v>-0.216496825760288</v>
      </c>
      <c r="CS26">
        <v>-0.0935963747464028</v>
      </c>
      <c r="CT26">
        <v>-0.171195624732208</v>
      </c>
      <c r="CU26">
        <v>0.142554893242228</v>
      </c>
      <c r="CV26">
        <v>0.142857360494638</v>
      </c>
      <c r="CW26">
        <v>0.204081469424971</v>
      </c>
      <c r="CX26">
        <v>-0.0783898891468414</v>
      </c>
      <c r="CY26">
        <v>0.0643676573048553</v>
      </c>
      <c r="CZ26">
        <v>-0.0302372287590845</v>
      </c>
      <c r="DA26">
        <v>-0.0423164566390302</v>
      </c>
      <c r="DB26">
        <v>-0.139534798937649</v>
      </c>
      <c r="DC26">
        <v>-0.0513515975479808</v>
      </c>
      <c r="DD26">
        <v>0.250712734234616</v>
      </c>
      <c r="DE26">
        <v>-0.0842825089422281</v>
      </c>
      <c r="DF26">
        <v>-0.00746320069465023</v>
      </c>
      <c r="DG26">
        <v>-0.06766863135038</v>
      </c>
      <c r="DH26">
        <v>0.00537577767570308</v>
      </c>
      <c r="DI26">
        <v>-0.077539666128284</v>
      </c>
      <c r="DJ26">
        <v>-0.0376817367360014</v>
      </c>
      <c r="DK26">
        <v>-0.0903614315607891</v>
      </c>
      <c r="DL26">
        <v>0.132450308208067</v>
      </c>
      <c r="DM26">
        <v>0.0994154950720834</v>
      </c>
      <c r="DN26">
        <v>0.0771279053688303</v>
      </c>
      <c r="DO26">
        <v>0.130863984083587</v>
      </c>
      <c r="DP26">
        <v>0.122271028837103</v>
      </c>
      <c r="DQ26">
        <v>0.0172721674996906</v>
      </c>
      <c r="DS26">
        <f t="shared" si="0"/>
        <v>0.00147511924926091</v>
      </c>
    </row>
    <row r="27" spans="1:123">
      <c r="A27" t="s">
        <v>95</v>
      </c>
      <c r="B27">
        <v>-0.115723058488729</v>
      </c>
      <c r="C27">
        <v>-0.148631195613051</v>
      </c>
      <c r="D27">
        <v>-0.0702046703638308</v>
      </c>
      <c r="E27">
        <v>0.0122499197603509</v>
      </c>
      <c r="F27">
        <v>0.0282196269090524</v>
      </c>
      <c r="G27">
        <v>-0.129413578660636</v>
      </c>
      <c r="H27">
        <v>-0.144134836767224</v>
      </c>
      <c r="I27">
        <v>0.447352991895154</v>
      </c>
      <c r="J27">
        <v>-0.118167087642377</v>
      </c>
      <c r="K27">
        <v>-0.0907395898073337</v>
      </c>
      <c r="L27">
        <v>-0.115634937145235</v>
      </c>
      <c r="M27">
        <v>-0.0769204919685462</v>
      </c>
      <c r="N27">
        <v>-0.0277767665368233</v>
      </c>
      <c r="O27">
        <v>0.128585336628473</v>
      </c>
      <c r="P27">
        <v>0.0784671532846715</v>
      </c>
      <c r="Q27">
        <v>0.0375634517766497</v>
      </c>
      <c r="R27">
        <v>0.318982387475538</v>
      </c>
      <c r="S27">
        <v>0.0463312651739951</v>
      </c>
      <c r="T27">
        <v>-0.106563540659577</v>
      </c>
      <c r="U27">
        <v>0.333942527353613</v>
      </c>
      <c r="V27">
        <v>0.0521884914912027</v>
      </c>
      <c r="W27">
        <v>0.0357565062449672</v>
      </c>
      <c r="X27">
        <v>0.0613855162602972</v>
      </c>
      <c r="Y27">
        <v>0.162643185537287</v>
      </c>
      <c r="Z27">
        <v>-0.0466347636090668</v>
      </c>
      <c r="AA27">
        <v>0.144568487950282</v>
      </c>
      <c r="AB27">
        <v>0.13010417178517</v>
      </c>
      <c r="AC27">
        <v>0.0361323984999184</v>
      </c>
      <c r="AD27">
        <v>-0.138681689904426</v>
      </c>
      <c r="AE27">
        <v>-0.00282582216808758</v>
      </c>
      <c r="AF27">
        <v>-0.0283260858943666</v>
      </c>
      <c r="AG27">
        <v>0.0495543627198329</v>
      </c>
      <c r="AH27">
        <v>0.116276005797032</v>
      </c>
      <c r="AI27">
        <v>-0.100001072972886</v>
      </c>
      <c r="AJ27">
        <v>0.128864197236495</v>
      </c>
      <c r="AK27">
        <v>0.0206678776613722</v>
      </c>
      <c r="AL27">
        <v>-0.021066790832428</v>
      </c>
      <c r="AM27">
        <v>-0.0355991501865573</v>
      </c>
      <c r="AN27">
        <v>0.166547933494811</v>
      </c>
      <c r="AO27">
        <v>0.0118661743566615</v>
      </c>
      <c r="AP27">
        <v>-0.0667130919220056</v>
      </c>
      <c r="AQ27">
        <v>-0.0581306272695618</v>
      </c>
      <c r="AR27">
        <v>0.00333784012168326</v>
      </c>
      <c r="AS27">
        <v>0.0706615572493368</v>
      </c>
      <c r="AT27">
        <v>-0.0844346116027532</v>
      </c>
      <c r="AU27">
        <v>0.11254067638246</v>
      </c>
      <c r="AV27">
        <v>-0.0579098772105954</v>
      </c>
      <c r="AW27">
        <v>0.0245816810631909</v>
      </c>
      <c r="AX27">
        <v>0.0400032002560204</v>
      </c>
      <c r="AY27">
        <v>0.071226632817909</v>
      </c>
      <c r="AZ27">
        <v>0.00579897485614778</v>
      </c>
      <c r="BA27">
        <v>0.026650006693739</v>
      </c>
      <c r="BB27">
        <v>-0.0133268423294589</v>
      </c>
      <c r="BC27">
        <v>-0.0256039754004476</v>
      </c>
      <c r="BD27">
        <v>0.00145580150462954</v>
      </c>
      <c r="BE27">
        <v>0.160591586683882</v>
      </c>
      <c r="BF27">
        <v>0.00190603630026676</v>
      </c>
      <c r="BG27">
        <v>0.0895297552490995</v>
      </c>
      <c r="BH27">
        <v>0.0489473609190814</v>
      </c>
      <c r="BI27">
        <v>0</v>
      </c>
      <c r="BJ27">
        <v>0.158334578956666</v>
      </c>
      <c r="BK27">
        <v>0.258337928041012</v>
      </c>
      <c r="BL27">
        <v>0.0624997086640966</v>
      </c>
      <c r="BM27">
        <v>0.122700570771749</v>
      </c>
      <c r="BN27">
        <v>-0.074894980559192</v>
      </c>
      <c r="BO27">
        <v>-0.0722736853665851</v>
      </c>
      <c r="BP27">
        <v>0.232583128821786</v>
      </c>
      <c r="BQ27">
        <v>0.132299758783352</v>
      </c>
      <c r="BR27">
        <v>0.0337850622785669</v>
      </c>
      <c r="BS27">
        <v>0.070325862623942</v>
      </c>
      <c r="BT27">
        <v>-0.0124569902142603</v>
      </c>
      <c r="BU27">
        <v>-0.0660412847597494</v>
      </c>
      <c r="BV27">
        <v>0.104343684267731</v>
      </c>
      <c r="BW27">
        <v>0.17860378680206</v>
      </c>
      <c r="BX27">
        <v>0.00224725172166496</v>
      </c>
      <c r="BY27">
        <v>-0.0605618029842261</v>
      </c>
      <c r="BZ27">
        <v>-0.0201870280281193</v>
      </c>
      <c r="CA27">
        <v>-0.0584837045358948</v>
      </c>
      <c r="CB27">
        <v>0.0807050879663405</v>
      </c>
      <c r="CC27">
        <v>0.0512768184196755</v>
      </c>
      <c r="CD27">
        <v>-0.104550047536324</v>
      </c>
      <c r="CE27">
        <v>0.0494065982934488</v>
      </c>
      <c r="CF27">
        <v>-0.017766430240011</v>
      </c>
      <c r="CG27">
        <v>0.0255488623678066</v>
      </c>
      <c r="CH27">
        <v>0.10118764345981</v>
      </c>
      <c r="CI27">
        <v>-0.0164152448080073</v>
      </c>
      <c r="CJ27">
        <v>-0.0195755237981955</v>
      </c>
      <c r="CK27">
        <v>-0.0100252798486675</v>
      </c>
      <c r="CL27">
        <v>-0.171940574744266</v>
      </c>
      <c r="CM27">
        <v>0.0076446087536961</v>
      </c>
      <c r="CN27">
        <v>0.114284772221789</v>
      </c>
      <c r="CO27">
        <v>-0.0609187579524453</v>
      </c>
      <c r="CP27">
        <v>0.110514329910196</v>
      </c>
      <c r="CQ27">
        <v>0.0735925710969241</v>
      </c>
      <c r="CR27">
        <v>0.0611837916411382</v>
      </c>
      <c r="CS27">
        <v>0.0622817940996672</v>
      </c>
      <c r="CT27">
        <v>-0.0515518630455818</v>
      </c>
      <c r="CU27">
        <v>0.00114833783155177</v>
      </c>
      <c r="CV27">
        <v>0.0319616971416512</v>
      </c>
      <c r="CW27">
        <v>-0.0458867057756432</v>
      </c>
      <c r="CX27">
        <v>0.0787880860376844</v>
      </c>
      <c r="CY27">
        <v>0.0733952515294638</v>
      </c>
      <c r="CZ27">
        <v>0.0612872487872489</v>
      </c>
      <c r="DA27">
        <v>-0.0638660201162752</v>
      </c>
      <c r="DB27">
        <v>-0.0273978574740705</v>
      </c>
      <c r="DC27">
        <v>-0.0980640245144779</v>
      </c>
      <c r="DD27">
        <v>0.00722190471242268</v>
      </c>
      <c r="DE27">
        <v>0.0703488398171697</v>
      </c>
      <c r="DF27">
        <v>-0.0519649236765184</v>
      </c>
      <c r="DG27">
        <v>0.0752489252837361</v>
      </c>
      <c r="DH27">
        <v>0.0696909089787889</v>
      </c>
      <c r="DI27">
        <v>0.0319392000307459</v>
      </c>
      <c r="DJ27">
        <v>0.0367866134342367</v>
      </c>
      <c r="DK27">
        <v>0.0118774145923548</v>
      </c>
      <c r="DL27">
        <v>0.0807850418187239</v>
      </c>
      <c r="DM27">
        <v>-0.049551894655418</v>
      </c>
      <c r="DN27">
        <v>0.031208259536049</v>
      </c>
      <c r="DO27">
        <v>0.0783010995566251</v>
      </c>
      <c r="DP27">
        <v>0.0915534214431675</v>
      </c>
      <c r="DQ27">
        <v>0.00311540791092864</v>
      </c>
      <c r="DS27">
        <f t="shared" si="0"/>
        <v>0.0263024013183834</v>
      </c>
    </row>
    <row r="28" spans="1:123">
      <c r="A28" t="s">
        <v>98</v>
      </c>
      <c r="B28">
        <v>-0.187663710307431</v>
      </c>
      <c r="C28">
        <v>-0.0286667892347509</v>
      </c>
      <c r="D28">
        <v>0.0771672345010337</v>
      </c>
      <c r="E28">
        <v>0.0632045632721472</v>
      </c>
      <c r="F28">
        <v>-0.107986473086018</v>
      </c>
      <c r="G28">
        <v>-0.135226041844821</v>
      </c>
      <c r="H28">
        <v>0.0677697936581185</v>
      </c>
      <c r="I28">
        <v>0.0311323084521826</v>
      </c>
      <c r="J28">
        <v>0.0274230970735723</v>
      </c>
      <c r="K28">
        <v>-0.481766394218862</v>
      </c>
      <c r="L28">
        <v>0.136575766095024</v>
      </c>
      <c r="M28">
        <v>-0.034505788067676</v>
      </c>
      <c r="N28">
        <v>0.0192913688417493</v>
      </c>
      <c r="O28">
        <v>-0.233750565525562</v>
      </c>
      <c r="P28">
        <v>0.286885783638391</v>
      </c>
      <c r="Q28">
        <v>-0.0527885399673735</v>
      </c>
      <c r="R28">
        <v>0.0826134926401334</v>
      </c>
      <c r="S28">
        <v>-0.0484452288036589</v>
      </c>
      <c r="T28">
        <v>0.0262786688260801</v>
      </c>
      <c r="U28">
        <v>0.0163917735695378</v>
      </c>
      <c r="V28">
        <v>0.173645196834619</v>
      </c>
      <c r="W28">
        <v>-0.0694533350403278</v>
      </c>
      <c r="X28">
        <v>0.0585402765357363</v>
      </c>
      <c r="Y28">
        <v>0.0384715362620225</v>
      </c>
      <c r="Z28">
        <v>-0.0403212348769296</v>
      </c>
      <c r="AA28">
        <v>0.0373638794096551</v>
      </c>
      <c r="AB28">
        <v>-0.0233834807023424</v>
      </c>
      <c r="AC28">
        <v>0.01263677322463</v>
      </c>
      <c r="AD28">
        <v>-0.0430093857920719</v>
      </c>
      <c r="AE28">
        <v>0.00646461068431892</v>
      </c>
      <c r="AF28">
        <v>0.084314027408108</v>
      </c>
      <c r="AG28">
        <v>0.0118067107558728</v>
      </c>
      <c r="AH28">
        <v>0.0111275964391691</v>
      </c>
      <c r="AI28">
        <v>-0.0128492395550356</v>
      </c>
      <c r="AJ28">
        <v>-0.0612056324448104</v>
      </c>
      <c r="AK28">
        <v>0.0315816501198221</v>
      </c>
      <c r="AL28">
        <v>0.0555255952874802</v>
      </c>
      <c r="AM28">
        <v>0.0225392520977028</v>
      </c>
      <c r="AN28">
        <v>0.017084326235683</v>
      </c>
      <c r="AO28">
        <v>0.0339159187529523</v>
      </c>
      <c r="AP28">
        <v>0.0219663742690057</v>
      </c>
      <c r="AQ28">
        <v>-0.0175244089982477</v>
      </c>
      <c r="AR28">
        <v>-0.00657056532343181</v>
      </c>
      <c r="AS28">
        <v>-3.66427877834807e-5</v>
      </c>
      <c r="AT28">
        <v>-0.0760548929075284</v>
      </c>
      <c r="AU28">
        <v>0.0809470928849052</v>
      </c>
      <c r="AV28">
        <v>0.0228765364153367</v>
      </c>
      <c r="AW28">
        <v>-0.0410890112452249</v>
      </c>
      <c r="AX28">
        <v>0.0716530131298396</v>
      </c>
      <c r="AY28">
        <v>0.00479955320522896</v>
      </c>
      <c r="AZ28">
        <v>-0.0175606197457098</v>
      </c>
      <c r="BA28">
        <v>0.103428157210799</v>
      </c>
      <c r="BB28">
        <v>0.00498309592860235</v>
      </c>
      <c r="BC28">
        <v>-0.0218105290009886</v>
      </c>
      <c r="BD28">
        <v>0.0482609120839717</v>
      </c>
      <c r="BE28">
        <v>0.0152841483324264</v>
      </c>
      <c r="BF28">
        <v>-0.000842292260099797</v>
      </c>
      <c r="BG28">
        <v>0.0152353509188725</v>
      </c>
      <c r="BH28">
        <v>0.0455938523785799</v>
      </c>
      <c r="BI28">
        <v>-0.00056311997343228</v>
      </c>
      <c r="BJ28">
        <v>0.0493946661273079</v>
      </c>
      <c r="BK28">
        <v>0.00882470366342214</v>
      </c>
      <c r="BL28">
        <v>-0.0189552116597068</v>
      </c>
      <c r="BM28">
        <v>0.105996744981847</v>
      </c>
      <c r="BN28">
        <v>-0.0655900589870329</v>
      </c>
      <c r="BO28">
        <v>-0.0144829999730799</v>
      </c>
      <c r="BP28">
        <v>-0.00936928077795085</v>
      </c>
      <c r="BQ28">
        <v>8.27221088621766e-5</v>
      </c>
      <c r="BR28">
        <v>-0.0197138051779756</v>
      </c>
      <c r="BS28">
        <v>0.0703577656522472</v>
      </c>
      <c r="BT28">
        <v>-0.0378657487091223</v>
      </c>
      <c r="BU28">
        <v>-0.00966830080978842</v>
      </c>
      <c r="BV28">
        <v>0.00535017443223351</v>
      </c>
      <c r="BW28">
        <v>0.0744901178181019</v>
      </c>
      <c r="BX28">
        <v>-0.018636711769211</v>
      </c>
      <c r="BY28">
        <v>0.071787200832466</v>
      </c>
      <c r="BZ28">
        <v>0.0226337698273038</v>
      </c>
      <c r="CA28">
        <v>-0.0132084876103674</v>
      </c>
      <c r="CB28">
        <v>0.0451708337843202</v>
      </c>
      <c r="CC28">
        <v>0.0517104491007627</v>
      </c>
      <c r="CD28">
        <v>-0.065393157624096</v>
      </c>
      <c r="CE28">
        <v>0.0756227758007117</v>
      </c>
      <c r="CF28">
        <v>-0.0400287318793261</v>
      </c>
      <c r="CG28">
        <v>0.00473890665034116</v>
      </c>
      <c r="CH28">
        <v>0.12121998555696</v>
      </c>
      <c r="CI28">
        <v>0.0360280576046372</v>
      </c>
      <c r="CJ28">
        <v>-0.0532701292898288</v>
      </c>
      <c r="CK28">
        <v>-0.0128869417112134</v>
      </c>
      <c r="CL28">
        <v>0.0770318168116666</v>
      </c>
      <c r="CM28">
        <v>-0.0748325580497597</v>
      </c>
      <c r="CN28">
        <v>0.0540974714178419</v>
      </c>
      <c r="CO28">
        <v>-0.0385947550717467</v>
      </c>
      <c r="CP28">
        <v>-0.0044776119402985</v>
      </c>
      <c r="CQ28">
        <v>0.0475417463681953</v>
      </c>
      <c r="CR28">
        <v>0.0481280783315075</v>
      </c>
      <c r="CS28">
        <v>-0.0518321106705968</v>
      </c>
      <c r="CT28">
        <v>-0.00855142275413423</v>
      </c>
      <c r="CU28">
        <v>0.0427853021317519</v>
      </c>
      <c r="CV28">
        <v>0.0193188913972813</v>
      </c>
      <c r="CW28">
        <v>0.0868565396867285</v>
      </c>
      <c r="CX28">
        <v>0.0423769965834793</v>
      </c>
      <c r="CY28">
        <v>0.0603781746791008</v>
      </c>
      <c r="CZ28">
        <v>0.0635772395992689</v>
      </c>
      <c r="DA28">
        <v>-0.00509696026436335</v>
      </c>
      <c r="DB28">
        <v>-0.0465747330960854</v>
      </c>
      <c r="DC28">
        <v>-0.0188105569293457</v>
      </c>
      <c r="DD28">
        <v>-0.00801242679051184</v>
      </c>
      <c r="DE28">
        <v>0.0863719161447014</v>
      </c>
      <c r="DF28">
        <v>-0.0575603585847815</v>
      </c>
      <c r="DG28">
        <v>0.0491681752918409</v>
      </c>
      <c r="DH28">
        <v>0.0476151517630696</v>
      </c>
      <c r="DI28">
        <v>0.0470838805864189</v>
      </c>
      <c r="DJ28">
        <v>0.0291347712001735</v>
      </c>
      <c r="DK28">
        <v>-0.1048068307595</v>
      </c>
      <c r="DL28">
        <v>0.0148002590597309</v>
      </c>
      <c r="DM28">
        <v>0.0160421214472719</v>
      </c>
      <c r="DN28">
        <v>-0.0011634629797499</v>
      </c>
      <c r="DO28">
        <v>0.0336725360164647</v>
      </c>
      <c r="DP28">
        <v>0.0540968419888281</v>
      </c>
      <c r="DQ28">
        <v>0.0262182466989893</v>
      </c>
      <c r="DS28">
        <f t="shared" si="0"/>
        <v>0.00843355869116213</v>
      </c>
    </row>
    <row r="29" spans="1:123">
      <c r="A29" t="s">
        <v>100</v>
      </c>
      <c r="B29">
        <v>-0.0731042610392959</v>
      </c>
      <c r="C29">
        <v>-0.0957962492053401</v>
      </c>
      <c r="D29">
        <v>-0.0474579250340554</v>
      </c>
      <c r="E29">
        <v>0.147806430779167</v>
      </c>
      <c r="F29">
        <v>-0.0904706402475784</v>
      </c>
      <c r="G29">
        <v>-0.0558108705258507</v>
      </c>
      <c r="H29">
        <v>0.0725885711611363</v>
      </c>
      <c r="I29">
        <v>0.239200628327079</v>
      </c>
      <c r="J29">
        <v>-0.109753521126761</v>
      </c>
      <c r="K29">
        <v>-0.0135268757663253</v>
      </c>
      <c r="L29">
        <v>-0.111663525921174</v>
      </c>
      <c r="M29">
        <v>0.10123668532226</v>
      </c>
      <c r="N29">
        <v>-0.00856592483298502</v>
      </c>
      <c r="O29">
        <v>-0.118478710210831</v>
      </c>
      <c r="P29">
        <v>0.111189270305759</v>
      </c>
      <c r="Q29">
        <v>0.0518252795948513</v>
      </c>
      <c r="R29">
        <v>-0.0868675520603459</v>
      </c>
      <c r="S29">
        <v>0.00918358379470963</v>
      </c>
      <c r="T29">
        <v>0.0398397701049331</v>
      </c>
      <c r="U29">
        <v>0.0564023113642074</v>
      </c>
      <c r="V29">
        <v>0.0890641721828056</v>
      </c>
      <c r="W29">
        <v>0.0344664434415491</v>
      </c>
      <c r="X29">
        <v>0.0269851880519298</v>
      </c>
      <c r="Y29">
        <v>0.082665296334361</v>
      </c>
      <c r="Z29">
        <v>-0.0930924279340569</v>
      </c>
      <c r="AA29">
        <v>0.113010711419699</v>
      </c>
      <c r="AB29">
        <v>0.0224451410658308</v>
      </c>
      <c r="AC29">
        <v>0.0328979641893548</v>
      </c>
      <c r="AD29">
        <v>0.0154353052925289</v>
      </c>
      <c r="AE29">
        <v>-0.0175684761320122</v>
      </c>
      <c r="AF29">
        <v>0.0609081171149728</v>
      </c>
      <c r="AG29">
        <v>0.0125368111064366</v>
      </c>
      <c r="AH29">
        <v>0.0631820951747826</v>
      </c>
      <c r="AI29">
        <v>0.00158924523877757</v>
      </c>
      <c r="AJ29">
        <v>0.0043439808552701</v>
      </c>
      <c r="AK29">
        <v>0.0327367848540572</v>
      </c>
      <c r="AL29">
        <v>-0.0132413793103447</v>
      </c>
      <c r="AM29">
        <v>0.0240933235062393</v>
      </c>
      <c r="AN29">
        <v>0.0547214294577492</v>
      </c>
      <c r="AO29">
        <v>0.004</v>
      </c>
      <c r="AP29">
        <v>0.0329505507382235</v>
      </c>
      <c r="AQ29">
        <v>-0.0583083764406933</v>
      </c>
      <c r="AR29">
        <v>0.0365971184888931</v>
      </c>
      <c r="AS29">
        <v>-0.016432306798373</v>
      </c>
      <c r="AT29">
        <v>-0.0223781842242071</v>
      </c>
      <c r="AU29">
        <v>0.103478281888279</v>
      </c>
      <c r="AV29">
        <v>0.0809603084202226</v>
      </c>
      <c r="AW29">
        <v>-0.0282078301045635</v>
      </c>
      <c r="AX29">
        <v>0.0804070397864709</v>
      </c>
      <c r="AY29">
        <v>0.00590596772948371</v>
      </c>
      <c r="AZ29">
        <v>0.0831958248589737</v>
      </c>
      <c r="BA29">
        <v>0.00356042087363173</v>
      </c>
      <c r="BB29">
        <v>-0.0248345247550967</v>
      </c>
      <c r="BC29">
        <v>-0.00638937156096142</v>
      </c>
      <c r="BD29">
        <v>-0.0122597686492395</v>
      </c>
      <c r="BE29">
        <v>0.0106414370550698</v>
      </c>
      <c r="BF29">
        <v>-0.0190331940363875</v>
      </c>
      <c r="BG29">
        <v>0.078000595282387</v>
      </c>
      <c r="BH29">
        <v>0.102020742376918</v>
      </c>
      <c r="BI29">
        <v>-0.00751632451731099</v>
      </c>
      <c r="BJ29">
        <v>0.0545747148198985</v>
      </c>
      <c r="BK29">
        <v>0.0495960502693</v>
      </c>
      <c r="BL29">
        <v>-0.011816691611432</v>
      </c>
      <c r="BM29">
        <v>0.0806191039436863</v>
      </c>
      <c r="BN29">
        <v>0.00156177000600688</v>
      </c>
      <c r="BO29">
        <v>-0.064732380850837</v>
      </c>
      <c r="BP29">
        <v>0.0288279301745635</v>
      </c>
      <c r="BQ29">
        <v>-0.00486163051608079</v>
      </c>
      <c r="BR29">
        <v>-0.0168274249446742</v>
      </c>
      <c r="BS29">
        <v>0.0155157280783715</v>
      </c>
      <c r="BT29">
        <v>0.0333732957872137</v>
      </c>
      <c r="BU29">
        <v>-0.0163366069501403</v>
      </c>
      <c r="BV29">
        <v>0.0102993814885419</v>
      </c>
      <c r="BW29">
        <v>0.0960118368898299</v>
      </c>
      <c r="BX29">
        <v>-0.0153825194139284</v>
      </c>
      <c r="BY29">
        <v>0.0435980326796563</v>
      </c>
      <c r="BZ29">
        <v>0.0569155668052794</v>
      </c>
      <c r="CA29">
        <v>-0.018623057009591</v>
      </c>
      <c r="CB29">
        <v>0.0759174471843262</v>
      </c>
      <c r="CC29">
        <v>0.0650523291606813</v>
      </c>
      <c r="CD29">
        <v>-0.0447013487475916</v>
      </c>
      <c r="CE29">
        <v>0.0689794271883823</v>
      </c>
      <c r="CF29">
        <v>-0.00915590863952331</v>
      </c>
      <c r="CG29">
        <v>-0.00735633105494193</v>
      </c>
      <c r="CH29">
        <v>0.122511207140261</v>
      </c>
      <c r="CI29">
        <v>0.163368652071453</v>
      </c>
      <c r="CJ29">
        <v>-0.0692897070534479</v>
      </c>
      <c r="CK29">
        <v>0.0749798552903747</v>
      </c>
      <c r="CL29">
        <v>-0.0239403423360767</v>
      </c>
      <c r="CM29">
        <v>-0.108125440395227</v>
      </c>
      <c r="CN29">
        <v>0.0838260097647581</v>
      </c>
      <c r="CO29">
        <v>-0.0490363902926458</v>
      </c>
      <c r="CP29">
        <v>0.0370523487158285</v>
      </c>
      <c r="CQ29">
        <v>0.0471563351272342</v>
      </c>
      <c r="CR29">
        <v>-0.0315895499896897</v>
      </c>
      <c r="CS29">
        <v>-0.0129644644275734</v>
      </c>
      <c r="CT29">
        <v>-0.00773315632260196</v>
      </c>
      <c r="CU29">
        <v>0.0118573769943471</v>
      </c>
      <c r="CV29">
        <v>-0.0190651703221327</v>
      </c>
      <c r="CW29">
        <v>0.0393347879931591</v>
      </c>
      <c r="CX29">
        <v>0.00143473185915299</v>
      </c>
      <c r="CY29">
        <v>0.0636448257719857</v>
      </c>
      <c r="CZ29">
        <v>0.0458267380981372</v>
      </c>
      <c r="DA29">
        <v>-0.0491377428509059</v>
      </c>
      <c r="DB29">
        <v>-0.0564598207794792</v>
      </c>
      <c r="DC29">
        <v>-0.0637231445510507</v>
      </c>
      <c r="DD29">
        <v>-0.00925139897091187</v>
      </c>
      <c r="DE29">
        <v>0.09085981079616</v>
      </c>
      <c r="DF29">
        <v>-0.008688264431015</v>
      </c>
      <c r="DG29">
        <v>0.0133730049643441</v>
      </c>
      <c r="DH29">
        <v>0.056089232143997</v>
      </c>
      <c r="DI29">
        <v>0.0505718991281749</v>
      </c>
      <c r="DJ29">
        <v>0.0542283906227528</v>
      </c>
      <c r="DK29">
        <v>-0.0743992196506162</v>
      </c>
      <c r="DL29">
        <v>-0.033361828820729</v>
      </c>
      <c r="DM29">
        <v>0.0104599480052148</v>
      </c>
      <c r="DN29">
        <v>-0.0366910871517063</v>
      </c>
      <c r="DO29">
        <v>0.027193834393308</v>
      </c>
      <c r="DP29">
        <v>0.0914539299112453</v>
      </c>
      <c r="DQ29">
        <v>0.00396565314298832</v>
      </c>
      <c r="DS29">
        <f t="shared" si="0"/>
        <v>0.0158174597119273</v>
      </c>
    </row>
    <row r="30" spans="1:123">
      <c r="A30" t="s">
        <v>103</v>
      </c>
      <c r="B30">
        <v>-0.0547257773271093</v>
      </c>
      <c r="C30">
        <v>-0.251249077888986</v>
      </c>
      <c r="D30">
        <v>0.0309033962329091</v>
      </c>
      <c r="E30">
        <v>0.0512025440598955</v>
      </c>
      <c r="F30">
        <v>-0.0666174380473707</v>
      </c>
      <c r="G30">
        <v>-0.178804454161102</v>
      </c>
      <c r="H30">
        <v>0.0246493463442932</v>
      </c>
      <c r="I30">
        <v>0.216411308870882</v>
      </c>
      <c r="J30">
        <v>0.114827604835459</v>
      </c>
      <c r="K30">
        <v>-0.0173816774828439</v>
      </c>
      <c r="L30">
        <v>-0.0616218020697399</v>
      </c>
      <c r="M30">
        <v>0.00832376578645233</v>
      </c>
      <c r="N30">
        <v>0.0475457355576672</v>
      </c>
      <c r="O30">
        <v>-0.093312972190966</v>
      </c>
      <c r="P30">
        <v>-0.0275347085913525</v>
      </c>
      <c r="Q30">
        <v>-0.00317738672963574</v>
      </c>
      <c r="R30">
        <v>0.0793612777927768</v>
      </c>
      <c r="S30">
        <v>0.0390767778400862</v>
      </c>
      <c r="T30">
        <v>-0.0136008728165028</v>
      </c>
      <c r="U30">
        <v>0.0634628858431672</v>
      </c>
      <c r="V30">
        <v>0.148165832028633</v>
      </c>
      <c r="W30">
        <v>-0.0661265989271713</v>
      </c>
      <c r="X30">
        <v>0.0230380227480624</v>
      </c>
      <c r="Y30">
        <v>0.0802209407866545</v>
      </c>
      <c r="Z30">
        <v>-0.0957756509570693</v>
      </c>
      <c r="AA30">
        <v>0.0444034516826608</v>
      </c>
      <c r="AB30">
        <v>0.118543607112616</v>
      </c>
      <c r="AC30">
        <v>0.0248480081377744</v>
      </c>
      <c r="AD30">
        <v>-0.00321715972404568</v>
      </c>
      <c r="AE30">
        <v>-0.00780399694324141</v>
      </c>
      <c r="AF30">
        <v>-0.0209879568687859</v>
      </c>
      <c r="AG30">
        <v>-0.0162944685821906</v>
      </c>
      <c r="AH30">
        <v>-0.0014813423566975</v>
      </c>
      <c r="AI30">
        <v>0.0326500150174294</v>
      </c>
      <c r="AJ30">
        <v>0.0857661606620856</v>
      </c>
      <c r="AK30">
        <v>0.0361093372874568</v>
      </c>
      <c r="AL30">
        <v>-0.0438215070106577</v>
      </c>
      <c r="AM30">
        <v>0.00571370825674555</v>
      </c>
      <c r="AN30">
        <v>0.0771666544460106</v>
      </c>
      <c r="AO30">
        <v>-0.0222869878278759</v>
      </c>
      <c r="AP30">
        <v>-0.029066229332343</v>
      </c>
      <c r="AQ30">
        <v>-0.0837963307235507</v>
      </c>
      <c r="AR30">
        <v>0.00755985854252428</v>
      </c>
      <c r="AS30">
        <v>0.0651058149303199</v>
      </c>
      <c r="AT30">
        <v>-0.387609462532886</v>
      </c>
      <c r="AU30">
        <v>0.232125371607019</v>
      </c>
      <c r="AV30">
        <v>0.00686606168000137</v>
      </c>
      <c r="AW30">
        <v>0.0836441337822607</v>
      </c>
      <c r="AX30">
        <v>-0.0469734800140423</v>
      </c>
      <c r="AY30">
        <v>0.012713789969429</v>
      </c>
      <c r="AZ30">
        <v>0.0250981591963693</v>
      </c>
      <c r="BA30">
        <v>0.0706421531563797</v>
      </c>
      <c r="BB30">
        <v>-0.0150875019358836</v>
      </c>
      <c r="BC30">
        <v>0.0313888653024257</v>
      </c>
      <c r="BD30">
        <v>0.00681180631784373</v>
      </c>
      <c r="BE30">
        <v>0.0364361557145194</v>
      </c>
      <c r="BF30">
        <v>0.0100401782453066</v>
      </c>
      <c r="BG30">
        <v>0.0509053668189354</v>
      </c>
      <c r="BH30">
        <v>0.0536342038832012</v>
      </c>
      <c r="BI30">
        <v>0.0541411924544077</v>
      </c>
      <c r="BJ30">
        <v>0.028044772494064</v>
      </c>
      <c r="BK30">
        <v>-0.137739074249537</v>
      </c>
      <c r="BL30">
        <v>-0.0213591092868367</v>
      </c>
      <c r="BM30">
        <v>-0.0298336890405049</v>
      </c>
      <c r="BN30">
        <v>-0.193700764213037</v>
      </c>
      <c r="BO30">
        <v>0.159808028751858</v>
      </c>
      <c r="BP30">
        <v>-0.0453479034467555</v>
      </c>
      <c r="BQ30">
        <v>-0.00273796368074686</v>
      </c>
      <c r="BR30">
        <v>0.0392074491837984</v>
      </c>
      <c r="BS30">
        <v>-0.0141516640778182</v>
      </c>
      <c r="BT30">
        <v>0.00638960099702301</v>
      </c>
      <c r="BU30">
        <v>0.00336540466665158</v>
      </c>
      <c r="BV30">
        <v>-0.0255123900879296</v>
      </c>
      <c r="BW30">
        <v>0.00203759544051119</v>
      </c>
      <c r="BX30">
        <v>-0.00115589144443873</v>
      </c>
      <c r="BY30">
        <v>0.0274063316493958</v>
      </c>
      <c r="BZ30">
        <v>0.0607117444535561</v>
      </c>
      <c r="CA30">
        <v>0.00339925276602915</v>
      </c>
      <c r="CB30">
        <v>0.0386621736679897</v>
      </c>
      <c r="CC30">
        <v>0.143520603142715</v>
      </c>
      <c r="CD30">
        <v>-0.0428850886603143</v>
      </c>
      <c r="CE30">
        <v>0.0754776692115986</v>
      </c>
      <c r="CF30">
        <v>-0.065200279545371</v>
      </c>
      <c r="CG30">
        <v>0.126219780911609</v>
      </c>
      <c r="CH30">
        <v>0.0744270764185375</v>
      </c>
      <c r="CI30">
        <v>0.0819923388259371</v>
      </c>
      <c r="CJ30">
        <v>0.0230991627079455</v>
      </c>
      <c r="CK30">
        <v>-0.0938747214269208</v>
      </c>
      <c r="CL30">
        <v>0.0513591901483026</v>
      </c>
      <c r="CM30">
        <v>-0.0596650125599734</v>
      </c>
      <c r="CN30">
        <v>0.117042416399055</v>
      </c>
      <c r="CO30">
        <v>-0.0706601615324249</v>
      </c>
      <c r="CP30">
        <v>-0.00126770202684912</v>
      </c>
      <c r="CQ30">
        <v>0.0487714881513388</v>
      </c>
      <c r="CR30">
        <v>0.0929385368834992</v>
      </c>
      <c r="CS30">
        <v>-0.00444970126850508</v>
      </c>
      <c r="CT30">
        <v>0.000378778780258493</v>
      </c>
      <c r="CU30">
        <v>0.0702581000262272</v>
      </c>
      <c r="CV30">
        <v>0.00950545079272502</v>
      </c>
      <c r="CW30">
        <v>0.070204200251297</v>
      </c>
      <c r="CX30">
        <v>0.10567191453472</v>
      </c>
      <c r="CY30">
        <v>0.00234763488426526</v>
      </c>
      <c r="CZ30">
        <v>0.0852825913685427</v>
      </c>
      <c r="DA30">
        <v>0.082180028446933</v>
      </c>
      <c r="DB30">
        <v>-0.00944823718401055</v>
      </c>
      <c r="DC30">
        <v>-0.0974822898005605</v>
      </c>
      <c r="DD30">
        <v>-0.0656299847078429</v>
      </c>
      <c r="DE30">
        <v>0.0392188262118978</v>
      </c>
      <c r="DF30">
        <v>0.0292480664100327</v>
      </c>
      <c r="DG30">
        <v>0.0435669430205534</v>
      </c>
      <c r="DH30">
        <v>0.0384576405258954</v>
      </c>
      <c r="DI30">
        <v>0.0329661972902064</v>
      </c>
      <c r="DJ30">
        <v>0.0683938650306748</v>
      </c>
      <c r="DK30">
        <v>0.0196947197846431</v>
      </c>
      <c r="DL30">
        <v>-0.0795132279899536</v>
      </c>
      <c r="DM30">
        <v>0.119459286839082</v>
      </c>
      <c r="DN30">
        <v>0.0263737753081132</v>
      </c>
      <c r="DO30">
        <v>0.0879193315826352</v>
      </c>
      <c r="DP30">
        <v>0.0433950167137327</v>
      </c>
      <c r="DQ30">
        <v>0.0243739178003711</v>
      </c>
      <c r="DS30">
        <f t="shared" si="0"/>
        <v>0.0136025891511042</v>
      </c>
    </row>
    <row r="31" spans="1:123">
      <c r="A31" t="s">
        <v>106</v>
      </c>
      <c r="B31">
        <v>-0.11468967579343</v>
      </c>
      <c r="C31">
        <v>-0.120404323072469</v>
      </c>
      <c r="D31">
        <v>-0.0700748745234635</v>
      </c>
      <c r="E31">
        <v>-0.104258833244854</v>
      </c>
      <c r="F31">
        <v>0.00220605182575495</v>
      </c>
      <c r="G31">
        <v>-0.0447795518759445</v>
      </c>
      <c r="H31">
        <v>0.0306792777300087</v>
      </c>
      <c r="I31">
        <v>0.0322688290452833</v>
      </c>
      <c r="J31">
        <v>-0.0329087735178122</v>
      </c>
      <c r="K31">
        <v>-0.187658777911486</v>
      </c>
      <c r="L31">
        <v>-0.089581104435849</v>
      </c>
      <c r="M31">
        <v>0.133604519774011</v>
      </c>
      <c r="N31">
        <v>-0.118815039272756</v>
      </c>
      <c r="O31">
        <v>-0.360390932536989</v>
      </c>
      <c r="P31">
        <v>0.186544991511036</v>
      </c>
      <c r="Q31">
        <v>0.218028975138616</v>
      </c>
      <c r="R31">
        <v>-0.00528634361233482</v>
      </c>
      <c r="S31">
        <v>-0.00560968408621187</v>
      </c>
      <c r="T31">
        <v>0.187648456057007</v>
      </c>
      <c r="U31">
        <v>0.0734999999999999</v>
      </c>
      <c r="V31">
        <v>0.182231020027946</v>
      </c>
      <c r="W31">
        <v>-0.0865097343970584</v>
      </c>
      <c r="X31">
        <v>0.00549884991374339</v>
      </c>
      <c r="Y31">
        <v>0.109518533080745</v>
      </c>
      <c r="Z31">
        <v>-0.048580909120196</v>
      </c>
      <c r="AA31">
        <v>-0.0765584261673381</v>
      </c>
      <c r="AB31">
        <v>0.0839689058374888</v>
      </c>
      <c r="AC31">
        <v>-0.00706988701711653</v>
      </c>
      <c r="AD31">
        <v>-0.102817429223589</v>
      </c>
      <c r="AE31">
        <v>-0.13438389975318</v>
      </c>
      <c r="AF31">
        <v>0.136953851552904</v>
      </c>
      <c r="AG31">
        <v>0.0281271703063508</v>
      </c>
      <c r="AH31">
        <v>0.101549893046122</v>
      </c>
      <c r="AI31">
        <v>0.0106633052839573</v>
      </c>
      <c r="AJ31">
        <v>-0.0842041394188634</v>
      </c>
      <c r="AK31">
        <v>-0.026833038869258</v>
      </c>
      <c r="AL31">
        <v>-0.0669465562237603</v>
      </c>
      <c r="AM31">
        <v>-0.016863269690705</v>
      </c>
      <c r="AN31">
        <v>-0.0643631715664041</v>
      </c>
      <c r="AO31">
        <v>-0.0367089723250486</v>
      </c>
      <c r="AP31">
        <v>0.00475776568004016</v>
      </c>
      <c r="AQ31">
        <v>-0.12320721212949</v>
      </c>
      <c r="AR31">
        <v>0.00810095030378566</v>
      </c>
      <c r="AS31">
        <v>-0.144799876371504</v>
      </c>
      <c r="AT31">
        <v>-0.137935188531502</v>
      </c>
      <c r="AU31">
        <v>0.185508664058133</v>
      </c>
      <c r="AV31">
        <v>-0.0307066658808275</v>
      </c>
      <c r="AW31">
        <v>-0.0759455186671532</v>
      </c>
      <c r="AX31">
        <v>0.0685003619135356</v>
      </c>
      <c r="AY31">
        <v>0.102598842221949</v>
      </c>
      <c r="AZ31">
        <v>0.00290437890974093</v>
      </c>
      <c r="BA31">
        <v>-0.0405992425930051</v>
      </c>
      <c r="BB31">
        <v>-0.114819759679573</v>
      </c>
      <c r="BC31">
        <v>-0.249131090563316</v>
      </c>
      <c r="BD31">
        <v>0.022707423580786</v>
      </c>
      <c r="BE31">
        <v>0.0400512382578992</v>
      </c>
      <c r="BF31">
        <v>0.0170785778799574</v>
      </c>
      <c r="BG31">
        <v>0.0840397190603051</v>
      </c>
      <c r="BH31">
        <v>0.0271075364909146</v>
      </c>
      <c r="BI31">
        <v>0.124492459396752</v>
      </c>
      <c r="BJ31">
        <v>0.0335933973821652</v>
      </c>
      <c r="BK31">
        <v>0.0519650655021833</v>
      </c>
      <c r="BL31">
        <v>0.101820553875348</v>
      </c>
      <c r="BM31">
        <v>0.0448331539289557</v>
      </c>
      <c r="BN31">
        <v>-0.163550198320713</v>
      </c>
      <c r="BO31">
        <v>-0.144229584924252</v>
      </c>
      <c r="BP31">
        <v>-0.0786557282671273</v>
      </c>
      <c r="BQ31">
        <v>0.125986097008514</v>
      </c>
      <c r="BR31">
        <v>0.0903163152053275</v>
      </c>
      <c r="BS31">
        <v>-0.17883954701616</v>
      </c>
      <c r="BT31">
        <v>-0.00805764313938162</v>
      </c>
      <c r="BU31">
        <v>-0.109739904709834</v>
      </c>
      <c r="BV31">
        <v>-0.00912440779084056</v>
      </c>
      <c r="BW31">
        <v>0.0598547901540643</v>
      </c>
      <c r="BX31">
        <v>-0.0390977443609023</v>
      </c>
      <c r="BY31">
        <v>0.0995479047122241</v>
      </c>
      <c r="BZ31">
        <v>0.156400727445244</v>
      </c>
      <c r="CA31">
        <v>-0.103247863247863</v>
      </c>
      <c r="CB31">
        <v>0.0278307281738468</v>
      </c>
      <c r="CC31">
        <v>0.119658753709199</v>
      </c>
      <c r="CD31">
        <v>-0.0103359173126615</v>
      </c>
      <c r="CE31">
        <v>0.142866706835375</v>
      </c>
      <c r="CF31">
        <v>0.225587253236483</v>
      </c>
      <c r="CG31">
        <v>0.19405410572603</v>
      </c>
      <c r="CH31">
        <v>0.045832999759827</v>
      </c>
      <c r="CI31">
        <v>0.151375971217514</v>
      </c>
      <c r="CJ31">
        <v>0.103816235622632</v>
      </c>
      <c r="CK31">
        <v>0.0658334588164433</v>
      </c>
      <c r="CL31">
        <v>0.0352914582803538</v>
      </c>
      <c r="CM31">
        <v>-0.0738810043668123</v>
      </c>
      <c r="CN31">
        <v>0.138036719417676</v>
      </c>
      <c r="CO31">
        <v>-0.0646865370173758</v>
      </c>
      <c r="CP31">
        <v>0.100861042664526</v>
      </c>
      <c r="CQ31">
        <v>0.00309340576429751</v>
      </c>
      <c r="CR31">
        <v>-0.0390623041243576</v>
      </c>
      <c r="CS31">
        <v>0.108383124168341</v>
      </c>
      <c r="CT31">
        <v>-0.0293307596337186</v>
      </c>
      <c r="CU31">
        <v>-0.02015278283012</v>
      </c>
      <c r="CV31">
        <v>0.0642758142758142</v>
      </c>
      <c r="CW31">
        <v>-0.219808841654845</v>
      </c>
      <c r="CX31">
        <v>-0.0402694566156964</v>
      </c>
      <c r="CY31">
        <v>-0.109665196596062</v>
      </c>
      <c r="CZ31">
        <v>0.148568039906513</v>
      </c>
      <c r="DA31">
        <v>0.0321326611188728</v>
      </c>
      <c r="DB31">
        <v>-0.0380178907721281</v>
      </c>
      <c r="DC31">
        <v>-0.0460357273950814</v>
      </c>
      <c r="DD31">
        <v>0.0789752140314874</v>
      </c>
      <c r="DE31">
        <v>0.0359881129271917</v>
      </c>
      <c r="DF31">
        <v>0.0047330828146066</v>
      </c>
      <c r="DG31">
        <v>0.124507508707817</v>
      </c>
      <c r="DH31">
        <v>0.0416888821184656</v>
      </c>
      <c r="DI31">
        <v>0.116892929391406</v>
      </c>
      <c r="DJ31">
        <v>0.167004909983633</v>
      </c>
      <c r="DK31">
        <v>0.12747297954299</v>
      </c>
      <c r="DL31">
        <v>-0.0550791939630152</v>
      </c>
      <c r="DM31">
        <v>0.058658335381051</v>
      </c>
      <c r="DN31">
        <v>0.0378672325751046</v>
      </c>
      <c r="DO31">
        <v>0.055143769968051</v>
      </c>
      <c r="DP31">
        <v>-0.0825410282807485</v>
      </c>
      <c r="DQ31">
        <v>-0.0119450677698144</v>
      </c>
      <c r="DS31">
        <f t="shared" si="0"/>
        <v>0.00777328130876956</v>
      </c>
    </row>
    <row r="32" spans="1:123">
      <c r="A32" t="s">
        <v>109</v>
      </c>
      <c r="B32">
        <v>-0.0380934722459793</v>
      </c>
      <c r="C32">
        <v>-0.209936756714933</v>
      </c>
      <c r="D32">
        <v>0.0677258458858154</v>
      </c>
      <c r="E32">
        <v>0.0139997200055999</v>
      </c>
      <c r="F32">
        <v>-0.104382987299668</v>
      </c>
      <c r="G32">
        <v>-0.230138297024089</v>
      </c>
      <c r="H32">
        <v>-0.272240801136063</v>
      </c>
      <c r="I32">
        <v>0.168665935059883</v>
      </c>
      <c r="J32">
        <v>-0.0607770390034935</v>
      </c>
      <c r="K32">
        <v>-0.33341784989858</v>
      </c>
      <c r="L32">
        <v>0.000851516304160027</v>
      </c>
      <c r="M32">
        <v>0.0230318420723044</v>
      </c>
      <c r="N32">
        <v>-0.0877018937698939</v>
      </c>
      <c r="O32">
        <v>-0.49618476032706</v>
      </c>
      <c r="P32">
        <v>0.122136703466265</v>
      </c>
      <c r="Q32">
        <v>0.0559684389732846</v>
      </c>
      <c r="R32">
        <v>0.304331312880773</v>
      </c>
      <c r="S32">
        <v>-0.0381454387705985</v>
      </c>
      <c r="T32">
        <v>0.0867612351567424</v>
      </c>
      <c r="U32">
        <v>0.179328144808728</v>
      </c>
      <c r="V32">
        <v>0.103882956928343</v>
      </c>
      <c r="W32">
        <v>-0.103185659075526</v>
      </c>
      <c r="X32">
        <v>0.0331943943982937</v>
      </c>
      <c r="Y32">
        <v>0.0169664864762964</v>
      </c>
      <c r="Z32">
        <v>-0.0505276133893772</v>
      </c>
      <c r="AA32">
        <v>0.0246388129636861</v>
      </c>
      <c r="AB32">
        <v>0.0156434587096528</v>
      </c>
      <c r="AC32">
        <v>0.0236478247002982</v>
      </c>
      <c r="AD32">
        <v>-0.131475253603599</v>
      </c>
      <c r="AE32">
        <v>0.0954003766637299</v>
      </c>
      <c r="AF32">
        <v>0.0375500257653762</v>
      </c>
      <c r="AG32">
        <v>0.0642916821388784</v>
      </c>
      <c r="AH32">
        <v>-0.0475770963535419</v>
      </c>
      <c r="AI32">
        <v>-0.0332994477566834</v>
      </c>
      <c r="AJ32">
        <v>-0.00573160911373216</v>
      </c>
      <c r="AK32">
        <v>0.070705097665555</v>
      </c>
      <c r="AL32">
        <v>-0.00221143449570826</v>
      </c>
      <c r="AM32">
        <v>0.0590740443445532</v>
      </c>
      <c r="AN32">
        <v>0.0169564320332138</v>
      </c>
      <c r="AO32">
        <v>0.0131957038398796</v>
      </c>
      <c r="AP32">
        <v>-0.00492021004883425</v>
      </c>
      <c r="AQ32">
        <v>0.0110389690391415</v>
      </c>
      <c r="AR32">
        <v>-0.0370934525913017</v>
      </c>
      <c r="AS32">
        <v>0.0385265990879831</v>
      </c>
      <c r="AT32">
        <v>0.014371014257281</v>
      </c>
      <c r="AU32">
        <v>0.00444483598154788</v>
      </c>
      <c r="AV32">
        <v>0.00800118004449102</v>
      </c>
      <c r="AW32">
        <v>-0.0208190788823194</v>
      </c>
      <c r="AX32">
        <v>0.00477419511190291</v>
      </c>
      <c r="AY32">
        <v>0.0209999075425202</v>
      </c>
      <c r="AZ32">
        <v>0.0144968049545844</v>
      </c>
      <c r="BA32">
        <v>0.0459698295099527</v>
      </c>
      <c r="BB32">
        <v>-0.00110569395281879</v>
      </c>
      <c r="BC32">
        <v>0.0168823546891717</v>
      </c>
      <c r="BD32">
        <v>0.0472127147402297</v>
      </c>
      <c r="BE32">
        <v>0.0310130247029852</v>
      </c>
      <c r="BF32">
        <v>-0.0299955679907434</v>
      </c>
      <c r="BG32">
        <v>0.034222614409632</v>
      </c>
      <c r="BH32">
        <v>0.021833044991451</v>
      </c>
      <c r="BI32">
        <v>0.0352082693888058</v>
      </c>
      <c r="BJ32">
        <v>0.0455996046737763</v>
      </c>
      <c r="BK32">
        <v>0.0195903258854522</v>
      </c>
      <c r="BL32">
        <v>-0.0423812699428517</v>
      </c>
      <c r="BM32">
        <v>0.11234741006992</v>
      </c>
      <c r="BN32">
        <v>-0.0738523906714544</v>
      </c>
      <c r="BO32">
        <v>-0.00389522599889047</v>
      </c>
      <c r="BP32">
        <v>-0.0274249405062598</v>
      </c>
      <c r="BQ32">
        <v>-0.0119307621544835</v>
      </c>
      <c r="BR32">
        <v>-0.00110519632276795</v>
      </c>
      <c r="BS32">
        <v>0.0330625935225342</v>
      </c>
      <c r="BT32">
        <v>-0.0339132329428806</v>
      </c>
      <c r="BU32">
        <v>-0.0291318573107588</v>
      </c>
      <c r="BV32">
        <v>0.0642522714705911</v>
      </c>
      <c r="BW32">
        <v>0.0462252172763522</v>
      </c>
      <c r="BX32">
        <v>-0.0195320190530482</v>
      </c>
      <c r="BY32">
        <v>0.07051063039087</v>
      </c>
      <c r="BZ32">
        <v>0.00968943960267965</v>
      </c>
      <c r="CA32">
        <v>-0.00850399551925118</v>
      </c>
      <c r="CB32">
        <v>0.0384242156454233</v>
      </c>
      <c r="CC32">
        <v>0.0117012767722251</v>
      </c>
      <c r="CD32">
        <v>-0.0154389999787048</v>
      </c>
      <c r="CE32">
        <v>0.0530021196522039</v>
      </c>
      <c r="CF32">
        <v>0.00871427250973111</v>
      </c>
      <c r="CG32">
        <v>0.0501590857026497</v>
      </c>
      <c r="CH32">
        <v>0.059448441014504</v>
      </c>
      <c r="CI32">
        <v>0.0493636511302828</v>
      </c>
      <c r="CJ32">
        <v>-0.0421535711171188</v>
      </c>
      <c r="CK32">
        <v>-0.0202096302450239</v>
      </c>
      <c r="CL32">
        <v>0.0375174810554144</v>
      </c>
      <c r="CM32">
        <v>-0.0523716123022909</v>
      </c>
      <c r="CN32">
        <v>0.0642517236653704</v>
      </c>
      <c r="CO32">
        <v>-0.0417921979312597</v>
      </c>
      <c r="CP32">
        <v>0.0473823839479142</v>
      </c>
      <c r="CQ32">
        <v>0.0323242155095178</v>
      </c>
      <c r="CR32">
        <v>0.00589083631018084</v>
      </c>
      <c r="CS32">
        <v>0.0125989015905206</v>
      </c>
      <c r="CT32">
        <v>0.0353866868635868</v>
      </c>
      <c r="CU32">
        <v>0.0118319990246676</v>
      </c>
      <c r="CV32">
        <v>1.40572693150265e-5</v>
      </c>
      <c r="CW32">
        <v>0.0260035745125209</v>
      </c>
      <c r="CX32">
        <v>0.0650983815438453</v>
      </c>
      <c r="CY32">
        <v>0.022239005915333</v>
      </c>
      <c r="CZ32">
        <v>0.0326957059471742</v>
      </c>
      <c r="DA32">
        <v>-0.0497189578549931</v>
      </c>
      <c r="DB32">
        <v>-0.0394004839652173</v>
      </c>
      <c r="DC32">
        <v>-0.0866460207704837</v>
      </c>
      <c r="DD32">
        <v>0.0215487273494084</v>
      </c>
      <c r="DE32">
        <v>0.0699106037009334</v>
      </c>
      <c r="DF32">
        <v>-0.0697494498441226</v>
      </c>
      <c r="DG32">
        <v>0.0575779044098774</v>
      </c>
      <c r="DH32">
        <v>0.0573343637260346</v>
      </c>
      <c r="DI32">
        <v>0.0267068472220693</v>
      </c>
      <c r="DJ32">
        <v>0.00964790684779593</v>
      </c>
      <c r="DK32">
        <v>-0.105527397830566</v>
      </c>
      <c r="DL32">
        <v>0.0231446730215821</v>
      </c>
      <c r="DM32">
        <v>0.0376599167242551</v>
      </c>
      <c r="DN32">
        <v>-0.00410967592696243</v>
      </c>
      <c r="DO32">
        <v>0.0365796320682441</v>
      </c>
      <c r="DP32">
        <v>0.0628450405419811</v>
      </c>
      <c r="DQ32">
        <v>0.0090802732946742</v>
      </c>
      <c r="DS32">
        <f t="shared" si="0"/>
        <v>0.00255462037867058</v>
      </c>
    </row>
    <row r="33" spans="1:123">
      <c r="A33" t="s">
        <v>112</v>
      </c>
      <c r="B33">
        <v>-0.0136399791816013</v>
      </c>
      <c r="C33">
        <v>-0.12974061832132</v>
      </c>
      <c r="D33">
        <v>-0.0483379538356524</v>
      </c>
      <c r="E33">
        <v>0.116051786937863</v>
      </c>
      <c r="F33">
        <v>-0.0197254804809657</v>
      </c>
      <c r="G33">
        <v>-0.013602950602317</v>
      </c>
      <c r="H33">
        <v>-0.0625884187661289</v>
      </c>
      <c r="I33">
        <v>0.0391707168292672</v>
      </c>
      <c r="J33">
        <v>-0.01889475048409</v>
      </c>
      <c r="K33">
        <v>0.0011655419187151</v>
      </c>
      <c r="L33">
        <v>-0.0269819279679926</v>
      </c>
      <c r="M33">
        <v>0.0993547049111023</v>
      </c>
      <c r="N33">
        <v>-0.0415381824777797</v>
      </c>
      <c r="O33">
        <v>-0.175707797123391</v>
      </c>
      <c r="P33">
        <v>-0.0274040536693331</v>
      </c>
      <c r="Q33">
        <v>0.0467447240451349</v>
      </c>
      <c r="R33">
        <v>0.0471604927134874</v>
      </c>
      <c r="S33">
        <v>0.0171902122179293</v>
      </c>
      <c r="T33">
        <v>-0.0453044148409115</v>
      </c>
      <c r="U33">
        <v>0.216300968246998</v>
      </c>
      <c r="V33">
        <v>-0.00869720595421308</v>
      </c>
      <c r="W33">
        <v>0.000614329700082017</v>
      </c>
      <c r="X33">
        <v>0.0155767477427136</v>
      </c>
      <c r="Y33">
        <v>0.100048869662799</v>
      </c>
      <c r="Z33">
        <v>-0.0608128786407925</v>
      </c>
      <c r="AA33">
        <v>-0.0449995269846499</v>
      </c>
      <c r="AB33">
        <v>0.0550777810390375</v>
      </c>
      <c r="AC33">
        <v>-0.0320128524334776</v>
      </c>
      <c r="AD33">
        <v>-0.266293297313609</v>
      </c>
      <c r="AE33">
        <v>0.0195457282889164</v>
      </c>
      <c r="AF33">
        <v>0.0273014104528144</v>
      </c>
      <c r="AG33">
        <v>0.0953598608799717</v>
      </c>
      <c r="AH33">
        <v>-0.0409918272411072</v>
      </c>
      <c r="AI33">
        <v>0.00986159939477571</v>
      </c>
      <c r="AJ33">
        <v>0.0773908675074693</v>
      </c>
      <c r="AK33">
        <v>-0.0142256470665227</v>
      </c>
      <c r="AL33">
        <v>0.0118127878511267</v>
      </c>
      <c r="AM33">
        <v>-0.0596374104495668</v>
      </c>
      <c r="AN33">
        <v>0.0827075538344804</v>
      </c>
      <c r="AO33">
        <v>0.0701949411954244</v>
      </c>
      <c r="AP33">
        <v>-0.02144835684285</v>
      </c>
      <c r="AQ33">
        <v>0.0213184928214023</v>
      </c>
      <c r="AR33">
        <v>-0.00985870940531419</v>
      </c>
      <c r="AS33">
        <v>-0.0714285714285714</v>
      </c>
      <c r="AT33">
        <v>0.0115132724152476</v>
      </c>
      <c r="AU33">
        <v>-0.0343531850796066</v>
      </c>
      <c r="AV33">
        <v>0.0591747735659174</v>
      </c>
      <c r="AW33">
        <v>-0.024224836891113</v>
      </c>
      <c r="AX33">
        <v>0.0141557087388882</v>
      </c>
      <c r="AY33">
        <v>0.00859330618253984</v>
      </c>
      <c r="AZ33">
        <v>0.107849748125818</v>
      </c>
      <c r="BA33">
        <v>-0.000941639813820339</v>
      </c>
      <c r="BB33">
        <v>-0.0206030024692065</v>
      </c>
      <c r="BC33">
        <v>0.0300452270132607</v>
      </c>
      <c r="BD33">
        <v>0.0143375287301197</v>
      </c>
      <c r="BE33">
        <v>0.0356979004325215</v>
      </c>
      <c r="BF33">
        <v>0.0401991018774008</v>
      </c>
      <c r="BG33">
        <v>-0.0382392333298657</v>
      </c>
      <c r="BH33">
        <v>0.0324248866835894</v>
      </c>
      <c r="BI33">
        <v>-0.000157147253524337</v>
      </c>
      <c r="BJ33">
        <v>0.0370532878407848</v>
      </c>
      <c r="BK33">
        <v>-0.0396130262634428</v>
      </c>
      <c r="BL33">
        <v>0.060680281949449</v>
      </c>
      <c r="BM33">
        <v>-0.0458984889577683</v>
      </c>
      <c r="BN33">
        <v>0.0742681528310654</v>
      </c>
      <c r="BO33">
        <v>0.0251785725086036</v>
      </c>
      <c r="BP33">
        <v>0.00157520265247602</v>
      </c>
      <c r="BQ33">
        <v>0.0853836683964682</v>
      </c>
      <c r="BR33">
        <v>0.0326948489806773</v>
      </c>
      <c r="BS33">
        <v>-0.000260130643389811</v>
      </c>
      <c r="BT33">
        <v>0.0499922466154505</v>
      </c>
      <c r="BU33">
        <v>-0.00869837296620779</v>
      </c>
      <c r="BV33">
        <v>0.00268669907202823</v>
      </c>
      <c r="BW33">
        <v>0.048256184381839</v>
      </c>
      <c r="BX33">
        <v>-0.000511710482377192</v>
      </c>
      <c r="BY33">
        <v>0.0117945956859709</v>
      </c>
      <c r="BZ33">
        <v>0.0267113280832414</v>
      </c>
      <c r="CA33">
        <v>-0.0262639724750052</v>
      </c>
      <c r="CB33">
        <v>0.0466830466830468</v>
      </c>
      <c r="CC33">
        <v>-0.0231336439008</v>
      </c>
      <c r="CD33">
        <v>0.00498728776139079</v>
      </c>
      <c r="CE33">
        <v>0.0631717694940339</v>
      </c>
      <c r="CF33">
        <v>-0.0724033078271613</v>
      </c>
      <c r="CG33">
        <v>0.0754003798625931</v>
      </c>
      <c r="CH33">
        <v>0.0274733660978663</v>
      </c>
      <c r="CI33">
        <v>0.0260066295153494</v>
      </c>
      <c r="CJ33">
        <v>0.0618990198167042</v>
      </c>
      <c r="CK33">
        <v>-0.0333048959112441</v>
      </c>
      <c r="CL33">
        <v>0.017031728217703</v>
      </c>
      <c r="CM33">
        <v>0.107759696649114</v>
      </c>
      <c r="CN33">
        <v>-0.0636710751043986</v>
      </c>
      <c r="CO33">
        <v>-0.0224466290900824</v>
      </c>
      <c r="CP33">
        <v>-0.0824109370634289</v>
      </c>
      <c r="CQ33">
        <v>0.0314635356445487</v>
      </c>
      <c r="CR33">
        <v>0.0879316431289083</v>
      </c>
      <c r="CS33">
        <v>-0.129212342478932</v>
      </c>
      <c r="CT33">
        <v>0.0374352526372905</v>
      </c>
      <c r="CU33">
        <v>-0.00445935329924918</v>
      </c>
      <c r="CV33">
        <v>0.00455106497452284</v>
      </c>
      <c r="CW33">
        <v>0.078424824411063</v>
      </c>
      <c r="CX33">
        <v>0.090756469458624</v>
      </c>
      <c r="CY33">
        <v>-0.00371395411124009</v>
      </c>
      <c r="CZ33">
        <v>0.0853217914941664</v>
      </c>
      <c r="DA33">
        <v>-0.00107665912014498</v>
      </c>
      <c r="DB33">
        <v>-0.0489845848658924</v>
      </c>
      <c r="DC33">
        <v>-0.0606595247986679</v>
      </c>
      <c r="DD33">
        <v>0.0775468360239528</v>
      </c>
      <c r="DE33">
        <v>-0.0222152766090449</v>
      </c>
      <c r="DF33">
        <v>-0.0186101734209629</v>
      </c>
      <c r="DG33">
        <v>0.0294718757270434</v>
      </c>
      <c r="DH33">
        <v>0.0296833658416169</v>
      </c>
      <c r="DI33">
        <v>0.00630409935287601</v>
      </c>
      <c r="DJ33">
        <v>0.0735462136375151</v>
      </c>
      <c r="DK33">
        <v>0.00773577710960116</v>
      </c>
      <c r="DL33">
        <v>-0.0600263013426711</v>
      </c>
      <c r="DM33">
        <v>-0.01225980693815</v>
      </c>
      <c r="DN33">
        <v>-0.0371874874727742</v>
      </c>
      <c r="DO33">
        <v>0.0296409637216533</v>
      </c>
      <c r="DP33">
        <v>0.0450854060028507</v>
      </c>
      <c r="DQ33">
        <v>0.019410573849615</v>
      </c>
      <c r="DS33">
        <f t="shared" si="0"/>
        <v>0.00796271455480156</v>
      </c>
    </row>
    <row r="34" spans="1:123">
      <c r="A34" t="s">
        <v>115</v>
      </c>
      <c r="B34">
        <v>0.030950425159322</v>
      </c>
      <c r="C34">
        <v>-0.132441560886344</v>
      </c>
      <c r="D34">
        <v>0.106002957071994</v>
      </c>
      <c r="E34">
        <v>-0.0786835207402288</v>
      </c>
      <c r="F34">
        <v>-0.0446689446838012</v>
      </c>
      <c r="G34">
        <v>-0.24282307811933</v>
      </c>
      <c r="H34">
        <v>0.113198052948305</v>
      </c>
      <c r="I34">
        <v>0.0712539552218152</v>
      </c>
      <c r="J34">
        <v>0.0831517761033369</v>
      </c>
      <c r="K34">
        <v>-0.0869527194091317</v>
      </c>
      <c r="L34">
        <v>-0.240555304006594</v>
      </c>
      <c r="M34">
        <v>0.282824962832454</v>
      </c>
      <c r="N34">
        <v>-0.175713157855536</v>
      </c>
      <c r="O34">
        <v>-0.19042490132863</v>
      </c>
      <c r="P34">
        <v>0.326376177507925</v>
      </c>
      <c r="Q34">
        <v>0.0829869233746781</v>
      </c>
      <c r="R34">
        <v>0.00801243201243218</v>
      </c>
      <c r="S34">
        <v>-0.0560543647171999</v>
      </c>
      <c r="T34">
        <v>0.204273749951004</v>
      </c>
      <c r="U34">
        <v>0.394479313019751</v>
      </c>
      <c r="V34">
        <v>0.0749642596644784</v>
      </c>
      <c r="W34">
        <v>-0.0723692067179815</v>
      </c>
      <c r="X34">
        <v>0.157448261064623</v>
      </c>
      <c r="Y34">
        <v>0.0416657538309608</v>
      </c>
      <c r="Z34">
        <v>-0.122353032536122</v>
      </c>
      <c r="AA34">
        <v>-0.0013401292201628</v>
      </c>
      <c r="AB34">
        <v>-0.0389269747747149</v>
      </c>
      <c r="AC34">
        <v>0.0907832039164995</v>
      </c>
      <c r="AD34">
        <v>-0.0601792100180125</v>
      </c>
      <c r="AE34">
        <v>-0.143051452059825</v>
      </c>
      <c r="AF34">
        <v>0.0397438588206487</v>
      </c>
      <c r="AG34">
        <v>-0.197246327139532</v>
      </c>
      <c r="AH34">
        <v>0.0666647458195382</v>
      </c>
      <c r="AI34">
        <v>-0.0410704594734632</v>
      </c>
      <c r="AJ34">
        <v>0.0242098632017249</v>
      </c>
      <c r="AK34">
        <v>0.23272559981598</v>
      </c>
      <c r="AL34">
        <v>-0.0604722576039072</v>
      </c>
      <c r="AM34">
        <v>0.0156987701334785</v>
      </c>
      <c r="AN34">
        <v>-0.0525512600612549</v>
      </c>
      <c r="AO34">
        <v>-0.0407813032788357</v>
      </c>
      <c r="AP34">
        <v>-0.00510303118181255</v>
      </c>
      <c r="AQ34">
        <v>-0.0188031696704567</v>
      </c>
      <c r="AR34">
        <v>0.0209052054584484</v>
      </c>
      <c r="AS34">
        <v>0.0511951639625094</v>
      </c>
      <c r="AT34">
        <v>-0.0990244446924879</v>
      </c>
      <c r="AU34">
        <v>0.0864833792542965</v>
      </c>
      <c r="AV34">
        <v>0.134623805006203</v>
      </c>
      <c r="AW34">
        <v>-0.00243202392629149</v>
      </c>
      <c r="AX34">
        <v>0.0195419066002038</v>
      </c>
      <c r="AY34">
        <v>0.0551384637275032</v>
      </c>
      <c r="AZ34">
        <v>0.0454845126030587</v>
      </c>
      <c r="BA34">
        <v>-0.0230812088075484</v>
      </c>
      <c r="BB34">
        <v>-0.0283320405120673</v>
      </c>
      <c r="BC34">
        <v>0.0877160203748473</v>
      </c>
      <c r="BD34">
        <v>0.0684552882204643</v>
      </c>
      <c r="BE34">
        <v>0.0202484244098335</v>
      </c>
      <c r="BF34">
        <v>0.031018511149665</v>
      </c>
      <c r="BG34">
        <v>0.0548893259519758</v>
      </c>
      <c r="BH34">
        <v>0.00614945127635513</v>
      </c>
      <c r="BI34">
        <v>-0.00180068798498945</v>
      </c>
      <c r="BJ34">
        <v>0.104043993897508</v>
      </c>
      <c r="BK34">
        <v>-0.0349672685038538</v>
      </c>
      <c r="BL34">
        <v>0.0387890358951073</v>
      </c>
      <c r="BM34">
        <v>0.00151932465097659</v>
      </c>
      <c r="BN34">
        <v>-0.0244931655234245</v>
      </c>
      <c r="BO34">
        <v>-0.0458137372485075</v>
      </c>
      <c r="BP34">
        <v>-0.00590617069144006</v>
      </c>
      <c r="BQ34">
        <v>0.0830185355403039</v>
      </c>
      <c r="BR34">
        <v>0.0807435654253357</v>
      </c>
      <c r="BS34">
        <v>0.00240447638005548</v>
      </c>
      <c r="BT34">
        <v>0.160437410169508</v>
      </c>
      <c r="BU34">
        <v>0.0384719729537961</v>
      </c>
      <c r="BV34">
        <v>0.0293972247621153</v>
      </c>
      <c r="BW34">
        <v>0.122479836249752</v>
      </c>
      <c r="BX34">
        <v>-0.0363454223864009</v>
      </c>
      <c r="BY34">
        <v>-0.045363076062337</v>
      </c>
      <c r="BZ34">
        <v>0.0596634842612724</v>
      </c>
      <c r="CA34">
        <v>-0.0390698454440517</v>
      </c>
      <c r="CB34">
        <v>-0.0253847867659346</v>
      </c>
      <c r="CC34">
        <v>-0.0509346350756043</v>
      </c>
      <c r="CD34">
        <v>-0.0615084303492572</v>
      </c>
      <c r="CE34">
        <v>0.0166910309235355</v>
      </c>
      <c r="CF34">
        <v>-0.0245403225551977</v>
      </c>
      <c r="CG34">
        <v>0.125107020778745</v>
      </c>
      <c r="CH34">
        <v>-0.00831022806884718</v>
      </c>
      <c r="CI34">
        <v>0.160020565512949</v>
      </c>
      <c r="CJ34">
        <v>-0.00536689321698658</v>
      </c>
      <c r="CK34">
        <v>-0.0135289978892351</v>
      </c>
      <c r="CL34">
        <v>0.2110979784806</v>
      </c>
      <c r="CM34">
        <v>0.00389387132416852</v>
      </c>
      <c r="CN34">
        <v>0.0813717178178892</v>
      </c>
      <c r="CO34">
        <v>-0.102076059761795</v>
      </c>
      <c r="CP34">
        <v>0.00390834590803224</v>
      </c>
      <c r="CQ34">
        <v>0.0572556656006054</v>
      </c>
      <c r="CR34">
        <v>-0.0868030214629035</v>
      </c>
      <c r="CS34">
        <v>0.0547004221538379</v>
      </c>
      <c r="CT34">
        <v>-0.0547748302995509</v>
      </c>
      <c r="CU34">
        <v>0.0810242096056868</v>
      </c>
      <c r="CV34">
        <v>0.00199059579475458</v>
      </c>
      <c r="CW34">
        <v>0.0609687882244609</v>
      </c>
      <c r="CX34">
        <v>0.124892564038957</v>
      </c>
      <c r="CY34">
        <v>-0.00683567772359039</v>
      </c>
      <c r="CZ34">
        <v>0.0403276019799432</v>
      </c>
      <c r="DA34">
        <v>0.00444813729374705</v>
      </c>
      <c r="DB34">
        <v>-0.0614322466033561</v>
      </c>
      <c r="DC34">
        <v>-0.0436415633148176</v>
      </c>
      <c r="DD34">
        <v>0.0878505504720981</v>
      </c>
      <c r="DE34">
        <v>0.0433734693320971</v>
      </c>
      <c r="DF34">
        <v>-0.0416858623119507</v>
      </c>
      <c r="DG34">
        <v>-0.0627763091798861</v>
      </c>
      <c r="DH34">
        <v>0.0502313060454851</v>
      </c>
      <c r="DI34">
        <v>0.112341803209601</v>
      </c>
      <c r="DJ34">
        <v>-0.127141532945742</v>
      </c>
      <c r="DK34">
        <v>0.00668925752809035</v>
      </c>
      <c r="DL34">
        <v>-0.0544974723147739</v>
      </c>
      <c r="DM34">
        <v>-0.0676006256934102</v>
      </c>
      <c r="DN34">
        <v>0.0183287885995296</v>
      </c>
      <c r="DO34">
        <v>0.0973612548497396</v>
      </c>
      <c r="DP34">
        <v>0.105743179034348</v>
      </c>
      <c r="DQ34">
        <v>0.0231826332333692</v>
      </c>
      <c r="DS34">
        <f t="shared" si="0"/>
        <v>0.01695833470496</v>
      </c>
    </row>
    <row r="35" spans="1:123">
      <c r="A35" t="s">
        <v>118</v>
      </c>
      <c r="B35">
        <v>-0.146513854713398</v>
      </c>
      <c r="C35">
        <v>-0.097987473784009</v>
      </c>
      <c r="D35">
        <v>-0.0173937416292022</v>
      </c>
      <c r="E35">
        <v>-0.0567953258077326</v>
      </c>
      <c r="F35">
        <v>0.0058199676267523</v>
      </c>
      <c r="G35">
        <v>-0.216414480933597</v>
      </c>
      <c r="H35">
        <v>0.0699673622269557</v>
      </c>
      <c r="I35">
        <v>-0.0109421451902445</v>
      </c>
      <c r="J35">
        <v>-0.0361603896224297</v>
      </c>
      <c r="K35">
        <v>-0.232587567143538</v>
      </c>
      <c r="L35">
        <v>0.0239034947232382</v>
      </c>
      <c r="M35">
        <v>0.00137374220979347</v>
      </c>
      <c r="N35">
        <v>-0.0648630587263728</v>
      </c>
      <c r="O35">
        <v>-0.201616909280525</v>
      </c>
      <c r="P35">
        <v>0.238311993101265</v>
      </c>
      <c r="Q35">
        <v>0.11179770163577</v>
      </c>
      <c r="R35">
        <v>-0.0256463791403811</v>
      </c>
      <c r="S35">
        <v>-0.0032847536977213</v>
      </c>
      <c r="T35">
        <v>0.142646042311858</v>
      </c>
      <c r="U35">
        <v>0.255795121927984</v>
      </c>
      <c r="V35">
        <v>0.087198121688205</v>
      </c>
      <c r="W35">
        <v>-0.119736245333706</v>
      </c>
      <c r="X35">
        <v>0.0776029487535175</v>
      </c>
      <c r="Y35">
        <v>0.0412869175034021</v>
      </c>
      <c r="Z35">
        <v>-0.0962769611695581</v>
      </c>
      <c r="AA35">
        <v>0.0419119198930658</v>
      </c>
      <c r="AB35">
        <v>-0.0612158007963793</v>
      </c>
      <c r="AC35">
        <v>-0.013807502122771</v>
      </c>
      <c r="AD35">
        <v>-0.0986114656391431</v>
      </c>
      <c r="AE35">
        <v>-0.0497035542030574</v>
      </c>
      <c r="AF35">
        <v>0.0373702471246833</v>
      </c>
      <c r="AG35">
        <v>-0.0399385350550812</v>
      </c>
      <c r="AH35">
        <v>0.0798373806120074</v>
      </c>
      <c r="AI35">
        <v>-0.0378601619436759</v>
      </c>
      <c r="AJ35">
        <v>0.0299787433430092</v>
      </c>
      <c r="AK35">
        <v>0.144408001313728</v>
      </c>
      <c r="AL35">
        <v>0.0102869885592398</v>
      </c>
      <c r="AM35">
        <v>0.0652757651078204</v>
      </c>
      <c r="AN35">
        <v>-0.0109204452500299</v>
      </c>
      <c r="AO35">
        <v>-0.0290589540452461</v>
      </c>
      <c r="AP35">
        <v>0.0224933911943881</v>
      </c>
      <c r="AQ35">
        <v>-0.00806803794565047</v>
      </c>
      <c r="AR35">
        <v>0.0119239427813531</v>
      </c>
      <c r="AS35">
        <v>-0.0569484077003651</v>
      </c>
      <c r="AT35">
        <v>-0.167730855266473</v>
      </c>
      <c r="AU35">
        <v>0.110155675010947</v>
      </c>
      <c r="AV35">
        <v>-0.0362612555910812</v>
      </c>
      <c r="AW35">
        <v>-0.0298344682259104</v>
      </c>
      <c r="AX35">
        <v>0.00259164435907855</v>
      </c>
      <c r="AY35">
        <v>0.0612150808606635</v>
      </c>
      <c r="AZ35">
        <v>-0.0110909589387773</v>
      </c>
      <c r="BA35">
        <v>0.0317480289436589</v>
      </c>
      <c r="BB35">
        <v>-0.0513354747229217</v>
      </c>
      <c r="BC35">
        <v>0.040909704942893</v>
      </c>
      <c r="BD35">
        <v>0.0835290473020778</v>
      </c>
      <c r="BE35">
        <v>0.0467638893986781</v>
      </c>
      <c r="BF35">
        <v>-0.0757866568238442</v>
      </c>
      <c r="BG35">
        <v>0.108419780943918</v>
      </c>
      <c r="BH35">
        <v>0.0154824529797506</v>
      </c>
      <c r="BI35">
        <v>0.070295951205839</v>
      </c>
      <c r="BJ35">
        <v>0.14073144615099</v>
      </c>
      <c r="BK35">
        <v>0.00587183104935907</v>
      </c>
      <c r="BL35">
        <v>-0.0325261974858503</v>
      </c>
      <c r="BM35">
        <v>0.0350531411353301</v>
      </c>
      <c r="BN35">
        <v>-0.0697314779818869</v>
      </c>
      <c r="BO35">
        <v>-0.16088198441842</v>
      </c>
      <c r="BP35">
        <v>0.107939687720031</v>
      </c>
      <c r="BQ35">
        <v>0.0933505692006171</v>
      </c>
      <c r="BR35">
        <v>0.047478912753951</v>
      </c>
      <c r="BS35">
        <v>0.100656410525289</v>
      </c>
      <c r="BT35">
        <v>-0.0157028019451521</v>
      </c>
      <c r="BU35">
        <v>0.0160568280505151</v>
      </c>
      <c r="BV35">
        <v>-0.0533512745401574</v>
      </c>
      <c r="BW35">
        <v>0.05730426749073</v>
      </c>
      <c r="BX35">
        <v>0.0816797293778149</v>
      </c>
      <c r="BY35">
        <v>0.055667580792601</v>
      </c>
      <c r="BZ35">
        <v>0.0704256331476849</v>
      </c>
      <c r="CA35">
        <v>-0.0265656126507863</v>
      </c>
      <c r="CB35">
        <v>0.0327956093279562</v>
      </c>
      <c r="CC35">
        <v>0.0349200577877367</v>
      </c>
      <c r="CD35">
        <v>0.0440726308141497</v>
      </c>
      <c r="CE35">
        <v>0.0989494978456342</v>
      </c>
      <c r="CF35">
        <v>-0.0454911112238464</v>
      </c>
      <c r="CG35">
        <v>0.0976483607428669</v>
      </c>
      <c r="CH35">
        <v>0.0134721387593111</v>
      </c>
      <c r="CI35">
        <v>0.0590095178292933</v>
      </c>
      <c r="CJ35">
        <v>-0.0414732510420678</v>
      </c>
      <c r="CK35">
        <v>-0.023224872709913</v>
      </c>
      <c r="CL35">
        <v>0.0217042443913062</v>
      </c>
      <c r="CM35">
        <v>-0.0699903064949852</v>
      </c>
      <c r="CN35">
        <v>0.0220703494653109</v>
      </c>
      <c r="CO35">
        <v>-0.11606871517438</v>
      </c>
      <c r="CP35">
        <v>-0.0725559987049657</v>
      </c>
      <c r="CQ35">
        <v>0.0178434210085476</v>
      </c>
      <c r="CR35">
        <v>0.0222100467093731</v>
      </c>
      <c r="CS35">
        <v>0.0924173520667957</v>
      </c>
      <c r="CT35">
        <v>-0.0670525298858575</v>
      </c>
      <c r="CU35">
        <v>0.000548335577296388</v>
      </c>
      <c r="CV35">
        <v>0.0263892128769907</v>
      </c>
      <c r="CW35">
        <v>-0.0691785886194355</v>
      </c>
      <c r="CX35">
        <v>0.0716821037839153</v>
      </c>
      <c r="CY35">
        <v>-0.075783910593849</v>
      </c>
      <c r="CZ35">
        <v>0.102962595363147</v>
      </c>
      <c r="DA35">
        <v>0.0370780288035479</v>
      </c>
      <c r="DB35">
        <v>0.0201903657680413</v>
      </c>
      <c r="DC35">
        <v>-0.0613879561639792</v>
      </c>
      <c r="DD35">
        <v>0.0399914299164712</v>
      </c>
      <c r="DE35">
        <v>0.064014386911917</v>
      </c>
      <c r="DF35">
        <v>-0.021095581136543</v>
      </c>
      <c r="DG35">
        <v>0.0763093930070742</v>
      </c>
      <c r="DH35">
        <v>0.0167524111147734</v>
      </c>
      <c r="DI35">
        <v>0.0470621398665174</v>
      </c>
      <c r="DJ35">
        <v>0.0157754209708658</v>
      </c>
      <c r="DK35">
        <v>-0.00347433072167391</v>
      </c>
      <c r="DL35">
        <v>0.0338045025735696</v>
      </c>
      <c r="DM35">
        <v>-0.0252785459993417</v>
      </c>
      <c r="DN35">
        <v>0.124358497640482</v>
      </c>
      <c r="DO35">
        <v>-0.106663012018912</v>
      </c>
      <c r="DP35">
        <v>-0.0163050324794517</v>
      </c>
      <c r="DQ35">
        <v>0.00745445614485046</v>
      </c>
      <c r="DS35">
        <f t="shared" si="0"/>
        <v>0.00704857234678266</v>
      </c>
    </row>
    <row r="36" spans="1:123">
      <c r="A36" t="s">
        <v>120</v>
      </c>
      <c r="B36">
        <v>-0.133677678839223</v>
      </c>
      <c r="C36">
        <v>-0.16081751029408</v>
      </c>
      <c r="D36">
        <v>-0.0304784642073334</v>
      </c>
      <c r="E36">
        <v>-0.0733334728500474</v>
      </c>
      <c r="F36">
        <v>0.220638439620745</v>
      </c>
      <c r="G36">
        <v>-0.145446472071983</v>
      </c>
      <c r="H36">
        <v>-0.0705012088189658</v>
      </c>
      <c r="I36">
        <v>0.0739192210938227</v>
      </c>
      <c r="J36">
        <v>0.00109531400809026</v>
      </c>
      <c r="K36">
        <v>-0.196709709102464</v>
      </c>
      <c r="L36">
        <v>-0.259759057808145</v>
      </c>
      <c r="M36">
        <v>-0.0196873823432965</v>
      </c>
      <c r="N36">
        <v>0.205083254868923</v>
      </c>
      <c r="O36">
        <v>0.0339931838860075</v>
      </c>
      <c r="P36">
        <v>0.00449411390391341</v>
      </c>
      <c r="Q36">
        <v>0.132299956447718</v>
      </c>
      <c r="R36">
        <v>0.271460915782296</v>
      </c>
      <c r="S36">
        <v>0.0324481342065006</v>
      </c>
      <c r="T36">
        <v>-0.0104516971105502</v>
      </c>
      <c r="U36">
        <v>-0.036094146940561</v>
      </c>
      <c r="V36">
        <v>-0.0233883016602203</v>
      </c>
      <c r="W36">
        <v>-0.170108804437963</v>
      </c>
      <c r="X36">
        <v>-0.0447761836874454</v>
      </c>
      <c r="Y36">
        <v>-0.0312470409999052</v>
      </c>
      <c r="Z36">
        <v>-0.0301092384955155</v>
      </c>
      <c r="AA36">
        <v>0.14033361806682</v>
      </c>
      <c r="AB36">
        <v>0.101424513413993</v>
      </c>
      <c r="AC36">
        <v>0.0372297746498247</v>
      </c>
      <c r="AD36">
        <v>-0.0837956311931337</v>
      </c>
      <c r="AE36">
        <v>-0.143115606982897</v>
      </c>
      <c r="AF36">
        <v>0.13246624062761</v>
      </c>
      <c r="AG36">
        <v>0.0678908509351255</v>
      </c>
      <c r="AH36">
        <v>0.0881262027438077</v>
      </c>
      <c r="AI36">
        <v>-0.02591831932054</v>
      </c>
      <c r="AJ36">
        <v>0.135869306597264</v>
      </c>
      <c r="AK36">
        <v>0.0903266764849004</v>
      </c>
      <c r="AL36">
        <v>-0.0480557788707084</v>
      </c>
      <c r="AM36">
        <v>0.162563610565175</v>
      </c>
      <c r="AN36">
        <v>-0.0102794877615607</v>
      </c>
      <c r="AO36">
        <v>-0.0891560933224677</v>
      </c>
      <c r="AP36">
        <v>0.00694423871116823</v>
      </c>
      <c r="AQ36">
        <v>-0.162720291859131</v>
      </c>
      <c r="AR36">
        <v>-0.0902794615279199</v>
      </c>
      <c r="AS36">
        <v>0.0438176684396137</v>
      </c>
      <c r="AT36">
        <v>-0.0241345495587173</v>
      </c>
      <c r="AU36">
        <v>0.230523334079094</v>
      </c>
      <c r="AV36">
        <v>0.0149088611885795</v>
      </c>
      <c r="AW36">
        <v>-0.129369684493067</v>
      </c>
      <c r="AX36">
        <v>0.0977589141230959</v>
      </c>
      <c r="AY36">
        <v>0.0596885950560255</v>
      </c>
      <c r="AZ36">
        <v>0.0337275711651752</v>
      </c>
      <c r="BA36">
        <v>0.000501732863502635</v>
      </c>
      <c r="BB36">
        <v>-0.0335151806781883</v>
      </c>
      <c r="BC36">
        <v>0.0287358735033714</v>
      </c>
      <c r="BD36">
        <v>0.0381781764855085</v>
      </c>
      <c r="BE36">
        <v>0.0950175797265875</v>
      </c>
      <c r="BF36">
        <v>0.0617141157190961</v>
      </c>
      <c r="BG36">
        <v>0.0317446514537756</v>
      </c>
      <c r="BH36">
        <v>0.0740986999365538</v>
      </c>
      <c r="BI36">
        <v>0.0515385269288531</v>
      </c>
      <c r="BJ36">
        <v>0.0128019103368793</v>
      </c>
      <c r="BK36">
        <v>0.0593773280611702</v>
      </c>
      <c r="BL36">
        <v>0.0409550709406201</v>
      </c>
      <c r="BM36">
        <v>-0.00473446359139973</v>
      </c>
      <c r="BN36">
        <v>0.0471316366565722</v>
      </c>
      <c r="BO36">
        <v>-0.206309802168683</v>
      </c>
      <c r="BP36">
        <v>0.0779199798962502</v>
      </c>
      <c r="BQ36">
        <v>0.0481083061346832</v>
      </c>
      <c r="BR36">
        <v>-0.0577008627126991</v>
      </c>
      <c r="BS36">
        <v>-0.0075135834629505</v>
      </c>
      <c r="BT36">
        <v>0.0405025174715283</v>
      </c>
      <c r="BU36">
        <v>0.0464221134653926</v>
      </c>
      <c r="BV36">
        <v>-0.0364072178621023</v>
      </c>
      <c r="BW36">
        <v>0.113425265301248</v>
      </c>
      <c r="BX36">
        <v>0.00221777858571159</v>
      </c>
      <c r="BY36">
        <v>0.0336174998186172</v>
      </c>
      <c r="BZ36">
        <v>0.00592783414699194</v>
      </c>
      <c r="CA36">
        <v>-0.0265320149607836</v>
      </c>
      <c r="CB36">
        <v>0.13237447201997</v>
      </c>
      <c r="CC36">
        <v>0.170129025417358</v>
      </c>
      <c r="CD36">
        <v>-0.00765626986424028</v>
      </c>
      <c r="CE36">
        <v>0.105640607686992</v>
      </c>
      <c r="CF36">
        <v>-0.0492761126416804</v>
      </c>
      <c r="CG36">
        <v>0.151454095193642</v>
      </c>
      <c r="CH36">
        <v>-0.0186885895671796</v>
      </c>
      <c r="CI36">
        <v>0.139185413403558</v>
      </c>
      <c r="CJ36">
        <v>-0.0781741830792833</v>
      </c>
      <c r="CK36">
        <v>0.0110984480529912</v>
      </c>
      <c r="CL36">
        <v>-0.0533993278073769</v>
      </c>
      <c r="CM36">
        <v>-0.0433065652264253</v>
      </c>
      <c r="CN36">
        <v>0.0729034529257684</v>
      </c>
      <c r="CO36">
        <v>-0.085430947516175</v>
      </c>
      <c r="CP36">
        <v>0.0247644320343245</v>
      </c>
      <c r="CQ36">
        <v>-0.00716565139426384</v>
      </c>
      <c r="CR36">
        <v>0.0898095011552811</v>
      </c>
      <c r="CS36">
        <v>0.0979470828438775</v>
      </c>
      <c r="CT36">
        <v>0.00401087681863044</v>
      </c>
      <c r="CU36">
        <v>-0.0430767638797545</v>
      </c>
      <c r="CV36">
        <v>-0.0591640854318539</v>
      </c>
      <c r="CW36">
        <v>-0.0309543702367691</v>
      </c>
      <c r="CX36">
        <v>-0.00717121387164565</v>
      </c>
      <c r="CY36">
        <v>-0.011516843929879</v>
      </c>
      <c r="CZ36">
        <v>0.0727648819034892</v>
      </c>
      <c r="DA36">
        <v>-0.00368307766635867</v>
      </c>
      <c r="DB36">
        <v>0.0311881279621111</v>
      </c>
      <c r="DC36">
        <v>-0.113116890511226</v>
      </c>
      <c r="DD36">
        <v>-0.0115830483045095</v>
      </c>
      <c r="DE36">
        <v>0.0076966562424825</v>
      </c>
      <c r="DF36">
        <v>-0.0657771136036209</v>
      </c>
      <c r="DG36">
        <v>0.000194201798666471</v>
      </c>
      <c r="DH36">
        <v>0.0471192818994357</v>
      </c>
      <c r="DI36">
        <v>0.0206519219743087</v>
      </c>
      <c r="DJ36">
        <v>0.111585484647867</v>
      </c>
      <c r="DK36">
        <v>-0.0614160156039991</v>
      </c>
      <c r="DL36">
        <v>0.00971130713712909</v>
      </c>
      <c r="DM36">
        <v>0.0763010607265677</v>
      </c>
      <c r="DN36">
        <v>-0.0367552262374991</v>
      </c>
      <c r="DO36">
        <v>0.0747384433549292</v>
      </c>
      <c r="DP36">
        <v>0.0117244181322189</v>
      </c>
      <c r="DQ36">
        <v>-0.0137171459087736</v>
      </c>
      <c r="DS36">
        <f t="shared" si="0"/>
        <v>0.0114567371596053</v>
      </c>
    </row>
    <row r="37" spans="1:123">
      <c r="A37" t="s">
        <v>122</v>
      </c>
      <c r="B37">
        <v>-0.162203023758099</v>
      </c>
      <c r="C37">
        <v>-0.26958347143962</v>
      </c>
      <c r="D37">
        <v>0.120808753088287</v>
      </c>
      <c r="E37">
        <v>0.00715281839039084</v>
      </c>
      <c r="F37">
        <v>-0.179426478470609</v>
      </c>
      <c r="G37">
        <v>-0.123401012465299</v>
      </c>
      <c r="H37">
        <v>-0.104694485842027</v>
      </c>
      <c r="I37">
        <v>0.121167984463865</v>
      </c>
      <c r="J37">
        <v>-0.0726879059696875</v>
      </c>
      <c r="K37">
        <v>-0.611674449633089</v>
      </c>
      <c r="L37">
        <v>0.407146538395465</v>
      </c>
      <c r="M37">
        <v>-0.0111097546087169</v>
      </c>
      <c r="N37">
        <v>0.0143209876543209</v>
      </c>
      <c r="O37">
        <v>-0.399464459591042</v>
      </c>
      <c r="P37">
        <v>0.198216457235509</v>
      </c>
      <c r="Q37">
        <v>0.254905277401894</v>
      </c>
      <c r="R37">
        <v>0.11510985307993</v>
      </c>
      <c r="S37">
        <v>0.0308231596760546</v>
      </c>
      <c r="T37">
        <v>0.169676360225141</v>
      </c>
      <c r="U37">
        <v>0.196591478696742</v>
      </c>
      <c r="V37">
        <v>0.132372654155496</v>
      </c>
      <c r="W37">
        <v>-0.107354246818585</v>
      </c>
      <c r="X37">
        <v>0.0499792789059263</v>
      </c>
      <c r="Y37">
        <v>0.0322071360909377</v>
      </c>
      <c r="Z37">
        <v>-0.0939889874579382</v>
      </c>
      <c r="AA37">
        <v>0.0822149067274416</v>
      </c>
      <c r="AB37">
        <v>-0.0391545121285392</v>
      </c>
      <c r="AC37">
        <v>-0.0340936764347755</v>
      </c>
      <c r="AD37">
        <v>-0.0926968652827969</v>
      </c>
      <c r="AE37">
        <v>0.023712486105965</v>
      </c>
      <c r="AF37">
        <v>0.0504885993485342</v>
      </c>
      <c r="AG37">
        <v>0.00766580534022387</v>
      </c>
      <c r="AH37">
        <v>-0.0215403025899651</v>
      </c>
      <c r="AI37">
        <v>-0.00646457587140736</v>
      </c>
      <c r="AJ37">
        <v>-0.0292798733843312</v>
      </c>
      <c r="AK37">
        <v>-0.0260869565217392</v>
      </c>
      <c r="AL37">
        <v>-0.0030691964285714</v>
      </c>
      <c r="AM37">
        <v>0.0586808470939455</v>
      </c>
      <c r="AN37">
        <v>-0.0218540712019739</v>
      </c>
      <c r="AO37">
        <v>0.0212612612612613</v>
      </c>
      <c r="AP37">
        <v>0.0174664784756529</v>
      </c>
      <c r="AQ37">
        <v>-0.0378012831628229</v>
      </c>
      <c r="AR37">
        <v>-0.0519913497927554</v>
      </c>
      <c r="AS37">
        <v>0.0459081836327344</v>
      </c>
      <c r="AT37">
        <v>-0.0441657579062159</v>
      </c>
      <c r="AU37">
        <v>0.120079863091842</v>
      </c>
      <c r="AV37">
        <v>0.0174008997538408</v>
      </c>
      <c r="AW37">
        <v>-0.0765893542466209</v>
      </c>
      <c r="AX37">
        <v>0.0396638959161546</v>
      </c>
      <c r="AY37">
        <v>-0.0109498566090206</v>
      </c>
      <c r="AZ37">
        <v>-0.0235480186275372</v>
      </c>
      <c r="BA37">
        <v>0.13056780347341</v>
      </c>
      <c r="BB37">
        <v>-0.0518943011779688</v>
      </c>
      <c r="BC37">
        <v>0.0542310275352584</v>
      </c>
      <c r="BD37">
        <v>0.0637044115304986</v>
      </c>
      <c r="BE37">
        <v>-0.00553975145979946</v>
      </c>
      <c r="BF37">
        <v>0.0639114724480578</v>
      </c>
      <c r="BG37">
        <v>0.0364395386683647</v>
      </c>
      <c r="BH37">
        <v>0.0150873839432004</v>
      </c>
      <c r="BI37">
        <v>-0.00215212858968317</v>
      </c>
      <c r="BJ37">
        <v>0.0760261508391185</v>
      </c>
      <c r="BK37">
        <v>0.0167867209520827</v>
      </c>
      <c r="BL37">
        <v>0.0105340972093881</v>
      </c>
      <c r="BM37">
        <v>0.0879663496708121</v>
      </c>
      <c r="BN37">
        <v>-0.0756989970303131</v>
      </c>
      <c r="BO37">
        <v>-0.0269156159068865</v>
      </c>
      <c r="BP37">
        <v>0.0560677797159232</v>
      </c>
      <c r="BQ37">
        <v>0.0105592260500236</v>
      </c>
      <c r="BR37">
        <v>0.0587239507325901</v>
      </c>
      <c r="BS37">
        <v>0.0102001433533661</v>
      </c>
      <c r="BT37">
        <v>-0.0559982534657788</v>
      </c>
      <c r="BU37">
        <v>0.0228376503237742</v>
      </c>
      <c r="BV37">
        <v>0.00158272567972406</v>
      </c>
      <c r="BW37">
        <v>0.0369659687341273</v>
      </c>
      <c r="BX37">
        <v>-0.00740176336127141</v>
      </c>
      <c r="BY37">
        <v>0.0366268231165698</v>
      </c>
      <c r="BZ37">
        <v>0.0327409288056701</v>
      </c>
      <c r="CA37">
        <v>-0.0264788732394365</v>
      </c>
      <c r="CB37">
        <v>0.0244633838383839</v>
      </c>
      <c r="CC37">
        <v>0.0263441688491757</v>
      </c>
      <c r="CD37">
        <v>-0.0586410487341139</v>
      </c>
      <c r="CE37">
        <v>0.0513978951844372</v>
      </c>
      <c r="CF37">
        <v>-0.0184014963854203</v>
      </c>
      <c r="CG37">
        <v>0.0158623886285214</v>
      </c>
      <c r="CH37">
        <v>0.102864385297845</v>
      </c>
      <c r="CI37">
        <v>0.0828813091845177</v>
      </c>
      <c r="CJ37">
        <v>-0.0508978223033493</v>
      </c>
      <c r="CK37">
        <v>0.0214240987565972</v>
      </c>
      <c r="CL37">
        <v>-0.00617419100582384</v>
      </c>
      <c r="CM37">
        <v>-0.0733168840324286</v>
      </c>
      <c r="CN37">
        <v>0.0288132369722327</v>
      </c>
      <c r="CO37">
        <v>-0.0883168499861354</v>
      </c>
      <c r="CP37">
        <v>0.0250418208546661</v>
      </c>
      <c r="CQ37">
        <v>0.0244795015083328</v>
      </c>
      <c r="CR37">
        <v>0.0600984746089979</v>
      </c>
      <c r="CS37">
        <v>0.0494057647648103</v>
      </c>
      <c r="CT37">
        <v>-0.0313720385316324</v>
      </c>
      <c r="CU37">
        <v>-0.0326121041078709</v>
      </c>
      <c r="CV37">
        <v>0.0208844639962953</v>
      </c>
      <c r="CW37">
        <v>-0.00127007166832982</v>
      </c>
      <c r="CX37">
        <v>0.041965664456354</v>
      </c>
      <c r="CY37">
        <v>0.0561415744050213</v>
      </c>
      <c r="CZ37">
        <v>0.102641353693768</v>
      </c>
      <c r="DA37">
        <v>0.0309915035370736</v>
      </c>
      <c r="DB37">
        <v>-0.0181158104919223</v>
      </c>
      <c r="DC37">
        <v>-0.0723951785846335</v>
      </c>
      <c r="DD37">
        <v>-0.0297751913265306</v>
      </c>
      <c r="DE37">
        <v>0.0693069306930694</v>
      </c>
      <c r="DF37">
        <v>-0.0382664822498848</v>
      </c>
      <c r="DG37">
        <v>0.0578060083093641</v>
      </c>
      <c r="DH37">
        <v>0.0321386759318705</v>
      </c>
      <c r="DI37">
        <v>0.0488108305890962</v>
      </c>
      <c r="DJ37">
        <v>-0.0178272397432317</v>
      </c>
      <c r="DK37">
        <v>-0.0672042055908785</v>
      </c>
      <c r="DL37">
        <v>0.0517497429648528</v>
      </c>
      <c r="DM37">
        <v>0.0543084721216509</v>
      </c>
      <c r="DN37">
        <v>-0.00065247252747247</v>
      </c>
      <c r="DO37">
        <v>0.051750798941617</v>
      </c>
      <c r="DP37">
        <v>0.0161074264057242</v>
      </c>
      <c r="DQ37">
        <v>0.0113659246725552</v>
      </c>
      <c r="DS37">
        <f t="shared" si="0"/>
        <v>0.0066952934867647</v>
      </c>
    </row>
    <row r="38" spans="1:123">
      <c r="A38" t="s">
        <v>124</v>
      </c>
      <c r="B38">
        <v>0.0378290482910966</v>
      </c>
      <c r="C38">
        <v>-0.0558429656783043</v>
      </c>
      <c r="D38">
        <v>0.0790594276410546</v>
      </c>
      <c r="E38">
        <v>-0.053651742448423</v>
      </c>
      <c r="F38">
        <v>0.0097810756117005</v>
      </c>
      <c r="G38">
        <v>-0.0917316976892478</v>
      </c>
      <c r="H38">
        <v>0.0167825621824016</v>
      </c>
      <c r="I38">
        <v>0.182843427368975</v>
      </c>
      <c r="J38">
        <v>-0.0264072272411396</v>
      </c>
      <c r="K38">
        <v>-0.225867237687366</v>
      </c>
      <c r="L38">
        <v>-0.171940694843992</v>
      </c>
      <c r="M38">
        <v>0.166354890432924</v>
      </c>
      <c r="N38">
        <v>-0.313437965402681</v>
      </c>
      <c r="O38">
        <v>-0.104788920407141</v>
      </c>
      <c r="P38">
        <v>0.262317489903697</v>
      </c>
      <c r="Q38">
        <v>0.14012895604666</v>
      </c>
      <c r="R38">
        <v>0.0703246416853738</v>
      </c>
      <c r="S38">
        <v>-0.0400919614407292</v>
      </c>
      <c r="T38">
        <v>0.233203075759486</v>
      </c>
      <c r="U38">
        <v>0.168285120447034</v>
      </c>
      <c r="V38">
        <v>0.0261024265048997</v>
      </c>
      <c r="W38">
        <v>-0.0640366085893754</v>
      </c>
      <c r="X38">
        <v>0.0344063164287882</v>
      </c>
      <c r="Y38">
        <v>0.0423039661803131</v>
      </c>
      <c r="Z38">
        <v>-0.116015096890491</v>
      </c>
      <c r="AA38">
        <v>0.0265732037597577</v>
      </c>
      <c r="AB38">
        <v>0.0466805301219777</v>
      </c>
      <c r="AC38">
        <v>0.0428194407377753</v>
      </c>
      <c r="AD38">
        <v>-0.07524099297637</v>
      </c>
      <c r="AE38">
        <v>-0.111158943451923</v>
      </c>
      <c r="AF38">
        <v>-0.0687746488618279</v>
      </c>
      <c r="AG38">
        <v>0.0464744780444313</v>
      </c>
      <c r="AH38">
        <v>0.00908800454400227</v>
      </c>
      <c r="AI38">
        <v>-0.0306068601583113</v>
      </c>
      <c r="AJ38">
        <v>0.0231174015605153</v>
      </c>
      <c r="AK38">
        <v>0.0783910329171396</v>
      </c>
      <c r="AL38">
        <v>0.00223669495427936</v>
      </c>
      <c r="AM38">
        <v>0.138923531342304</v>
      </c>
      <c r="AN38">
        <v>-0.0742587096216466</v>
      </c>
      <c r="AO38">
        <v>-0.03137645520762</v>
      </c>
      <c r="AP38">
        <v>-0.0608650941577222</v>
      </c>
      <c r="AQ38">
        <v>-0.0562893512181768</v>
      </c>
      <c r="AR38">
        <v>-0.0112404365640525</v>
      </c>
      <c r="AS38">
        <v>-0.135575195276688</v>
      </c>
      <c r="AT38">
        <v>-0.108476158153742</v>
      </c>
      <c r="AU38">
        <v>0.172543421365691</v>
      </c>
      <c r="AV38">
        <v>-0.0492268982589992</v>
      </c>
      <c r="AW38">
        <v>0.000554891582721595</v>
      </c>
      <c r="AX38">
        <v>0.109082377031697</v>
      </c>
      <c r="AY38">
        <v>0.0732748672974846</v>
      </c>
      <c r="AZ38">
        <v>-0.0699924739275348</v>
      </c>
      <c r="BA38">
        <v>-0.00709055876685927</v>
      </c>
      <c r="BB38">
        <v>-0.124776837693084</v>
      </c>
      <c r="BC38">
        <v>-0.120039022659749</v>
      </c>
      <c r="BD38">
        <v>0.118020560370893</v>
      </c>
      <c r="BE38">
        <v>0.0515640494005229</v>
      </c>
      <c r="BF38">
        <v>0.0942563223317616</v>
      </c>
      <c r="BG38">
        <v>-0.0605977515766384</v>
      </c>
      <c r="BH38">
        <v>0.137227920940706</v>
      </c>
      <c r="BI38">
        <v>0.0812891871081289</v>
      </c>
      <c r="BJ38">
        <v>0.119023397761953</v>
      </c>
      <c r="BK38">
        <v>0.0527878787878788</v>
      </c>
      <c r="BL38">
        <v>-0.0415635254159231</v>
      </c>
      <c r="BM38">
        <v>0.00351372454802101</v>
      </c>
      <c r="BN38">
        <v>-0.0940296274128386</v>
      </c>
      <c r="BO38">
        <v>-0.0592276946453936</v>
      </c>
      <c r="BP38">
        <v>0.0305126404494382</v>
      </c>
      <c r="BQ38">
        <v>0.0158778834031825</v>
      </c>
      <c r="BR38">
        <v>0.105416736542009</v>
      </c>
      <c r="BS38">
        <v>0.0232113599126162</v>
      </c>
      <c r="BT38">
        <v>-0.0223289742905436</v>
      </c>
      <c r="BU38">
        <v>-0.00185016681831951</v>
      </c>
      <c r="BV38">
        <v>0.0108177094411863</v>
      </c>
      <c r="BW38">
        <v>0.149767022395912</v>
      </c>
      <c r="BX38">
        <v>0.0345125107851596</v>
      </c>
      <c r="BY38">
        <v>-0.00864356660853749</v>
      </c>
      <c r="BZ38">
        <v>-0.0565965583173996</v>
      </c>
      <c r="CA38">
        <v>-0.0206188352925281</v>
      </c>
      <c r="CB38">
        <v>0.0137133712267534</v>
      </c>
      <c r="CC38">
        <v>0.0402025095947087</v>
      </c>
      <c r="CD38">
        <v>-0.0895174795897007</v>
      </c>
      <c r="CE38">
        <v>-0.00135076878861895</v>
      </c>
      <c r="CF38">
        <v>-0.0241164959134339</v>
      </c>
      <c r="CG38">
        <v>0.107018578590386</v>
      </c>
      <c r="CH38">
        <v>0.0609765843522738</v>
      </c>
      <c r="CI38">
        <v>0.0931756553178666</v>
      </c>
      <c r="CJ38">
        <v>0.0350260685821906</v>
      </c>
      <c r="CK38">
        <v>-0.00102077045979043</v>
      </c>
      <c r="CL38">
        <v>-0.0201474965569328</v>
      </c>
      <c r="CM38">
        <v>-0.0350706173063409</v>
      </c>
      <c r="CN38">
        <v>0.147683488393948</v>
      </c>
      <c r="CO38">
        <v>-0.176438075742068</v>
      </c>
      <c r="CP38">
        <v>-0.0547339116601625</v>
      </c>
      <c r="CQ38">
        <v>0.0314759788582397</v>
      </c>
      <c r="CR38">
        <v>0.0711772803752613</v>
      </c>
      <c r="CS38">
        <v>0.0253938788138417</v>
      </c>
      <c r="CT38">
        <v>-0.0482534524776604</v>
      </c>
      <c r="CU38">
        <v>0.01536360532605</v>
      </c>
      <c r="CV38">
        <v>0.0736141800365069</v>
      </c>
      <c r="CW38">
        <v>0.065278181696159</v>
      </c>
      <c r="CX38">
        <v>0.0398370398370398</v>
      </c>
      <c r="CY38">
        <v>-0.0676145084417158</v>
      </c>
      <c r="CZ38">
        <v>0.110336163576503</v>
      </c>
      <c r="DA38">
        <v>-0.048144824626429</v>
      </c>
      <c r="DB38">
        <v>0.038180923884084</v>
      </c>
      <c r="DC38">
        <v>-0.0800876483013206</v>
      </c>
      <c r="DD38">
        <v>-0.131008583690987</v>
      </c>
      <c r="DE38">
        <v>0.0815656253858501</v>
      </c>
      <c r="DF38">
        <v>0.0590894561395496</v>
      </c>
      <c r="DG38">
        <v>0.024015866856379</v>
      </c>
      <c r="DH38">
        <v>-0.00176842105263153</v>
      </c>
      <c r="DI38">
        <v>0.0721486418086721</v>
      </c>
      <c r="DJ38">
        <v>0.100084584062789</v>
      </c>
      <c r="DK38">
        <v>0.0101564595440322</v>
      </c>
      <c r="DL38">
        <v>-0.00465544403731433</v>
      </c>
      <c r="DM38">
        <v>-0.0235817179441581</v>
      </c>
      <c r="DN38">
        <v>0.0286682208946525</v>
      </c>
      <c r="DO38">
        <v>0.0531534402776304</v>
      </c>
      <c r="DP38">
        <v>0.0687962340282446</v>
      </c>
      <c r="DQ38">
        <v>0.00408889185033999</v>
      </c>
      <c r="DS38">
        <f t="shared" si="0"/>
        <v>0.00971445367494097</v>
      </c>
    </row>
    <row r="39" spans="1:123">
      <c r="A39" t="s">
        <v>126</v>
      </c>
      <c r="B39">
        <v>-0.163514101518933</v>
      </c>
      <c r="C39">
        <v>0.0078311145922707</v>
      </c>
      <c r="D39">
        <v>0.0609429621928195</v>
      </c>
      <c r="E39">
        <v>0.0211903087678782</v>
      </c>
      <c r="F39">
        <v>0.0844630622120919</v>
      </c>
      <c r="G39">
        <v>-0.0633564929359846</v>
      </c>
      <c r="H39">
        <v>-0.0378224082674523</v>
      </c>
      <c r="I39">
        <v>0.0351631112293922</v>
      </c>
      <c r="J39">
        <v>0.0409277516325366</v>
      </c>
      <c r="K39">
        <v>-0.0567308954725256</v>
      </c>
      <c r="L39">
        <v>-0.253981663058353</v>
      </c>
      <c r="M39">
        <v>0.193928030442975</v>
      </c>
      <c r="N39">
        <v>-0.106764285857956</v>
      </c>
      <c r="O39">
        <v>0.01678800381766</v>
      </c>
      <c r="P39">
        <v>0.253972255962004</v>
      </c>
      <c r="Q39">
        <v>0.0282165432900463</v>
      </c>
      <c r="R39">
        <v>0.00309831501870228</v>
      </c>
      <c r="S39">
        <v>-0.0222205245466328</v>
      </c>
      <c r="T39">
        <v>0.0928674000253253</v>
      </c>
      <c r="U39">
        <v>0.0506201950751717</v>
      </c>
      <c r="V39">
        <v>0.0800427996208104</v>
      </c>
      <c r="W39">
        <v>-0.0460835049664989</v>
      </c>
      <c r="X39">
        <v>0.041234648036486</v>
      </c>
      <c r="Y39">
        <v>0.063032410825117</v>
      </c>
      <c r="Z39">
        <v>0.0190074167506011</v>
      </c>
      <c r="AA39">
        <v>0.0247752568493151</v>
      </c>
      <c r="AB39">
        <v>0.0614628725235296</v>
      </c>
      <c r="AC39">
        <v>-0.0577823402525368</v>
      </c>
      <c r="AD39">
        <v>-0.0757732476697658</v>
      </c>
      <c r="AE39">
        <v>-0.0538619121010769</v>
      </c>
      <c r="AF39">
        <v>-0.0134248828406633</v>
      </c>
      <c r="AG39">
        <v>-0.0575909235717883</v>
      </c>
      <c r="AH39">
        <v>0.0244072955325587</v>
      </c>
      <c r="AI39">
        <v>0.065771623154431</v>
      </c>
      <c r="AJ39">
        <v>-0.0496216203018827</v>
      </c>
      <c r="AK39">
        <v>0.0947457045235331</v>
      </c>
      <c r="AL39">
        <v>-0.0592243438154331</v>
      </c>
      <c r="AM39">
        <v>-0.036410122678519</v>
      </c>
      <c r="AN39">
        <v>-0.0437091921441826</v>
      </c>
      <c r="AO39">
        <v>0.037029973422581</v>
      </c>
      <c r="AP39">
        <v>-0.0193802910484507</v>
      </c>
      <c r="AQ39">
        <v>-0.0678563693539234</v>
      </c>
      <c r="AR39">
        <v>-0.0421262229052738</v>
      </c>
      <c r="AS39">
        <v>-0.0663857062518208</v>
      </c>
      <c r="AT39">
        <v>-0.0653336352394057</v>
      </c>
      <c r="AU39">
        <v>0.0335960891009155</v>
      </c>
      <c r="AV39">
        <v>0.103941236038451</v>
      </c>
      <c r="AW39">
        <v>-0.0202773970784978</v>
      </c>
      <c r="AX39">
        <v>-0.0508293279248744</v>
      </c>
      <c r="AY39">
        <v>0.0319756465233363</v>
      </c>
      <c r="AZ39">
        <v>0.139105795058416</v>
      </c>
      <c r="BA39">
        <v>-0.0426267797471128</v>
      </c>
      <c r="BB39">
        <v>-0.0870402592572362</v>
      </c>
      <c r="BC39">
        <v>-0.0334883588425079</v>
      </c>
      <c r="BD39">
        <v>0.042377215283151</v>
      </c>
      <c r="BE39">
        <v>0.118793290907831</v>
      </c>
      <c r="BF39">
        <v>-0.0289435472558414</v>
      </c>
      <c r="BG39">
        <v>0.0353984143592627</v>
      </c>
      <c r="BH39">
        <v>0.0190850632733197</v>
      </c>
      <c r="BI39">
        <v>0.0312464540319197</v>
      </c>
      <c r="BJ39">
        <v>0.139685497432168</v>
      </c>
      <c r="BK39">
        <v>0.0158829770376332</v>
      </c>
      <c r="BL39">
        <v>-0.013293844688557</v>
      </c>
      <c r="BM39">
        <v>-0.032981459903075</v>
      </c>
      <c r="BN39">
        <v>0.100143990819232</v>
      </c>
      <c r="BO39">
        <v>-0.0637836188826673</v>
      </c>
      <c r="BP39">
        <v>-0.00944442400576029</v>
      </c>
      <c r="BQ39">
        <v>-0.0157093286076595</v>
      </c>
      <c r="BR39">
        <v>0.00944838426591765</v>
      </c>
      <c r="BS39">
        <v>0.0776638578279023</v>
      </c>
      <c r="BT39">
        <v>0.0172082822538848</v>
      </c>
      <c r="BU39">
        <v>0.0598979163358218</v>
      </c>
      <c r="BV39">
        <v>-0.0180661149579968</v>
      </c>
      <c r="BW39">
        <v>0.0701453513679993</v>
      </c>
      <c r="BX39">
        <v>0.0405442405379421</v>
      </c>
      <c r="BY39">
        <v>-0.00291378034837575</v>
      </c>
      <c r="BZ39">
        <v>0.0271260836353151</v>
      </c>
      <c r="CA39">
        <v>-0.00533316040442378</v>
      </c>
      <c r="CB39">
        <v>0.0315342526800524</v>
      </c>
      <c r="CC39">
        <v>-0.0501535672483741</v>
      </c>
      <c r="CD39">
        <v>0.00365802710797714</v>
      </c>
      <c r="CE39">
        <v>0.00542130505750693</v>
      </c>
      <c r="CF39">
        <v>-0.0926576826606458</v>
      </c>
      <c r="CG39">
        <v>0.0625695692730575</v>
      </c>
      <c r="CH39">
        <v>-0.022548573150186</v>
      </c>
      <c r="CI39">
        <v>0.09765840549788</v>
      </c>
      <c r="CJ39">
        <v>0.0130705452784894</v>
      </c>
      <c r="CK39">
        <v>-0.0302141105384186</v>
      </c>
      <c r="CL39">
        <v>0.026318642508665</v>
      </c>
      <c r="CM39">
        <v>-0.0692798563361886</v>
      </c>
      <c r="CN39">
        <v>0.0499994411068492</v>
      </c>
      <c r="CO39">
        <v>-0.213570178592047</v>
      </c>
      <c r="CP39">
        <v>0.0950103034386101</v>
      </c>
      <c r="CQ39">
        <v>0.0195786813084404</v>
      </c>
      <c r="CR39">
        <v>0.0882323315227125</v>
      </c>
      <c r="CS39">
        <v>0.000664213220157084</v>
      </c>
      <c r="CT39">
        <v>-0.0899706998044656</v>
      </c>
      <c r="CU39">
        <v>-0.135118143436089</v>
      </c>
      <c r="CV39">
        <v>0.0481296166519398</v>
      </c>
      <c r="CW39">
        <v>0.0606186765782273</v>
      </c>
      <c r="CX39">
        <v>0.0643997682003814</v>
      </c>
      <c r="CY39">
        <v>-0.1277956446847</v>
      </c>
      <c r="CZ39">
        <v>-0.0381484203411847</v>
      </c>
      <c r="DA39">
        <v>0.127954739038018</v>
      </c>
      <c r="DB39">
        <v>0.0357764854063971</v>
      </c>
      <c r="DC39">
        <v>0.021876489552956</v>
      </c>
      <c r="DD39">
        <v>0.126971519763174</v>
      </c>
      <c r="DE39">
        <v>0.0529945769428819</v>
      </c>
      <c r="DF39">
        <v>0.0432406501108407</v>
      </c>
      <c r="DG39">
        <v>0.0421159122110484</v>
      </c>
      <c r="DH39">
        <v>0.0430272521588</v>
      </c>
      <c r="DI39">
        <v>0.0639534526676215</v>
      </c>
      <c r="DJ39">
        <v>-0.0295470112439106</v>
      </c>
      <c r="DK39">
        <v>-0.00979729350180047</v>
      </c>
      <c r="DL39">
        <v>-0.00792672997194233</v>
      </c>
      <c r="DM39">
        <v>0.00201753010990458</v>
      </c>
      <c r="DN39">
        <v>0.02652419988318</v>
      </c>
      <c r="DO39">
        <v>0.0729880174783533</v>
      </c>
      <c r="DP39">
        <v>0.0493942973617769</v>
      </c>
      <c r="DQ39">
        <v>0.0123074136556281</v>
      </c>
      <c r="DS39">
        <f t="shared" si="0"/>
        <v>0.00918647630955154</v>
      </c>
    </row>
    <row r="40" spans="1:123">
      <c r="A40" t="s">
        <v>129</v>
      </c>
      <c r="B40">
        <v>-0.272551628024832</v>
      </c>
      <c r="C40">
        <v>-0.417729786215004</v>
      </c>
      <c r="D40">
        <v>-0.0379122111717639</v>
      </c>
      <c r="E40">
        <v>0.0401057049588061</v>
      </c>
      <c r="F40">
        <v>-0.0626214317740248</v>
      </c>
      <c r="G40">
        <v>-0.0389827806122449</v>
      </c>
      <c r="H40">
        <v>0.235338034010784</v>
      </c>
      <c r="I40">
        <v>0.228713403169487</v>
      </c>
      <c r="J40">
        <v>-0.0894086785441031</v>
      </c>
      <c r="K40">
        <v>-0.34017524906974</v>
      </c>
      <c r="L40">
        <v>-0.212206658177188</v>
      </c>
      <c r="M40">
        <v>0.511488280798984</v>
      </c>
      <c r="N40">
        <v>-0.354289206324956</v>
      </c>
      <c r="O40">
        <v>-0.0397492014669348</v>
      </c>
      <c r="P40">
        <v>0.263521005297524</v>
      </c>
      <c r="Q40">
        <v>0.316692667706708</v>
      </c>
      <c r="R40">
        <v>0.113077606635071</v>
      </c>
      <c r="S40">
        <v>0.00911449670680597</v>
      </c>
      <c r="T40">
        <v>0.213080168776371</v>
      </c>
      <c r="U40">
        <v>0.206576086956522</v>
      </c>
      <c r="V40">
        <v>0.0669339218954101</v>
      </c>
      <c r="W40">
        <v>0.0657744754506693</v>
      </c>
      <c r="X40">
        <v>0.165894236482472</v>
      </c>
      <c r="Y40">
        <v>0.0244963136615366</v>
      </c>
      <c r="Z40">
        <v>-0.0450354845128342</v>
      </c>
      <c r="AA40">
        <v>-0.0471593276844006</v>
      </c>
      <c r="AB40">
        <v>0.0814928201763978</v>
      </c>
      <c r="AC40">
        <v>0.00512232931185541</v>
      </c>
      <c r="AD40">
        <v>-0.115838530141487</v>
      </c>
      <c r="AE40">
        <v>-0.062682492131508</v>
      </c>
      <c r="AF40">
        <v>0.0472934703454972</v>
      </c>
      <c r="AG40">
        <v>0.0904701201375209</v>
      </c>
      <c r="AH40">
        <v>0.0934499982287718</v>
      </c>
      <c r="AI40">
        <v>0.111672660122461</v>
      </c>
      <c r="AJ40">
        <v>-0.038235122690447</v>
      </c>
      <c r="AK40">
        <v>0.0494515483910067</v>
      </c>
      <c r="AL40">
        <v>-0.0168909164404921</v>
      </c>
      <c r="AM40">
        <v>0.0913683221239978</v>
      </c>
      <c r="AN40">
        <v>-0.0111410118406891</v>
      </c>
      <c r="AO40">
        <v>-0.0278125510259619</v>
      </c>
      <c r="AP40">
        <v>0.0111409696562534</v>
      </c>
      <c r="AQ40">
        <v>0.0151984939925807</v>
      </c>
      <c r="AR40">
        <v>0.0271331569905375</v>
      </c>
      <c r="AS40">
        <v>-0.0289651144268041</v>
      </c>
      <c r="AT40">
        <v>-0.143431305536569</v>
      </c>
      <c r="AU40">
        <v>0.0900443678381051</v>
      </c>
      <c r="AV40">
        <v>-0.0323279648609078</v>
      </c>
      <c r="AW40">
        <v>-0.0474490104702534</v>
      </c>
      <c r="AX40">
        <v>0.0906029607980177</v>
      </c>
      <c r="AY40">
        <v>-0.0839790270900087</v>
      </c>
      <c r="AZ40">
        <v>-0.101440518968423</v>
      </c>
      <c r="BA40">
        <v>0.0941713557702517</v>
      </c>
      <c r="BB40">
        <v>-0.198913254414904</v>
      </c>
      <c r="BC40">
        <v>0.0706960594315245</v>
      </c>
      <c r="BD40">
        <v>-0.0219842377163543</v>
      </c>
      <c r="BE40">
        <v>0.0773056755089452</v>
      </c>
      <c r="BF40">
        <v>-0.0807057728785656</v>
      </c>
      <c r="BG40">
        <v>-0.0384256014949779</v>
      </c>
      <c r="BH40">
        <v>0.0759544920846997</v>
      </c>
      <c r="BI40">
        <v>0.0676199435559737</v>
      </c>
      <c r="BJ40">
        <v>0.0978781897645564</v>
      </c>
      <c r="BK40">
        <v>-0.0117499759221805</v>
      </c>
      <c r="BL40">
        <v>0.0147808855537148</v>
      </c>
      <c r="BM40">
        <v>0.082431653755042</v>
      </c>
      <c r="BN40">
        <v>-0.0369680300476148</v>
      </c>
      <c r="BO40">
        <v>-0.00611123053772689</v>
      </c>
      <c r="BP40">
        <v>0.0705104437028796</v>
      </c>
      <c r="BQ40">
        <v>0.218755411880159</v>
      </c>
      <c r="BR40">
        <v>0.0718768502072233</v>
      </c>
      <c r="BS40">
        <v>0.104330534688467</v>
      </c>
      <c r="BT40">
        <v>-0.00236084990596619</v>
      </c>
      <c r="BU40">
        <v>0.0415329696775228</v>
      </c>
      <c r="BV40">
        <v>-0.0424376624626938</v>
      </c>
      <c r="BW40">
        <v>0.0619533088013513</v>
      </c>
      <c r="BX40">
        <v>0.0300689237294554</v>
      </c>
      <c r="BY40">
        <v>0.0937867647058823</v>
      </c>
      <c r="BZ40">
        <v>0.0234277839400356</v>
      </c>
      <c r="CA40">
        <v>0.0395592485549134</v>
      </c>
      <c r="CB40">
        <v>0.0600268541189479</v>
      </c>
      <c r="CC40">
        <v>-0.00347217047909998</v>
      </c>
      <c r="CD40">
        <v>-0.0946434980260796</v>
      </c>
      <c r="CE40">
        <v>0.00796128371570615</v>
      </c>
      <c r="CF40">
        <v>-0.136058992216305</v>
      </c>
      <c r="CG40">
        <v>0.0792079207920793</v>
      </c>
      <c r="CH40">
        <v>-0.0214946043797674</v>
      </c>
      <c r="CI40">
        <v>0.101912887292322</v>
      </c>
      <c r="CJ40">
        <v>0.00705797975517131</v>
      </c>
      <c r="CK40">
        <v>0.0112977890000323</v>
      </c>
      <c r="CL40">
        <v>-0.0301696542893727</v>
      </c>
      <c r="CM40">
        <v>0.00140275600297057</v>
      </c>
      <c r="CN40">
        <v>0.054713249835201</v>
      </c>
      <c r="CO40">
        <v>-0.0168125</v>
      </c>
      <c r="CP40">
        <v>0.0394761935032739</v>
      </c>
      <c r="CQ40">
        <v>0.125550391389432</v>
      </c>
      <c r="CR40">
        <v>0.0771257810377615</v>
      </c>
      <c r="CS40">
        <v>0.00915533809175506</v>
      </c>
      <c r="CT40">
        <v>-0.0725907227831651</v>
      </c>
      <c r="CU40">
        <v>-0.0349929259583641</v>
      </c>
      <c r="CV40">
        <v>0.0750649278114441</v>
      </c>
      <c r="CW40">
        <v>0.0988908226615062</v>
      </c>
      <c r="CX40">
        <v>0.0440620272314673</v>
      </c>
      <c r="CY40">
        <v>-0.0619113385256294</v>
      </c>
      <c r="CZ40">
        <v>0.0942836110876464</v>
      </c>
      <c r="DA40">
        <v>-0.0584693427437143</v>
      </c>
      <c r="DB40">
        <v>0.152814542387969</v>
      </c>
      <c r="DC40">
        <v>0.0454457708915419</v>
      </c>
      <c r="DD40">
        <v>0.0112149896013527</v>
      </c>
      <c r="DE40">
        <v>0.0425172029369931</v>
      </c>
      <c r="DF40">
        <v>-0.0277296360485269</v>
      </c>
      <c r="DG40">
        <v>0.0556756551750295</v>
      </c>
      <c r="DH40">
        <v>0.0936770253278247</v>
      </c>
      <c r="DI40">
        <v>0.0783362076045002</v>
      </c>
      <c r="DJ40">
        <v>-0.0453205797013152</v>
      </c>
      <c r="DK40">
        <v>0.0486207501715088</v>
      </c>
      <c r="DL40">
        <v>-0.0360813370558297</v>
      </c>
      <c r="DM40">
        <v>-0.02703022650146</v>
      </c>
      <c r="DN40">
        <v>0.00405564342782982</v>
      </c>
      <c r="DO40">
        <v>0.0708728844367248</v>
      </c>
      <c r="DP40">
        <v>0.0588647988050515</v>
      </c>
      <c r="DQ40">
        <v>0.0280274637165873</v>
      </c>
      <c r="DS40">
        <f t="shared" si="0"/>
        <v>0.0200395959204266</v>
      </c>
    </row>
    <row r="41" spans="1:123">
      <c r="A41" t="s">
        <v>131</v>
      </c>
      <c r="B41">
        <v>-0.096657824933687</v>
      </c>
      <c r="C41">
        <v>-0.101245008221752</v>
      </c>
      <c r="D41">
        <v>-0.0567171981181389</v>
      </c>
      <c r="E41">
        <v>0.0513992795788305</v>
      </c>
      <c r="F41">
        <v>-0.0396626696534459</v>
      </c>
      <c r="G41">
        <v>-0.11443468715697</v>
      </c>
      <c r="H41">
        <v>-0.165013944840409</v>
      </c>
      <c r="I41">
        <v>0.167563555390611</v>
      </c>
      <c r="J41">
        <v>-0.0317863954227591</v>
      </c>
      <c r="K41">
        <v>-0.159881812212738</v>
      </c>
      <c r="L41">
        <v>-0.361860101602188</v>
      </c>
      <c r="M41">
        <v>0.320881812614819</v>
      </c>
      <c r="N41">
        <v>-0.0815948076031526</v>
      </c>
      <c r="O41">
        <v>-0.0643614336193841</v>
      </c>
      <c r="P41">
        <v>0.250337199892096</v>
      </c>
      <c r="Q41">
        <v>0.0942826321467098</v>
      </c>
      <c r="R41">
        <v>0.0333201892744481</v>
      </c>
      <c r="S41">
        <v>0.0198435413089104</v>
      </c>
      <c r="T41">
        <v>0.0299345182413471</v>
      </c>
      <c r="U41">
        <v>0.0877384196185285</v>
      </c>
      <c r="V41">
        <v>0.121075484301937</v>
      </c>
      <c r="W41">
        <v>-0.0831223000148963</v>
      </c>
      <c r="X41">
        <v>-0.00129975629569468</v>
      </c>
      <c r="Y41">
        <v>0.0092728160078086</v>
      </c>
      <c r="Z41">
        <v>-0.0386847195357833</v>
      </c>
      <c r="AA41">
        <v>0.045439302481556</v>
      </c>
      <c r="AB41">
        <v>0.0139534883720931</v>
      </c>
      <c r="AC41">
        <v>0.0199304017715913</v>
      </c>
      <c r="AD41">
        <v>-0.0449751861042185</v>
      </c>
      <c r="AE41">
        <v>-0.0191620656057161</v>
      </c>
      <c r="AF41">
        <v>0.0551324503311259</v>
      </c>
      <c r="AG41">
        <v>0.0637062607876981</v>
      </c>
      <c r="AH41">
        <v>-0.00796577666322473</v>
      </c>
      <c r="AI41">
        <v>0.00996282527881043</v>
      </c>
      <c r="AJ41">
        <v>-0.0309187279151942</v>
      </c>
      <c r="AK41">
        <v>0.00850805226374951</v>
      </c>
      <c r="AL41">
        <v>0.0385658330822538</v>
      </c>
      <c r="AM41">
        <v>-0.0142152596460688</v>
      </c>
      <c r="AN41">
        <v>-0.0233961153619777</v>
      </c>
      <c r="AO41">
        <v>0.0415850534880216</v>
      </c>
      <c r="AP41">
        <v>0.0331259945031102</v>
      </c>
      <c r="AQ41">
        <v>0.0301036124334921</v>
      </c>
      <c r="AR41">
        <v>0.0145439717276064</v>
      </c>
      <c r="AS41">
        <v>-0.0756966773847804</v>
      </c>
      <c r="AT41">
        <v>-0.0730540658066385</v>
      </c>
      <c r="AU41">
        <v>0.0415949960906958</v>
      </c>
      <c r="AV41">
        <v>0.0364810088575289</v>
      </c>
      <c r="AW41">
        <v>-0.0168018539976826</v>
      </c>
      <c r="AX41">
        <v>0.0100176782557455</v>
      </c>
      <c r="AY41">
        <v>0.0441948658109685</v>
      </c>
      <c r="AZ41">
        <v>0.0143874842855147</v>
      </c>
      <c r="BA41">
        <v>0.0713302120627926</v>
      </c>
      <c r="BB41">
        <v>-0.0830334190231362</v>
      </c>
      <c r="BC41">
        <v>0.0252312867956266</v>
      </c>
      <c r="BD41">
        <v>-0.00341810226961992</v>
      </c>
      <c r="BE41">
        <v>0.071340375908904</v>
      </c>
      <c r="BF41">
        <v>0.0220258675886797</v>
      </c>
      <c r="BG41">
        <v>0.0873324144844005</v>
      </c>
      <c r="BH41">
        <v>0.0362986863332566</v>
      </c>
      <c r="BI41">
        <v>0.0379183809629711</v>
      </c>
      <c r="BJ41">
        <v>0.102421255624598</v>
      </c>
      <c r="BK41">
        <v>0.0178814382896015</v>
      </c>
      <c r="BL41">
        <v>0.0352300935650181</v>
      </c>
      <c r="BM41">
        <v>0.0481416582126717</v>
      </c>
      <c r="BN41">
        <v>-0.0177738671359438</v>
      </c>
      <c r="BO41">
        <v>-0.0597509630027769</v>
      </c>
      <c r="BP41">
        <v>0.130716463414634</v>
      </c>
      <c r="BQ41">
        <v>0.131530165149983</v>
      </c>
      <c r="BR41">
        <v>0.0139250874972077</v>
      </c>
      <c r="BS41">
        <v>0.123751468860164</v>
      </c>
      <c r="BT41">
        <v>-0.0233971635840794</v>
      </c>
      <c r="BU41">
        <v>0.0139195609984608</v>
      </c>
      <c r="BV41">
        <v>-0.00706224011616385</v>
      </c>
      <c r="BW41">
        <v>0.0376894442967297</v>
      </c>
      <c r="BX41">
        <v>-0.0352956248798925</v>
      </c>
      <c r="BY41">
        <v>-0.0306108897742363</v>
      </c>
      <c r="BZ41">
        <v>0.00691828207411471</v>
      </c>
      <c r="CA41">
        <v>-0.0598639455782312</v>
      </c>
      <c r="CB41">
        <v>0.0548480463096959</v>
      </c>
      <c r="CC41">
        <v>-0.0200301824667306</v>
      </c>
      <c r="CD41">
        <v>-0.104787904241915</v>
      </c>
      <c r="CE41">
        <v>0.0353428727812963</v>
      </c>
      <c r="CF41">
        <v>-0.0236386979835359</v>
      </c>
      <c r="CG41">
        <v>-0.0958384900990099</v>
      </c>
      <c r="CH41">
        <v>0.0878603815553083</v>
      </c>
      <c r="CI41">
        <v>0.118354828562441</v>
      </c>
      <c r="CJ41">
        <v>-0.134660009844596</v>
      </c>
      <c r="CK41">
        <v>-0.0195839427921339</v>
      </c>
      <c r="CL41">
        <v>-0.00074595938665567</v>
      </c>
      <c r="CM41">
        <v>-0.00763105507631057</v>
      </c>
      <c r="CN41">
        <v>0.0713808090939485</v>
      </c>
      <c r="CO41">
        <v>-0.190201279450772</v>
      </c>
      <c r="CP41">
        <v>-0.0767822736030829</v>
      </c>
      <c r="CQ41">
        <v>0.14943128456642</v>
      </c>
      <c r="CR41">
        <v>0.0171584203359056</v>
      </c>
      <c r="CS41">
        <v>0.0587290253480899</v>
      </c>
      <c r="CT41">
        <v>-0.00472095767998648</v>
      </c>
      <c r="CU41">
        <v>-0.0740301541589022</v>
      </c>
      <c r="CV41">
        <v>0.0826015367727773</v>
      </c>
      <c r="CW41">
        <v>-0.0475707646810309</v>
      </c>
      <c r="CX41">
        <v>0.0259048970901348</v>
      </c>
      <c r="CY41">
        <v>0.0446212383258389</v>
      </c>
      <c r="CZ41">
        <v>0.0660596026490066</v>
      </c>
      <c r="DA41">
        <v>-0.0011647771393074</v>
      </c>
      <c r="DB41">
        <v>0.00536422296509365</v>
      </c>
      <c r="DC41">
        <v>-0.185276832663161</v>
      </c>
      <c r="DD41">
        <v>0.126708428246014</v>
      </c>
      <c r="DE41">
        <v>-0.0289781821245052</v>
      </c>
      <c r="DF41">
        <v>-0.0111911165090656</v>
      </c>
      <c r="DG41">
        <v>0.0267590805404456</v>
      </c>
      <c r="DH41">
        <v>0.0217892847987695</v>
      </c>
      <c r="DI41">
        <v>0.0689078441210906</v>
      </c>
      <c r="DJ41">
        <v>0.0535127523079328</v>
      </c>
      <c r="DK41">
        <v>-0.0745581464428932</v>
      </c>
      <c r="DL41">
        <v>0.0548868560423688</v>
      </c>
      <c r="DM41">
        <v>-0.0929560322531569</v>
      </c>
      <c r="DN41">
        <v>-0.00536732640053672</v>
      </c>
      <c r="DO41">
        <v>0.0282462057335582</v>
      </c>
      <c r="DP41">
        <v>0.0591225912259121</v>
      </c>
      <c r="DQ41">
        <v>0.00079318813349763</v>
      </c>
      <c r="DS41">
        <f t="shared" si="0"/>
        <v>0.00630366316454248</v>
      </c>
    </row>
    <row r="42" spans="1:123">
      <c r="A42" t="s">
        <v>133</v>
      </c>
      <c r="B42">
        <v>0.0891141695917235</v>
      </c>
      <c r="C42">
        <v>0.0546826961813287</v>
      </c>
      <c r="D42">
        <v>-0.0782638414217361</v>
      </c>
      <c r="E42">
        <v>0.0759231389997601</v>
      </c>
      <c r="F42">
        <v>0.0770727751875127</v>
      </c>
      <c r="G42">
        <v>-0.041387487766318</v>
      </c>
      <c r="H42">
        <v>-0.0017866609074666</v>
      </c>
      <c r="I42">
        <v>-0.154970300145549</v>
      </c>
      <c r="J42">
        <v>-0.154900728533855</v>
      </c>
      <c r="K42">
        <v>-0.362454555469869</v>
      </c>
      <c r="L42">
        <v>-0.143165716260584</v>
      </c>
      <c r="M42">
        <v>-0.164666733891298</v>
      </c>
      <c r="N42">
        <v>-0.0514244326412362</v>
      </c>
      <c r="O42">
        <v>-0.29543140748282</v>
      </c>
      <c r="P42">
        <v>0.0829946717240133</v>
      </c>
      <c r="Q42">
        <v>-0.0484489659773182</v>
      </c>
      <c r="R42">
        <v>0.374463237227237</v>
      </c>
      <c r="S42">
        <v>-0.0499872481509819</v>
      </c>
      <c r="T42">
        <v>0.336040268456376</v>
      </c>
      <c r="U42">
        <v>-0.084844527050786</v>
      </c>
      <c r="V42">
        <v>-0.00329344604237569</v>
      </c>
      <c r="W42">
        <v>-0.0265998457979955</v>
      </c>
      <c r="X42">
        <v>-0.0375671852899575</v>
      </c>
      <c r="Y42">
        <v>0.102874610546117</v>
      </c>
      <c r="Z42">
        <v>-0.196151591066574</v>
      </c>
      <c r="AA42">
        <v>-0.0120018566408063</v>
      </c>
      <c r="AB42">
        <v>0.198389261744967</v>
      </c>
      <c r="AC42">
        <v>-0.11486335125448</v>
      </c>
      <c r="AD42">
        <v>-0.133565327428029</v>
      </c>
      <c r="AE42">
        <v>-0.0837593106469987</v>
      </c>
      <c r="AF42">
        <v>0.163465370208018</v>
      </c>
      <c r="AG42">
        <v>-0.0785039046444717</v>
      </c>
      <c r="AH42">
        <v>-0.00200713648528106</v>
      </c>
      <c r="AI42">
        <v>-0.0734450651769087</v>
      </c>
      <c r="AJ42">
        <v>-0.0346490875472305</v>
      </c>
      <c r="AK42">
        <v>0.153897401732179</v>
      </c>
      <c r="AL42">
        <v>-0.0578088914549653</v>
      </c>
      <c r="AM42">
        <v>-0.0141708157793951</v>
      </c>
      <c r="AN42">
        <v>-0.0459207459207458</v>
      </c>
      <c r="AO42">
        <v>-0.139262154898607</v>
      </c>
      <c r="AP42">
        <v>-0.144100671775948</v>
      </c>
      <c r="AQ42">
        <v>-0.147800132655317</v>
      </c>
      <c r="AR42">
        <v>-0.0604488260474769</v>
      </c>
      <c r="AS42">
        <v>-0.270329973767776</v>
      </c>
      <c r="AT42">
        <v>-0.18240302743614</v>
      </c>
      <c r="AU42">
        <v>0.201342281879195</v>
      </c>
      <c r="AV42">
        <v>-0.448468503178578</v>
      </c>
      <c r="AW42">
        <v>0.0384212364652463</v>
      </c>
      <c r="AX42">
        <v>0</v>
      </c>
      <c r="AY42">
        <v>-0.0124453414059873</v>
      </c>
      <c r="AZ42">
        <v>-0.0126021798365121</v>
      </c>
      <c r="BA42">
        <v>0.0127630217316315</v>
      </c>
      <c r="BB42">
        <v>-0.199931880108992</v>
      </c>
      <c r="BC42">
        <v>0.0625798212005109</v>
      </c>
      <c r="BD42">
        <v>-0.25</v>
      </c>
      <c r="BE42">
        <v>0.352564102564103</v>
      </c>
      <c r="BF42">
        <v>0.246445497630332</v>
      </c>
      <c r="BG42">
        <v>0.0931558935361216</v>
      </c>
      <c r="BH42">
        <v>0.127536231884058</v>
      </c>
      <c r="BI42">
        <v>0.0850899742930591</v>
      </c>
      <c r="BJ42">
        <v>-0.00284292821606247</v>
      </c>
      <c r="BK42">
        <v>0.307911617961511</v>
      </c>
      <c r="BL42">
        <v>0.113351498637602</v>
      </c>
      <c r="BM42">
        <v>-0.0218632729645944</v>
      </c>
      <c r="BN42">
        <v>0.0121768140116763</v>
      </c>
      <c r="BO42">
        <v>-0.0644363876071192</v>
      </c>
      <c r="BP42">
        <v>0.168046503434913</v>
      </c>
      <c r="BQ42">
        <v>-0.0479565676368572</v>
      </c>
      <c r="BR42">
        <v>-0.118168857912245</v>
      </c>
      <c r="BS42">
        <v>0.0768816238548591</v>
      </c>
      <c r="BT42">
        <v>0.101918265221018</v>
      </c>
      <c r="BU42">
        <v>0.0778080532848926</v>
      </c>
      <c r="BV42">
        <v>-0.0549157303370786</v>
      </c>
      <c r="BW42">
        <v>0.0744538564422648</v>
      </c>
      <c r="BX42">
        <v>0.0439834024896266</v>
      </c>
      <c r="BY42">
        <v>0.0147058823529411</v>
      </c>
      <c r="BZ42">
        <v>-0.0655438046742394</v>
      </c>
      <c r="CA42">
        <v>-0.0410786642447954</v>
      </c>
      <c r="CB42">
        <v>0.0963135654961387</v>
      </c>
      <c r="CC42">
        <v>-0.10725677830941</v>
      </c>
      <c r="CD42">
        <v>-0.00372189965758518</v>
      </c>
      <c r="CE42">
        <v>-0.051255230125523</v>
      </c>
      <c r="CF42">
        <v>-0.0789100645770987</v>
      </c>
      <c r="CG42">
        <v>0.173563611491108</v>
      </c>
      <c r="CH42">
        <v>-0.0944193501384234</v>
      </c>
      <c r="CI42">
        <v>-0.0669348350764279</v>
      </c>
      <c r="CJ42">
        <v>-0.142265907915158</v>
      </c>
      <c r="CK42">
        <v>-0.108966626457579</v>
      </c>
      <c r="CL42">
        <v>-0.0665613718411553</v>
      </c>
      <c r="CM42">
        <v>-0.128112158569011</v>
      </c>
      <c r="CN42">
        <v>0.211810368727474</v>
      </c>
      <c r="CO42">
        <v>0.213909860443834</v>
      </c>
      <c r="CP42">
        <v>-0.111760271390878</v>
      </c>
      <c r="CQ42">
        <v>0.192234245703373</v>
      </c>
      <c r="CR42">
        <v>-0.0861363231891795</v>
      </c>
      <c r="CS42">
        <v>0.0701071080817917</v>
      </c>
      <c r="CT42">
        <v>0.0494995450409463</v>
      </c>
      <c r="CU42">
        <v>0.182937402462285</v>
      </c>
      <c r="CV42">
        <v>0.102316036352976</v>
      </c>
      <c r="CW42">
        <v>0.0861702127659576</v>
      </c>
      <c r="CX42">
        <v>-0.0473800195886387</v>
      </c>
      <c r="CY42">
        <v>0.036884719187765</v>
      </c>
      <c r="CZ42">
        <v>0.318418443232523</v>
      </c>
      <c r="DA42">
        <v>0.00705086020494505</v>
      </c>
      <c r="DB42">
        <v>-0.073469006721434</v>
      </c>
      <c r="DC42">
        <v>-0.0226700251889169</v>
      </c>
      <c r="DD42">
        <v>0.198659793814433</v>
      </c>
      <c r="DE42">
        <v>-0.0010320805022791</v>
      </c>
      <c r="DF42">
        <v>0.198278088678433</v>
      </c>
      <c r="DG42">
        <v>0.109642189969823</v>
      </c>
      <c r="DH42">
        <v>-0.0301735301735302</v>
      </c>
      <c r="DI42">
        <v>-0.0192282013619975</v>
      </c>
      <c r="DJ42">
        <v>-0.00347174948944851</v>
      </c>
      <c r="DK42">
        <v>0.156977935651342</v>
      </c>
      <c r="DL42">
        <v>-0.00442817500147608</v>
      </c>
      <c r="DM42">
        <v>-0.197307555450125</v>
      </c>
      <c r="DN42">
        <v>0.039970446989287</v>
      </c>
      <c r="DO42">
        <v>0.13796533105996</v>
      </c>
      <c r="DP42">
        <v>0.0897740042452242</v>
      </c>
      <c r="DQ42">
        <v>0.0697821567550469</v>
      </c>
      <c r="DS42">
        <f t="shared" si="0"/>
        <v>0.00321849062103187</v>
      </c>
    </row>
    <row r="43" spans="1:123">
      <c r="A43" t="s">
        <v>136</v>
      </c>
      <c r="B43">
        <v>0.10396336292192</v>
      </c>
      <c r="C43">
        <v>0.162062501920536</v>
      </c>
      <c r="D43">
        <v>-0.0645300614362148</v>
      </c>
      <c r="E43">
        <v>0.231696975407519</v>
      </c>
      <c r="F43">
        <v>0.00542380660954711</v>
      </c>
      <c r="G43">
        <v>0.00404020421672557</v>
      </c>
      <c r="H43">
        <v>-0.0828129736283724</v>
      </c>
      <c r="I43">
        <v>-0.0189206160354285</v>
      </c>
      <c r="J43">
        <v>-0.329883276347038</v>
      </c>
      <c r="K43">
        <v>-0.234231064081135</v>
      </c>
      <c r="L43">
        <v>-0.226658789161866</v>
      </c>
      <c r="M43">
        <v>-0.0676541742710411</v>
      </c>
      <c r="N43">
        <v>0.0378522328947968</v>
      </c>
      <c r="O43">
        <v>-0.150733600894796</v>
      </c>
      <c r="P43">
        <v>-0.0259528974279517</v>
      </c>
      <c r="Q43">
        <v>0.0604204777433124</v>
      </c>
      <c r="R43">
        <v>0.277338866943347</v>
      </c>
      <c r="S43">
        <v>-0.142999745552054</v>
      </c>
      <c r="T43">
        <v>0.180267214799589</v>
      </c>
      <c r="U43">
        <v>0.112175393784589</v>
      </c>
      <c r="V43">
        <v>-0.0602870813397128</v>
      </c>
      <c r="W43">
        <v>-0.0645621181262729</v>
      </c>
      <c r="X43">
        <v>0.0760643667240661</v>
      </c>
      <c r="Y43">
        <v>0.260346540116985</v>
      </c>
      <c r="Z43">
        <v>-0.106144191476941</v>
      </c>
      <c r="AA43">
        <v>0.051512727153983</v>
      </c>
      <c r="AB43">
        <v>0.046209745038974</v>
      </c>
      <c r="AC43">
        <v>-0.0794176140580011</v>
      </c>
      <c r="AD43">
        <v>-0.0582649491350541</v>
      </c>
      <c r="AE43">
        <v>-0.125143375618441</v>
      </c>
      <c r="AF43">
        <v>0.26777292918224</v>
      </c>
      <c r="AG43">
        <v>0.0341735224659268</v>
      </c>
      <c r="AH43">
        <v>0.0359845375442158</v>
      </c>
      <c r="AI43">
        <v>0.068431971417046</v>
      </c>
      <c r="AJ43">
        <v>-0.00382945443758265</v>
      </c>
      <c r="AK43">
        <v>0.0494734562386638</v>
      </c>
      <c r="AL43">
        <v>0.120348754723795</v>
      </c>
      <c r="AM43">
        <v>0.0126404494382022</v>
      </c>
      <c r="AN43">
        <v>-0.0319342443327801</v>
      </c>
      <c r="AO43">
        <v>-0.100254835413902</v>
      </c>
      <c r="AP43">
        <v>-0.0185992481988096</v>
      </c>
      <c r="AQ43">
        <v>0.0126344908300196</v>
      </c>
      <c r="AR43">
        <v>0.0591665462759881</v>
      </c>
      <c r="AS43">
        <v>-0.0518934603080128</v>
      </c>
      <c r="AT43">
        <v>-0.187782006513124</v>
      </c>
      <c r="AU43">
        <v>0.10823953754247</v>
      </c>
      <c r="AV43">
        <v>-0.0611841627315656</v>
      </c>
      <c r="AW43">
        <v>-0.0341412077877858</v>
      </c>
      <c r="AX43">
        <v>0.0159755159594923</v>
      </c>
      <c r="AY43">
        <v>0.0155665956943456</v>
      </c>
      <c r="AZ43">
        <v>-0.0189464529755248</v>
      </c>
      <c r="BA43">
        <v>0.0575729753688343</v>
      </c>
      <c r="BB43">
        <v>-0.152045383107067</v>
      </c>
      <c r="BC43">
        <v>0.0541561490529736</v>
      </c>
      <c r="BD43">
        <v>0.079137292988831</v>
      </c>
      <c r="BE43">
        <v>-0.0731631623865311</v>
      </c>
      <c r="BF43">
        <v>0.0309057425079524</v>
      </c>
      <c r="BG43">
        <v>0.0471774717422373</v>
      </c>
      <c r="BH43">
        <v>0.0299157891471906</v>
      </c>
      <c r="BI43">
        <v>0.0166089444360789</v>
      </c>
      <c r="BJ43">
        <v>-0.0110941596433279</v>
      </c>
      <c r="BK43">
        <v>-0.00561679947276972</v>
      </c>
      <c r="BL43">
        <v>-0.0150175480877857</v>
      </c>
      <c r="BM43">
        <v>-0.053936261316369</v>
      </c>
      <c r="BN43">
        <v>-0.0121878283358926</v>
      </c>
      <c r="BO43">
        <v>-0.0235145882083422</v>
      </c>
      <c r="BP43">
        <v>-0.0272983208767636</v>
      </c>
      <c r="BQ43">
        <v>-0.0246877422689293</v>
      </c>
      <c r="BR43">
        <v>0.0242351444923339</v>
      </c>
      <c r="BS43">
        <v>-0.00205229028697584</v>
      </c>
      <c r="BT43">
        <v>0.000276505659725368</v>
      </c>
      <c r="BU43">
        <v>0.0231336708073462</v>
      </c>
      <c r="BV43">
        <v>0.0712428233704829</v>
      </c>
      <c r="BW43">
        <v>0.0978104951212977</v>
      </c>
      <c r="BX43">
        <v>-0.0512463385216243</v>
      </c>
      <c r="BY43">
        <v>-0.0133938706015891</v>
      </c>
      <c r="BZ43">
        <v>-0.0376898297284859</v>
      </c>
      <c r="CA43">
        <v>0.028772735243014</v>
      </c>
      <c r="CB43">
        <v>0.0246831324181103</v>
      </c>
      <c r="CC43">
        <v>0.0652039134445268</v>
      </c>
      <c r="CD43">
        <v>-0.0935224223840552</v>
      </c>
      <c r="CE43">
        <v>0.0433168898285177</v>
      </c>
      <c r="CF43">
        <v>-0.0312664174959848</v>
      </c>
      <c r="CG43">
        <v>0.139235799064117</v>
      </c>
      <c r="CH43">
        <v>0.138240574506284</v>
      </c>
      <c r="CI43">
        <v>0.121498900678711</v>
      </c>
      <c r="CJ43">
        <v>0.0199241391067166</v>
      </c>
      <c r="CK43">
        <v>-0.0193991183168627</v>
      </c>
      <c r="CL43">
        <v>3.19594328266337e-5</v>
      </c>
      <c r="CM43">
        <v>-0.037327424578149</v>
      </c>
      <c r="CN43">
        <v>-0.0543001947592069</v>
      </c>
      <c r="CO43">
        <v>-0.0467698716373551</v>
      </c>
      <c r="CP43">
        <v>0.159248256898753</v>
      </c>
      <c r="CQ43">
        <v>-0.0299988352023042</v>
      </c>
      <c r="CR43">
        <v>0.0131871970656303</v>
      </c>
      <c r="CS43">
        <v>0.0159893117269319</v>
      </c>
      <c r="CT43">
        <v>-0.196858827521846</v>
      </c>
      <c r="CU43">
        <v>-0.0912019859242339</v>
      </c>
      <c r="CV43">
        <v>0.0527852846308081</v>
      </c>
      <c r="CW43">
        <v>0.0736416456202817</v>
      </c>
      <c r="CX43">
        <v>0.0537181052766886</v>
      </c>
      <c r="CY43">
        <v>-0.10294727596555</v>
      </c>
      <c r="CZ43">
        <v>-0.035710885972666</v>
      </c>
      <c r="DA43">
        <v>-0.0299397819740794</v>
      </c>
      <c r="DB43">
        <v>0.0190154973395751</v>
      </c>
      <c r="DC43">
        <v>0.0608325962279226</v>
      </c>
      <c r="DD43">
        <v>0.116678770273541</v>
      </c>
      <c r="DE43">
        <v>0.080581448563239</v>
      </c>
      <c r="DF43">
        <v>0.0608971858456395</v>
      </c>
      <c r="DG43">
        <v>-0.024162455745937</v>
      </c>
      <c r="DH43">
        <v>0.00243301144376629</v>
      </c>
      <c r="DI43">
        <v>0.012994683992912</v>
      </c>
      <c r="DJ43">
        <v>-0.0778584680625496</v>
      </c>
      <c r="DK43">
        <v>-0.0268104528575207</v>
      </c>
      <c r="DL43">
        <v>-0.0426703209724864</v>
      </c>
      <c r="DM43">
        <v>0.0399940767797426</v>
      </c>
      <c r="DN43">
        <v>0.0986615724151025</v>
      </c>
      <c r="DO43">
        <v>0.0653829123151857</v>
      </c>
      <c r="DP43">
        <v>0.0382677628311048</v>
      </c>
      <c r="DQ43">
        <v>4.95492144734211e-5</v>
      </c>
      <c r="DS43">
        <f t="shared" si="0"/>
        <v>0.00580643480804211</v>
      </c>
    </row>
    <row r="44" spans="1:123">
      <c r="A44" t="s">
        <v>139</v>
      </c>
      <c r="B44">
        <v>-0.182502143667192</v>
      </c>
      <c r="C44">
        <v>-0.030113347995263</v>
      </c>
      <c r="D44">
        <v>-0.124577010291296</v>
      </c>
      <c r="E44">
        <v>-0.105842033952339</v>
      </c>
      <c r="F44">
        <v>0.110214814154559</v>
      </c>
      <c r="G44">
        <v>-0.0661956565372728</v>
      </c>
      <c r="H44">
        <v>-0.03542257759436</v>
      </c>
      <c r="I44">
        <v>0.122426241197968</v>
      </c>
      <c r="J44">
        <v>-0.0072265237244391</v>
      </c>
      <c r="K44">
        <v>-0.340799104107507</v>
      </c>
      <c r="L44">
        <v>-0.194879262225458</v>
      </c>
      <c r="M44">
        <v>0.108741522230595</v>
      </c>
      <c r="N44">
        <v>-0.0632773737511045</v>
      </c>
      <c r="O44">
        <v>-0.141924249020461</v>
      </c>
      <c r="P44">
        <v>0.102401488246237</v>
      </c>
      <c r="Q44">
        <v>0.233642709212242</v>
      </c>
      <c r="R44">
        <v>0.255860225082385</v>
      </c>
      <c r="S44">
        <v>-0.0374789583127043</v>
      </c>
      <c r="T44">
        <v>0.0462424772388252</v>
      </c>
      <c r="U44">
        <v>0.267453294001966</v>
      </c>
      <c r="V44">
        <v>0.0533359193173002</v>
      </c>
      <c r="W44">
        <v>0.0457006076229054</v>
      </c>
      <c r="X44">
        <v>0.0436681222707425</v>
      </c>
      <c r="Y44">
        <v>0.111114860305034</v>
      </c>
      <c r="Z44">
        <v>-0.101430350147287</v>
      </c>
      <c r="AA44">
        <v>0.158065497313191</v>
      </c>
      <c r="AB44">
        <v>0.13984707873694</v>
      </c>
      <c r="AC44">
        <v>0.0504378104357623</v>
      </c>
      <c r="AD44">
        <v>-0.125304669981476</v>
      </c>
      <c r="AE44">
        <v>-0.0789701005935296</v>
      </c>
      <c r="AF44">
        <v>0.104650107403261</v>
      </c>
      <c r="AG44">
        <v>-0.0236908413672217</v>
      </c>
      <c r="AH44">
        <v>0.00339439504025574</v>
      </c>
      <c r="AI44">
        <v>-0.00676582420040261</v>
      </c>
      <c r="AJ44">
        <v>-0.10504982266509</v>
      </c>
      <c r="AK44">
        <v>0.0106623891300246</v>
      </c>
      <c r="AL44">
        <v>-0.00603740702704381</v>
      </c>
      <c r="AM44">
        <v>-0.019725100973731</v>
      </c>
      <c r="AN44">
        <v>0.0470471749337249</v>
      </c>
      <c r="AO44">
        <v>0.0358733451284241</v>
      </c>
      <c r="AP44">
        <v>-0.0187584663407739</v>
      </c>
      <c r="AQ44">
        <v>-0.054410131748747</v>
      </c>
      <c r="AR44">
        <v>0.0419893360416403</v>
      </c>
      <c r="AS44">
        <v>-0.161189120038988</v>
      </c>
      <c r="AT44">
        <v>-0.0684120701550528</v>
      </c>
      <c r="AU44">
        <v>0.174429935685052</v>
      </c>
      <c r="AV44">
        <v>-0.0132094258214405</v>
      </c>
      <c r="AW44">
        <v>-0.0518296784609175</v>
      </c>
      <c r="AX44">
        <v>-0.0758398070306125</v>
      </c>
      <c r="AY44">
        <v>0.267186120600315</v>
      </c>
      <c r="AZ44">
        <v>0.0930514327255105</v>
      </c>
      <c r="BA44">
        <v>0.0432300615197028</v>
      </c>
      <c r="BB44">
        <v>-0.101604420124316</v>
      </c>
      <c r="BC44">
        <v>-0.0282664616658288</v>
      </c>
      <c r="BD44">
        <v>-0.0551346417161114</v>
      </c>
      <c r="BE44">
        <v>0.153962580104982</v>
      </c>
      <c r="BF44">
        <v>-0.0293017804319919</v>
      </c>
      <c r="BG44">
        <v>-0.0278576356945722</v>
      </c>
      <c r="BH44">
        <v>0.0256395090935975</v>
      </c>
      <c r="BI44">
        <v>0.0294100686234935</v>
      </c>
      <c r="BJ44">
        <v>0.214301719791608</v>
      </c>
      <c r="BK44">
        <v>0.170576430696838</v>
      </c>
      <c r="BL44">
        <v>0.0253014897138804</v>
      </c>
      <c r="BM44">
        <v>0.102975092250922</v>
      </c>
      <c r="BN44">
        <v>-0.124777835859906</v>
      </c>
      <c r="BO44">
        <v>-0.0933325369806287</v>
      </c>
      <c r="BP44">
        <v>0.0859664917327243</v>
      </c>
      <c r="BQ44">
        <v>0.159394208993853</v>
      </c>
      <c r="BR44">
        <v>0.0756378730009244</v>
      </c>
      <c r="BS44">
        <v>0.0852357481029899</v>
      </c>
      <c r="BT44">
        <v>0.0225449329926941</v>
      </c>
      <c r="BU44">
        <v>0.0197685631629703</v>
      </c>
      <c r="BV44">
        <v>-0.0596461064546171</v>
      </c>
      <c r="BW44">
        <v>0.336238420282789</v>
      </c>
      <c r="BX44">
        <v>0.0421322690992019</v>
      </c>
      <c r="BY44">
        <v>-0.0516658460528475</v>
      </c>
      <c r="BZ44">
        <v>0.0399547725358531</v>
      </c>
      <c r="CA44">
        <v>-0.0745096298926067</v>
      </c>
      <c r="CB44">
        <v>0.0257851834092544</v>
      </c>
      <c r="CC44">
        <v>0.0833927381940143</v>
      </c>
      <c r="CD44">
        <v>-0.0664566861186319</v>
      </c>
      <c r="CE44">
        <v>0.0116238763201071</v>
      </c>
      <c r="CF44">
        <v>0.00908031798245612</v>
      </c>
      <c r="CG44">
        <v>0.035371885859169</v>
      </c>
      <c r="CH44">
        <v>0.0382084135035858</v>
      </c>
      <c r="CI44">
        <v>-0.0340223446039151</v>
      </c>
      <c r="CJ44">
        <v>-0.0228590738641319</v>
      </c>
      <c r="CK44">
        <v>-0.0292729727016142</v>
      </c>
      <c r="CL44">
        <v>0.0375337585473769</v>
      </c>
      <c r="CM44">
        <v>-0.168440757191436</v>
      </c>
      <c r="CN44">
        <v>0.0820257346085196</v>
      </c>
      <c r="CO44">
        <v>-0.195120149694702</v>
      </c>
      <c r="CP44">
        <v>0.0128016885381297</v>
      </c>
      <c r="CQ44">
        <v>0.0680922393874868</v>
      </c>
      <c r="CR44">
        <v>0.0936969799796405</v>
      </c>
      <c r="CS44">
        <v>0.0800594660978604</v>
      </c>
      <c r="CT44">
        <v>-0.039665820845502</v>
      </c>
      <c r="CU44">
        <v>0.0737966448139193</v>
      </c>
      <c r="CV44">
        <v>0.0126167953107772</v>
      </c>
      <c r="CW44">
        <v>0.0413218403979734</v>
      </c>
      <c r="CX44">
        <v>-0.0181844199588319</v>
      </c>
      <c r="CY44">
        <v>-0.0648130500588598</v>
      </c>
      <c r="CZ44">
        <v>0.0976934327570911</v>
      </c>
      <c r="DA44">
        <v>-0.0330701265795136</v>
      </c>
      <c r="DB44">
        <v>-0.0163438188287118</v>
      </c>
      <c r="DC44">
        <v>-0.0710545654969685</v>
      </c>
      <c r="DD44">
        <v>0.0365265760197775</v>
      </c>
      <c r="DE44">
        <v>-0.010637409814561</v>
      </c>
      <c r="DF44">
        <v>-0.0275544519846197</v>
      </c>
      <c r="DG44">
        <v>0.0691027182468362</v>
      </c>
      <c r="DH44">
        <v>0.0467583360385846</v>
      </c>
      <c r="DI44">
        <v>0.0745638810433626</v>
      </c>
      <c r="DJ44">
        <v>-0.00466928476452588</v>
      </c>
      <c r="DK44">
        <v>-0.0222546704776108</v>
      </c>
      <c r="DL44">
        <v>0.0317534290102208</v>
      </c>
      <c r="DM44">
        <v>-0.0284561608820179</v>
      </c>
      <c r="DN44">
        <v>0.0125104341670101</v>
      </c>
      <c r="DO44">
        <v>0.0908635533524653</v>
      </c>
      <c r="DP44">
        <v>0.0186258753300426</v>
      </c>
      <c r="DQ44">
        <v>0.000682173143049155</v>
      </c>
      <c r="DS44">
        <f t="shared" si="0"/>
        <v>0.0142030115945109</v>
      </c>
    </row>
    <row r="45" spans="1:123">
      <c r="A45" t="s">
        <v>142</v>
      </c>
      <c r="B45">
        <v>-0.081039879509092</v>
      </c>
      <c r="C45">
        <v>-0.03540772969757</v>
      </c>
      <c r="D45">
        <v>0.0502144450968878</v>
      </c>
      <c r="E45">
        <v>-0.0138729600956145</v>
      </c>
      <c r="F45">
        <v>0.048854024872212</v>
      </c>
      <c r="G45">
        <v>-0.0699181000668587</v>
      </c>
      <c r="H45">
        <v>-0.0877828201575331</v>
      </c>
      <c r="I45">
        <v>-0.00695255391669869</v>
      </c>
      <c r="J45">
        <v>-0.100237189775945</v>
      </c>
      <c r="K45">
        <v>-0.138492729944596</v>
      </c>
      <c r="L45">
        <v>-0.173674026966429</v>
      </c>
      <c r="M45">
        <v>-0.100610146999429</v>
      </c>
      <c r="N45">
        <v>-0.0288966405160623</v>
      </c>
      <c r="O45">
        <v>-0.0190272067587047</v>
      </c>
      <c r="P45">
        <v>0.124068557532677</v>
      </c>
      <c r="Q45">
        <v>0.170764320292621</v>
      </c>
      <c r="R45">
        <v>0.22115766618931</v>
      </c>
      <c r="S45">
        <v>-0.00625583447209821</v>
      </c>
      <c r="T45">
        <v>0.0808896348844823</v>
      </c>
      <c r="U45">
        <v>0.0372793745140483</v>
      </c>
      <c r="V45">
        <v>0.0174377666620698</v>
      </c>
      <c r="W45">
        <v>-0.0228551215197113</v>
      </c>
      <c r="X45">
        <v>0.0965163187223699</v>
      </c>
      <c r="Y45">
        <v>0.0539858963061779</v>
      </c>
      <c r="Z45">
        <v>-0.0758379333326665</v>
      </c>
      <c r="AA45">
        <v>0.0431523271589938</v>
      </c>
      <c r="AB45">
        <v>0.0812824828357643</v>
      </c>
      <c r="AC45">
        <v>0.024684832260895</v>
      </c>
      <c r="AD45">
        <v>-0.084210468072863</v>
      </c>
      <c r="AE45">
        <v>-0.00759694987992954</v>
      </c>
      <c r="AF45">
        <v>0.143015969132308</v>
      </c>
      <c r="AG45">
        <v>0.0135584609270329</v>
      </c>
      <c r="AH45">
        <v>0.00874329265877116</v>
      </c>
      <c r="AI45">
        <v>-0.032020376603293</v>
      </c>
      <c r="AJ45">
        <v>0.0119283446497982</v>
      </c>
      <c r="AK45">
        <v>-0.0113602147018393</v>
      </c>
      <c r="AL45">
        <v>0.0143042649196046</v>
      </c>
      <c r="AM45">
        <v>0.0251077161084385</v>
      </c>
      <c r="AN45">
        <v>0.0247526427162279</v>
      </c>
      <c r="AO45">
        <v>0.0390678158312543</v>
      </c>
      <c r="AP45">
        <v>-0.0338776654394588</v>
      </c>
      <c r="AQ45">
        <v>0.0320301824658815</v>
      </c>
      <c r="AR45">
        <v>-0.0403077068410453</v>
      </c>
      <c r="AS45">
        <v>-0.0719552013824574</v>
      </c>
      <c r="AT45">
        <v>-0.0596384142553374</v>
      </c>
      <c r="AU45">
        <v>0.124783868765876</v>
      </c>
      <c r="AV45">
        <v>0.0370033156065905</v>
      </c>
      <c r="AW45">
        <v>-0.0637839837418341</v>
      </c>
      <c r="AX45">
        <v>0.00558134616314732</v>
      </c>
      <c r="AY45">
        <v>0.0787636991201013</v>
      </c>
      <c r="AZ45">
        <v>0.0355098984125208</v>
      </c>
      <c r="BA45">
        <v>0.00641728752381798</v>
      </c>
      <c r="BB45">
        <v>-0.100193861616814</v>
      </c>
      <c r="BC45">
        <v>0.0183201486983455</v>
      </c>
      <c r="BD45">
        <v>0.00188503800543671</v>
      </c>
      <c r="BE45">
        <v>-0.0211983725337022</v>
      </c>
      <c r="BF45">
        <v>0.037050322410918</v>
      </c>
      <c r="BG45">
        <v>0.012855504841484</v>
      </c>
      <c r="BH45">
        <v>-0.0227379587772701</v>
      </c>
      <c r="BI45">
        <v>0.028490993823977</v>
      </c>
      <c r="BJ45">
        <v>0.0231988057392394</v>
      </c>
      <c r="BK45">
        <v>0.0473439926729802</v>
      </c>
      <c r="BL45">
        <v>-0.0818737330436482</v>
      </c>
      <c r="BM45">
        <v>-0.0774415561260461</v>
      </c>
      <c r="BN45">
        <v>-0.0173922160075587</v>
      </c>
      <c r="BO45">
        <v>-0.0922603858816028</v>
      </c>
      <c r="BP45">
        <v>-0.0749500451045618</v>
      </c>
      <c r="BQ45">
        <v>0.03318830639976</v>
      </c>
      <c r="BR45">
        <v>0.0531680918350765</v>
      </c>
      <c r="BS45">
        <v>0.0593226817163082</v>
      </c>
      <c r="BT45">
        <v>0.123457156315521</v>
      </c>
      <c r="BU45">
        <v>0.0236034209158511</v>
      </c>
      <c r="BV45">
        <v>-0.0141585575194769</v>
      </c>
      <c r="BW45">
        <v>0.0265729148239831</v>
      </c>
      <c r="BX45">
        <v>-0.0982767756711964</v>
      </c>
      <c r="BY45">
        <v>0.00880743945570894</v>
      </c>
      <c r="BZ45">
        <v>-0.0920408100113157</v>
      </c>
      <c r="CA45">
        <v>-0.0159584022254257</v>
      </c>
      <c r="CB45">
        <v>0.119992324325336</v>
      </c>
      <c r="CC45">
        <v>-0.0328228439806469</v>
      </c>
      <c r="CD45">
        <v>-0.0785650000237637</v>
      </c>
      <c r="CE45">
        <v>0.0769739353226879</v>
      </c>
      <c r="CF45">
        <v>-0.162164409732956</v>
      </c>
      <c r="CG45">
        <v>0.122563878442192</v>
      </c>
      <c r="CH45">
        <v>-0.0177647973239156</v>
      </c>
      <c r="CI45">
        <v>0.11048281738678</v>
      </c>
      <c r="CJ45">
        <v>-0.0521895681978493</v>
      </c>
      <c r="CK45">
        <v>0.057487569674304</v>
      </c>
      <c r="CL45">
        <v>0.0716521456348831</v>
      </c>
      <c r="CM45">
        <v>-0.0211936868591079</v>
      </c>
      <c r="CN45">
        <v>-0.0913208811525871</v>
      </c>
      <c r="CO45">
        <v>-0.18882766641685</v>
      </c>
      <c r="CP45">
        <v>-0.00180454998521318</v>
      </c>
      <c r="CQ45">
        <v>0.0643773197742841</v>
      </c>
      <c r="CR45">
        <v>-0.025987354521846</v>
      </c>
      <c r="CS45">
        <v>-0.0134755740336279</v>
      </c>
      <c r="CT45">
        <v>-0.109974014325381</v>
      </c>
      <c r="CU45">
        <v>0.0490500578325248</v>
      </c>
      <c r="CV45">
        <v>0.0673354476925907</v>
      </c>
      <c r="CW45">
        <v>0.0223585813672567</v>
      </c>
      <c r="CX45">
        <v>-0.142146396582581</v>
      </c>
      <c r="CY45">
        <v>-0.0535941494373161</v>
      </c>
      <c r="CZ45">
        <v>0.159244892916461</v>
      </c>
      <c r="DA45">
        <v>0.0102054802567428</v>
      </c>
      <c r="DB45">
        <v>0.085315883531879</v>
      </c>
      <c r="DC45">
        <v>0.0411956715306754</v>
      </c>
      <c r="DD45">
        <v>0.0900439744513977</v>
      </c>
      <c r="DE45">
        <v>0.00927598575332311</v>
      </c>
      <c r="DF45">
        <v>0.060096130288168</v>
      </c>
      <c r="DG45">
        <v>0.002593939434687</v>
      </c>
      <c r="DH45">
        <v>-0.0543636478703879</v>
      </c>
      <c r="DI45">
        <v>0.0611720728538871</v>
      </c>
      <c r="DJ45">
        <v>0.0495802253806081</v>
      </c>
      <c r="DK45">
        <v>0.0503249343704597</v>
      </c>
      <c r="DL45">
        <v>-0.0213602613287546</v>
      </c>
      <c r="DM45">
        <v>0.0213460417993423</v>
      </c>
      <c r="DN45">
        <v>-0.0317653029933745</v>
      </c>
      <c r="DO45">
        <v>0.0646909829744087</v>
      </c>
      <c r="DP45">
        <v>-0.181796019761468</v>
      </c>
      <c r="DQ45">
        <v>0.0190259512489644</v>
      </c>
      <c r="DS45">
        <f t="shared" si="0"/>
        <v>0.00232746800445833</v>
      </c>
    </row>
    <row r="46" spans="1:123">
      <c r="A46" t="s">
        <v>144</v>
      </c>
      <c r="B46">
        <v>-0.164832162553889</v>
      </c>
      <c r="C46">
        <v>0.16056487965535</v>
      </c>
      <c r="D46">
        <v>-0.061997171740335</v>
      </c>
      <c r="E46">
        <v>0.0280331467512822</v>
      </c>
      <c r="F46">
        <v>-0.0496821787230669</v>
      </c>
      <c r="G46">
        <v>-0.138847326851393</v>
      </c>
      <c r="H46">
        <v>-0.0520758920463489</v>
      </c>
      <c r="I46">
        <v>-0.0694341550645038</v>
      </c>
      <c r="J46">
        <v>-0.187676723309633</v>
      </c>
      <c r="K46">
        <v>-0.266369273922374</v>
      </c>
      <c r="L46">
        <v>-0.478015523873137</v>
      </c>
      <c r="M46">
        <v>0.198451220050302</v>
      </c>
      <c r="N46">
        <v>-0.211023361131054</v>
      </c>
      <c r="O46">
        <v>0.110434457977507</v>
      </c>
      <c r="P46">
        <v>0.136580445882625</v>
      </c>
      <c r="Q46">
        <v>0.11937290861696</v>
      </c>
      <c r="R46">
        <v>0.0245094800819186</v>
      </c>
      <c r="S46">
        <v>0.0915172814031466</v>
      </c>
      <c r="T46">
        <v>0.241090549262284</v>
      </c>
      <c r="U46">
        <v>-0.0308926255161663</v>
      </c>
      <c r="V46">
        <v>0.0678438547588933</v>
      </c>
      <c r="W46">
        <v>-0.0939260826567926</v>
      </c>
      <c r="X46">
        <v>-0.0579231921212274</v>
      </c>
      <c r="Y46">
        <v>0.190933584803987</v>
      </c>
      <c r="Z46">
        <v>-0.149451941676187</v>
      </c>
      <c r="AA46">
        <v>0.00392334188932186</v>
      </c>
      <c r="AB46">
        <v>0.12537424158122</v>
      </c>
      <c r="AC46">
        <v>-0.109593878752207</v>
      </c>
      <c r="AD46">
        <v>0.0711263881544157</v>
      </c>
      <c r="AE46">
        <v>-0.106196000987411</v>
      </c>
      <c r="AF46">
        <v>0.064516129032258</v>
      </c>
      <c r="AG46">
        <v>0.114894665836447</v>
      </c>
      <c r="AH46">
        <v>0.0216999243702367</v>
      </c>
      <c r="AI46">
        <v>0.1234711308507</v>
      </c>
      <c r="AJ46">
        <v>-0.00813972347240799</v>
      </c>
      <c r="AK46">
        <v>0.235781663583685</v>
      </c>
      <c r="AL46">
        <v>-0.0349569963612305</v>
      </c>
      <c r="AM46">
        <v>0.0101548507622564</v>
      </c>
      <c r="AN46">
        <v>0.0397953816657901</v>
      </c>
      <c r="AO46">
        <v>-0.0981732738294347</v>
      </c>
      <c r="AP46">
        <v>0.0334823044076138</v>
      </c>
      <c r="AQ46">
        <v>-0.0666946786067562</v>
      </c>
      <c r="AR46">
        <v>0.0301168658200304</v>
      </c>
      <c r="AS46">
        <v>-0.204627193182129</v>
      </c>
      <c r="AT46">
        <v>-0.201488180413256</v>
      </c>
      <c r="AU46">
        <v>0.0538893826877311</v>
      </c>
      <c r="AV46">
        <v>-0.0266483479112538</v>
      </c>
      <c r="AW46">
        <v>-0.213894401431087</v>
      </c>
      <c r="AX46">
        <v>0.130882326796921</v>
      </c>
      <c r="AY46">
        <v>0.0440804263413559</v>
      </c>
      <c r="AZ46">
        <v>-0.0345102762930061</v>
      </c>
      <c r="BA46">
        <v>-0.0841351777053476</v>
      </c>
      <c r="BB46">
        <v>-0.139677836806974</v>
      </c>
      <c r="BC46">
        <v>-0.148718456209797</v>
      </c>
      <c r="BD46">
        <v>-0.187161423821813</v>
      </c>
      <c r="BE46">
        <v>0.0949629587254368</v>
      </c>
      <c r="BF46">
        <v>0.160497374676733</v>
      </c>
      <c r="BG46">
        <v>0.139155880697805</v>
      </c>
      <c r="BH46">
        <v>-0.0286126425198094</v>
      </c>
      <c r="BI46">
        <v>-0.0299029679204216</v>
      </c>
      <c r="BJ46">
        <v>0.2696219253916</v>
      </c>
      <c r="BK46">
        <v>0.0451054552661567</v>
      </c>
      <c r="BL46">
        <v>-0.0672271563576597</v>
      </c>
      <c r="BM46">
        <v>-0.16217132014096</v>
      </c>
      <c r="BN46">
        <v>0.102159669983014</v>
      </c>
      <c r="BO46">
        <v>-0.0439050344928812</v>
      </c>
      <c r="BP46">
        <v>0.0204179539828442</v>
      </c>
      <c r="BQ46">
        <v>0.0199905970850964</v>
      </c>
      <c r="BR46">
        <v>-0.00980862126184578</v>
      </c>
      <c r="BS46">
        <v>0.00990578333891912</v>
      </c>
      <c r="BT46">
        <v>-0.00490431063092289</v>
      </c>
      <c r="BU46">
        <v>0.0985325724449713</v>
      </c>
      <c r="BV46">
        <v>0.143498060381177</v>
      </c>
      <c r="BW46">
        <v>-0.0352960264314581</v>
      </c>
      <c r="BX46">
        <v>0</v>
      </c>
      <c r="BY46">
        <v>0.073159544377341</v>
      </c>
      <c r="BZ46">
        <v>0.106069240632569</v>
      </c>
      <c r="CA46">
        <v>-0.0821923101693824</v>
      </c>
      <c r="CB46">
        <v>0.156721026188004</v>
      </c>
      <c r="CC46">
        <v>-0.00645466567986319</v>
      </c>
      <c r="CD46">
        <v>0.12662262330716</v>
      </c>
      <c r="CE46">
        <v>-0.048993041253875</v>
      </c>
      <c r="CF46">
        <v>-0.0303061387312226</v>
      </c>
      <c r="CG46">
        <v>0.121874963269432</v>
      </c>
      <c r="CH46">
        <v>0.075213728941413</v>
      </c>
      <c r="CI46">
        <v>-0.0309665097878725</v>
      </c>
      <c r="CJ46">
        <v>-0.156904544037647</v>
      </c>
      <c r="CK46">
        <v>0.0296618760808636</v>
      </c>
      <c r="CL46">
        <v>0.102893480980401</v>
      </c>
      <c r="CM46">
        <v>-0.153148138423568</v>
      </c>
      <c r="CN46">
        <v>-0.0485161162303276</v>
      </c>
      <c r="CO46">
        <v>-0.129768902907939</v>
      </c>
      <c r="CP46">
        <v>-0.0831573429191942</v>
      </c>
      <c r="CQ46">
        <v>-0.0162873899335109</v>
      </c>
      <c r="CR46">
        <v>0.0192141623488775</v>
      </c>
      <c r="CS46">
        <v>0.0332882537923842</v>
      </c>
      <c r="CT46">
        <v>-0.0939825911441906</v>
      </c>
      <c r="CU46">
        <v>0.286114592035645</v>
      </c>
      <c r="CV46">
        <v>-0.00921577914608573</v>
      </c>
      <c r="CW46">
        <v>0.177875816100746</v>
      </c>
      <c r="CX46">
        <v>-0.0928603731576934</v>
      </c>
      <c r="CY46">
        <v>-0.0343606590906186</v>
      </c>
      <c r="CZ46">
        <v>0.0203862802981163</v>
      </c>
      <c r="DA46">
        <v>-0.0318885328420753</v>
      </c>
      <c r="DB46">
        <v>0.123554400117926</v>
      </c>
      <c r="DC46">
        <v>0.0895721765681092</v>
      </c>
      <c r="DD46">
        <v>0.0540321609580419</v>
      </c>
      <c r="DE46">
        <v>0.105754551402549</v>
      </c>
      <c r="DF46">
        <v>0.0631809301976107</v>
      </c>
      <c r="DG46">
        <v>-0.0541612558414827</v>
      </c>
      <c r="DH46">
        <v>-0.0153827474128592</v>
      </c>
      <c r="DI46">
        <v>0.0145701520569905</v>
      </c>
      <c r="DJ46">
        <v>0.0674383163327319</v>
      </c>
      <c r="DK46">
        <v>0.000867127967066672</v>
      </c>
      <c r="DL46">
        <v>-0.00978393089989416</v>
      </c>
      <c r="DM46">
        <v>0.140979752719817</v>
      </c>
      <c r="DN46">
        <v>0.0452506913084902</v>
      </c>
      <c r="DO46">
        <v>0.065841639186335</v>
      </c>
      <c r="DP46">
        <v>-0.0763401237572133</v>
      </c>
      <c r="DQ46">
        <v>0.0495818368417058</v>
      </c>
      <c r="DS46">
        <f t="shared" si="0"/>
        <v>0.00385688132429688</v>
      </c>
    </row>
    <row r="47" spans="1:123">
      <c r="A47" t="s">
        <v>147</v>
      </c>
      <c r="B47">
        <v>0.0264214799162883</v>
      </c>
      <c r="C47">
        <v>-0.0104728544253535</v>
      </c>
      <c r="D47">
        <v>-0.105812074073429</v>
      </c>
      <c r="E47">
        <v>-0.0117595655180762</v>
      </c>
      <c r="F47">
        <v>-0.0572150301746837</v>
      </c>
      <c r="G47">
        <v>-0.123339964514221</v>
      </c>
      <c r="H47">
        <v>0.136875191659</v>
      </c>
      <c r="I47">
        <v>0.101390181366445</v>
      </c>
      <c r="J47">
        <v>0.0281652772921279</v>
      </c>
      <c r="K47">
        <v>-0.0555655538558445</v>
      </c>
      <c r="L47">
        <v>0.070186942863468</v>
      </c>
      <c r="M47">
        <v>0.048211148148827</v>
      </c>
      <c r="N47">
        <v>0.0318032897456813</v>
      </c>
      <c r="O47">
        <v>-0.0497548031585664</v>
      </c>
      <c r="P47">
        <v>-0.0644750754805916</v>
      </c>
      <c r="Q47">
        <v>0.0869479369082424</v>
      </c>
      <c r="R47">
        <v>-0.0519161624134</v>
      </c>
      <c r="S47">
        <v>0.0144614612101432</v>
      </c>
      <c r="T47">
        <v>0.077216255011632</v>
      </c>
      <c r="U47">
        <v>0.090148175198369</v>
      </c>
      <c r="V47">
        <v>-0.0195231302673408</v>
      </c>
      <c r="W47">
        <v>0.0595195402428883</v>
      </c>
      <c r="X47">
        <v>0.0592339814875122</v>
      </c>
      <c r="Y47">
        <v>0.0563227231352184</v>
      </c>
      <c r="Z47">
        <v>-0.0544638026084375</v>
      </c>
      <c r="AA47">
        <v>0.0444726361832557</v>
      </c>
      <c r="AB47">
        <v>-0.011632052982948</v>
      </c>
      <c r="AC47">
        <v>0.0185391758997555</v>
      </c>
      <c r="AD47">
        <v>-0.0331428341063364</v>
      </c>
      <c r="AE47">
        <v>0.0758050025067134</v>
      </c>
      <c r="AF47">
        <v>-0.0131499659023692</v>
      </c>
      <c r="AG47">
        <v>0.0372422744278817</v>
      </c>
      <c r="AH47">
        <v>0.0133065279518223</v>
      </c>
      <c r="AI47">
        <v>0.021368517513501</v>
      </c>
      <c r="AJ47">
        <v>-0.0934557947331377</v>
      </c>
      <c r="AK47">
        <v>-0.0144842032439081</v>
      </c>
      <c r="AL47">
        <v>0.0540615378015417</v>
      </c>
      <c r="AM47">
        <v>0.0347592346271461</v>
      </c>
      <c r="AN47">
        <v>0.0173375216327933</v>
      </c>
      <c r="AO47">
        <v>0.00326957903181446</v>
      </c>
      <c r="AP47">
        <v>-0.0125137065724986</v>
      </c>
      <c r="AQ47">
        <v>-0.0229206208425721</v>
      </c>
      <c r="AR47">
        <v>0.00255342633868816</v>
      </c>
      <c r="AS47">
        <v>0.0469483100491637</v>
      </c>
      <c r="AT47">
        <v>0.0052744778059417</v>
      </c>
      <c r="AU47">
        <v>0.0361615661093819</v>
      </c>
      <c r="AV47">
        <v>-0.0437259279492751</v>
      </c>
      <c r="AW47">
        <v>-0.0160324225488826</v>
      </c>
      <c r="AX47">
        <v>0.00275825557540865</v>
      </c>
      <c r="AY47">
        <v>0.0462457246286905</v>
      </c>
      <c r="AZ47">
        <v>0.0363748909804569</v>
      </c>
      <c r="BA47">
        <v>0.0196200954833285</v>
      </c>
      <c r="BB47">
        <v>0.0244103550206378</v>
      </c>
      <c r="BC47">
        <v>0.032921193625379</v>
      </c>
      <c r="BD47">
        <v>0.0473133420134384</v>
      </c>
      <c r="BE47">
        <v>-0.00890346665670783</v>
      </c>
      <c r="BF47">
        <v>0.00382396292125553</v>
      </c>
      <c r="BG47">
        <v>-0.0251678566968343</v>
      </c>
      <c r="BH47">
        <v>0.0435939114111055</v>
      </c>
      <c r="BI47">
        <v>-0.0207661587892687</v>
      </c>
      <c r="BJ47">
        <v>0.0296442243798727</v>
      </c>
      <c r="BK47">
        <v>0.0495668966604454</v>
      </c>
      <c r="BL47">
        <v>0.012791868778238</v>
      </c>
      <c r="BM47">
        <v>0.0335166162941973</v>
      </c>
      <c r="BN47">
        <v>-0.137905587240293</v>
      </c>
      <c r="BO47">
        <v>-0.0354341737735396</v>
      </c>
      <c r="BP47">
        <v>0.0443486788534115</v>
      </c>
      <c r="BQ47">
        <v>-0.0351168631905846</v>
      </c>
      <c r="BR47">
        <v>-0.0124881597567044</v>
      </c>
      <c r="BS47">
        <v>0.0607252125874038</v>
      </c>
      <c r="BT47">
        <v>-0.0570108375549121</v>
      </c>
      <c r="BU47">
        <v>-0.00264003157821413</v>
      </c>
      <c r="BV47">
        <v>-0.0225807628166277</v>
      </c>
      <c r="BW47">
        <v>-0.0313762136558263</v>
      </c>
      <c r="BX47">
        <v>-0.0261491374604305</v>
      </c>
      <c r="BY47">
        <v>-0.156527228347782</v>
      </c>
      <c r="BZ47">
        <v>0.0542065400696516</v>
      </c>
      <c r="CA47">
        <v>-0.0190666495022964</v>
      </c>
      <c r="CB47">
        <v>-0.012856204085847</v>
      </c>
      <c r="CC47">
        <v>-0.0202730047136521</v>
      </c>
      <c r="CD47">
        <v>-0.0196229073272355</v>
      </c>
      <c r="CE47">
        <v>0.061262187302815</v>
      </c>
      <c r="CF47">
        <v>-0.020542302989619</v>
      </c>
      <c r="CG47">
        <v>0.0339128255237655</v>
      </c>
      <c r="CH47">
        <v>0.0478441577627082</v>
      </c>
      <c r="CI47">
        <v>0.0830888718985934</v>
      </c>
      <c r="CJ47">
        <v>0.0282305605643276</v>
      </c>
      <c r="CK47">
        <v>-0.0470507658124819</v>
      </c>
      <c r="CL47">
        <v>-0.019230932993615</v>
      </c>
      <c r="CM47">
        <v>-0.0746637863444596</v>
      </c>
      <c r="CN47">
        <v>0.0127837137138735</v>
      </c>
      <c r="CO47">
        <v>-0.107552195524179</v>
      </c>
      <c r="CP47">
        <v>0.108764123795247</v>
      </c>
      <c r="CQ47">
        <v>-0.0104331591508534</v>
      </c>
      <c r="CR47">
        <v>0.0227033174566227</v>
      </c>
      <c r="CS47">
        <v>0.0205839822590481</v>
      </c>
      <c r="CT47">
        <v>-0.0953325875819708</v>
      </c>
      <c r="CU47">
        <v>0.00291290445733527</v>
      </c>
      <c r="CV47">
        <v>0.0392015026776436</v>
      </c>
      <c r="CW47">
        <v>-0.00632621746036011</v>
      </c>
      <c r="CX47">
        <v>0.025248273886928</v>
      </c>
      <c r="CY47">
        <v>-0.0530562054149037</v>
      </c>
      <c r="CZ47">
        <v>0.128081115315658</v>
      </c>
      <c r="DA47">
        <v>0.0409566324389603</v>
      </c>
      <c r="DB47">
        <v>0.070655840799668</v>
      </c>
      <c r="DC47">
        <v>-0.0531357655948038</v>
      </c>
      <c r="DD47">
        <v>0.00502131001105899</v>
      </c>
      <c r="DE47">
        <v>0.0495032515428899</v>
      </c>
      <c r="DF47">
        <v>-0.0299475528915755</v>
      </c>
      <c r="DG47">
        <v>0.0424290871245716</v>
      </c>
      <c r="DH47">
        <v>0.0503366793269711</v>
      </c>
      <c r="DI47">
        <v>-0.112651164667578</v>
      </c>
      <c r="DJ47">
        <v>0.00323467885643458</v>
      </c>
      <c r="DK47">
        <v>-0.0310118905215797</v>
      </c>
      <c r="DL47">
        <v>-0.0599822756014037</v>
      </c>
      <c r="DM47">
        <v>-0.0472656462393822</v>
      </c>
      <c r="DN47">
        <v>-0.02900331104368</v>
      </c>
      <c r="DO47">
        <v>0.0333522940660211</v>
      </c>
      <c r="DP47">
        <v>0.0111943499959994</v>
      </c>
      <c r="DQ47">
        <v>0.0128108379231753</v>
      </c>
      <c r="DS47">
        <f t="shared" si="0"/>
        <v>0.0038962590974784</v>
      </c>
    </row>
    <row r="48" spans="1:123">
      <c r="A48" t="s">
        <v>150</v>
      </c>
      <c r="B48">
        <v>-0.129397488656748</v>
      </c>
      <c r="C48">
        <v>-0.218563273419225</v>
      </c>
      <c r="D48">
        <v>0.203477370723082</v>
      </c>
      <c r="E48">
        <v>0.0254919902568531</v>
      </c>
      <c r="F48">
        <v>0.127584170112227</v>
      </c>
      <c r="G48">
        <v>-0.242468486341295</v>
      </c>
      <c r="H48">
        <v>0.00776836158192085</v>
      </c>
      <c r="I48">
        <v>0.14868021490306</v>
      </c>
      <c r="J48">
        <v>0.0596847991865785</v>
      </c>
      <c r="K48">
        <v>0.0995970063327578</v>
      </c>
      <c r="L48">
        <v>-0.198963787085515</v>
      </c>
      <c r="M48">
        <v>0.019471942700745</v>
      </c>
      <c r="N48">
        <v>-0.13183026352696</v>
      </c>
      <c r="O48">
        <v>-0.324204987769043</v>
      </c>
      <c r="P48">
        <v>0.26612939944452</v>
      </c>
      <c r="Q48">
        <v>-0.124838176064442</v>
      </c>
      <c r="R48">
        <v>-0.0800649230579583</v>
      </c>
      <c r="S48">
        <v>0.0822762194032518</v>
      </c>
      <c r="T48">
        <v>0.252930251754024</v>
      </c>
      <c r="U48">
        <v>0.00166345504553922</v>
      </c>
      <c r="V48">
        <v>0.109375513828143</v>
      </c>
      <c r="W48">
        <v>-0.051993478583074</v>
      </c>
      <c r="X48">
        <v>0.0114286607673306</v>
      </c>
      <c r="Y48">
        <v>0.111851359497936</v>
      </c>
      <c r="Z48">
        <v>0.0162660401228991</v>
      </c>
      <c r="AA48">
        <v>0.00852268840887027</v>
      </c>
      <c r="AB48">
        <v>0.0255147717099373</v>
      </c>
      <c r="AC48">
        <v>-0.0268640133328042</v>
      </c>
      <c r="AD48">
        <v>-0.124748545642364</v>
      </c>
      <c r="AE48">
        <v>-0.0537472435320061</v>
      </c>
      <c r="AF48">
        <v>0.0222375395926673</v>
      </c>
      <c r="AG48">
        <v>0.087528898022091</v>
      </c>
      <c r="AH48">
        <v>0.0494833185710069</v>
      </c>
      <c r="AI48">
        <v>-0.00547178304169249</v>
      </c>
      <c r="AJ48">
        <v>0.076064664865706</v>
      </c>
      <c r="AK48">
        <v>0.0194660953457499</v>
      </c>
      <c r="AL48">
        <v>-0.0140661664217013</v>
      </c>
      <c r="AM48">
        <v>-0.0279190804357208</v>
      </c>
      <c r="AN48">
        <v>0.0227346104175634</v>
      </c>
      <c r="AO48">
        <v>-0.0158761476337042</v>
      </c>
      <c r="AP48">
        <v>-0.0397893583180744</v>
      </c>
      <c r="AQ48">
        <v>-0.0223963698115307</v>
      </c>
      <c r="AR48">
        <v>0.0229094585166516</v>
      </c>
      <c r="AS48">
        <v>0.00981320119150375</v>
      </c>
      <c r="AT48">
        <v>-0.0573421368216467</v>
      </c>
      <c r="AU48">
        <v>0.153289367862313</v>
      </c>
      <c r="AV48">
        <v>-0.0316470140737923</v>
      </c>
      <c r="AW48">
        <v>-0.125265142587792</v>
      </c>
      <c r="AX48">
        <v>0.00372715434011406</v>
      </c>
      <c r="AY48">
        <v>-0.00805297065139599</v>
      </c>
      <c r="AZ48">
        <v>-0.00390883396476027</v>
      </c>
      <c r="BA48">
        <v>-0.0182474040086936</v>
      </c>
      <c r="BB48">
        <v>-0.0438298461112734</v>
      </c>
      <c r="BC48">
        <v>0.047221686282076</v>
      </c>
      <c r="BD48">
        <v>0.0862082201034806</v>
      </c>
      <c r="BE48">
        <v>-0.0368773675580936</v>
      </c>
      <c r="BF48">
        <v>0.00789562511924147</v>
      </c>
      <c r="BG48">
        <v>0.0313205294348908</v>
      </c>
      <c r="BH48">
        <v>0.0265855311458745</v>
      </c>
      <c r="BI48">
        <v>0.0480945111468691</v>
      </c>
      <c r="BJ48">
        <v>0.0929429981104346</v>
      </c>
      <c r="BK48">
        <v>0.0948121645796065</v>
      </c>
      <c r="BL48">
        <v>0.0405316489011713</v>
      </c>
      <c r="BM48">
        <v>0.0642679482315249</v>
      </c>
      <c r="BN48">
        <v>-0.103384761640688</v>
      </c>
      <c r="BO48">
        <v>0.00816195798634878</v>
      </c>
      <c r="BP48">
        <v>0.0738817497617248</v>
      </c>
      <c r="BQ48">
        <v>-0.0137515939811272</v>
      </c>
      <c r="BR48">
        <v>-0.0324896304188173</v>
      </c>
      <c r="BS48">
        <v>0.097662931919261</v>
      </c>
      <c r="BT48">
        <v>0.0305831247382418</v>
      </c>
      <c r="BU48">
        <v>0.0566576253886646</v>
      </c>
      <c r="BV48">
        <v>-0.0229772999660124</v>
      </c>
      <c r="BW48">
        <v>-0.00745168761500237</v>
      </c>
      <c r="BX48">
        <v>0.016232718150208</v>
      </c>
      <c r="BY48">
        <v>0.00976557182142446</v>
      </c>
      <c r="BZ48">
        <v>0.0395383744236422</v>
      </c>
      <c r="CA48">
        <v>0.0397292016116482</v>
      </c>
      <c r="CB48">
        <v>0.0276417220360408</v>
      </c>
      <c r="CC48">
        <v>0.00831060796102823</v>
      </c>
      <c r="CD48">
        <v>-0.0249590703348206</v>
      </c>
      <c r="CE48">
        <v>0.0338535236307964</v>
      </c>
      <c r="CF48">
        <v>0.000804095313159392</v>
      </c>
      <c r="CG48">
        <v>0.022345435453591</v>
      </c>
      <c r="CH48">
        <v>0.0562026813573302</v>
      </c>
      <c r="CI48">
        <v>-0.0253351996463829</v>
      </c>
      <c r="CJ48">
        <v>-0.0404380919267429</v>
      </c>
      <c r="CK48">
        <v>0.00324534662980214</v>
      </c>
      <c r="CL48">
        <v>-0.00969669370225268</v>
      </c>
      <c r="CM48">
        <v>0.00652511734111383</v>
      </c>
      <c r="CN48">
        <v>0.0656394987042244</v>
      </c>
      <c r="CO48">
        <v>-0.177079329410721</v>
      </c>
      <c r="CP48">
        <v>-0.0409151336590974</v>
      </c>
      <c r="CQ48">
        <v>0.038689556348515</v>
      </c>
      <c r="CR48">
        <v>0.0936034768809062</v>
      </c>
      <c r="CS48">
        <v>0.0436657459702352</v>
      </c>
      <c r="CT48">
        <v>-0.0861898705176921</v>
      </c>
      <c r="CU48">
        <v>-0.231691608095374</v>
      </c>
      <c r="CV48">
        <v>0.0720595019747723</v>
      </c>
      <c r="CW48">
        <v>0.0532983468905799</v>
      </c>
      <c r="CX48">
        <v>0.0990104929598519</v>
      </c>
      <c r="CY48">
        <v>-0.0200201289339826</v>
      </c>
      <c r="CZ48">
        <v>0.0377957272786151</v>
      </c>
      <c r="DA48">
        <v>0.0836617156714154</v>
      </c>
      <c r="DB48">
        <v>0.0200329082682025</v>
      </c>
      <c r="DC48">
        <v>0.010114126708876</v>
      </c>
      <c r="DD48">
        <v>0.119196097062417</v>
      </c>
      <c r="DE48">
        <v>0.0333388029992794</v>
      </c>
      <c r="DF48">
        <v>-0.0133802816901409</v>
      </c>
      <c r="DG48">
        <v>-0.0318959846608164</v>
      </c>
      <c r="DH48">
        <v>0.0150638986873302</v>
      </c>
      <c r="DI48">
        <v>0.0383969009029539</v>
      </c>
      <c r="DJ48">
        <v>-0.0996776848168974</v>
      </c>
      <c r="DK48">
        <v>-0.00535476253951339</v>
      </c>
      <c r="DL48">
        <v>0.023333997028687</v>
      </c>
      <c r="DM48">
        <v>0.0552649499734341</v>
      </c>
      <c r="DN48">
        <v>0.0156225622987789</v>
      </c>
      <c r="DO48">
        <v>-0.0589734458898036</v>
      </c>
      <c r="DP48">
        <v>0.0617714493474115</v>
      </c>
      <c r="DQ48">
        <v>0.0158838426889134</v>
      </c>
      <c r="DS48">
        <f t="shared" si="0"/>
        <v>0.00756165186527039</v>
      </c>
    </row>
    <row r="49" spans="1:123">
      <c r="A49" t="s">
        <v>152</v>
      </c>
      <c r="B49">
        <v>-0.113943669499225</v>
      </c>
      <c r="C49">
        <v>-0.171421678026419</v>
      </c>
      <c r="D49">
        <v>0.344835116837737</v>
      </c>
      <c r="E49">
        <v>-0.0351304536104796</v>
      </c>
      <c r="F49">
        <v>-0.253520336605891</v>
      </c>
      <c r="G49">
        <v>-0.320757552983616</v>
      </c>
      <c r="H49">
        <v>0.111086523567161</v>
      </c>
      <c r="I49">
        <v>-0.199960167297351</v>
      </c>
      <c r="J49">
        <v>-0.0312422205626089</v>
      </c>
      <c r="K49">
        <v>-0.258126686367725</v>
      </c>
      <c r="L49">
        <v>0.217526844475234</v>
      </c>
      <c r="M49">
        <v>0.0357041251778094</v>
      </c>
      <c r="N49">
        <v>0.241313006455157</v>
      </c>
      <c r="O49">
        <v>-0.250055321973888</v>
      </c>
      <c r="P49">
        <v>0.703747418117439</v>
      </c>
      <c r="Q49">
        <v>0.190595774160028</v>
      </c>
      <c r="R49">
        <v>0.433995199650884</v>
      </c>
      <c r="S49">
        <v>-0.0394603367823088</v>
      </c>
      <c r="T49">
        <v>0.561622135389165</v>
      </c>
      <c r="U49">
        <v>0.5</v>
      </c>
      <c r="V49">
        <v>0.46200491422646</v>
      </c>
      <c r="W49">
        <v>0.0643733810287406</v>
      </c>
      <c r="X49">
        <v>0.238631918992916</v>
      </c>
      <c r="Y49">
        <v>0.0183500187125749</v>
      </c>
      <c r="Z49">
        <v>0.00600645435439229</v>
      </c>
      <c r="AA49">
        <v>-0.0746266952828897</v>
      </c>
      <c r="AB49">
        <v>0.561294859300016</v>
      </c>
      <c r="AC49">
        <v>-0.066152010556508</v>
      </c>
      <c r="AD49">
        <v>-0.0669628125396625</v>
      </c>
      <c r="AE49">
        <v>-0.131584913531209</v>
      </c>
      <c r="AF49">
        <v>-0.00826014765927674</v>
      </c>
      <c r="AG49">
        <v>-0.0111087711909025</v>
      </c>
      <c r="AH49">
        <v>-0.140456796038971</v>
      </c>
      <c r="AI49">
        <v>0.0573807046231605</v>
      </c>
      <c r="AJ49">
        <v>-0.0783659028070669</v>
      </c>
      <c r="AK49">
        <v>0.10883852187067</v>
      </c>
      <c r="AL49">
        <v>-0.101227802680301</v>
      </c>
      <c r="AM49">
        <v>-0.0409571550657534</v>
      </c>
      <c r="AN49">
        <v>0.227762408895037</v>
      </c>
      <c r="AO49">
        <v>-0.0214595994063674</v>
      </c>
      <c r="AP49">
        <v>0.0330336979143602</v>
      </c>
      <c r="AQ49">
        <v>-0.0348814779887693</v>
      </c>
      <c r="AR49">
        <v>-0.0722954441989319</v>
      </c>
      <c r="AS49">
        <v>-0.0292160383004189</v>
      </c>
      <c r="AT49">
        <v>-0.0902982406391399</v>
      </c>
      <c r="AU49">
        <v>0.0573964898014503</v>
      </c>
      <c r="AV49">
        <v>-0.00352473724685975</v>
      </c>
      <c r="AW49">
        <v>-0.0567367676377902</v>
      </c>
      <c r="AX49">
        <v>0.142853246788666</v>
      </c>
      <c r="AY49">
        <v>0.0394702302827825</v>
      </c>
      <c r="AZ49">
        <v>0.139247916618839</v>
      </c>
      <c r="BA49">
        <v>0.0549829217422846</v>
      </c>
      <c r="BB49">
        <v>-0.0508089316753576</v>
      </c>
      <c r="BC49">
        <v>-0.00281729821101562</v>
      </c>
      <c r="BD49">
        <v>0.0932234173511191</v>
      </c>
      <c r="BE49">
        <v>0.0852738935806912</v>
      </c>
      <c r="BF49">
        <v>0.0523795754524425</v>
      </c>
      <c r="BG49">
        <v>0.0805298077467007</v>
      </c>
      <c r="BH49">
        <v>-0.00423310497502005</v>
      </c>
      <c r="BI49">
        <v>0.102124048008893</v>
      </c>
      <c r="BJ49">
        <v>0.0579191625948112</v>
      </c>
      <c r="BK49">
        <v>-0.0693451345675673</v>
      </c>
      <c r="BL49">
        <v>0.235296560603019</v>
      </c>
      <c r="BM49">
        <v>0.171208122510044</v>
      </c>
      <c r="BN49">
        <v>-0.0821923051162079</v>
      </c>
      <c r="BO49">
        <v>0.0328343115688952</v>
      </c>
      <c r="BP49">
        <v>0.0606941521441802</v>
      </c>
      <c r="BQ49">
        <v>-0.00544804845670344</v>
      </c>
      <c r="BR49">
        <v>0.19452019404656</v>
      </c>
      <c r="BS49">
        <v>0.0766938613671044</v>
      </c>
      <c r="BT49">
        <v>-0.0989249711713722</v>
      </c>
      <c r="BU49">
        <v>0.269691540481184</v>
      </c>
      <c r="BV49">
        <v>-0.0150374717539382</v>
      </c>
      <c r="BW49">
        <v>0.0782432164785107</v>
      </c>
      <c r="BX49">
        <v>0.136283342976889</v>
      </c>
      <c r="BY49">
        <v>-0.0881940084977059</v>
      </c>
      <c r="BZ49">
        <v>0.0206545024746989</v>
      </c>
      <c r="CA49">
        <v>-0.0876916173298786</v>
      </c>
      <c r="CB49">
        <v>0.00369694565648548</v>
      </c>
      <c r="CC49">
        <v>0.106813367479212</v>
      </c>
      <c r="CD49">
        <v>0.161400161108794</v>
      </c>
      <c r="CE49">
        <v>0.0691285270158593</v>
      </c>
      <c r="CF49">
        <v>-0.00944598580111422</v>
      </c>
      <c r="CG49">
        <v>-0.0803806993422763</v>
      </c>
      <c r="CH49">
        <v>0.026666430956193</v>
      </c>
      <c r="CI49">
        <v>0.125542094582129</v>
      </c>
      <c r="CJ49">
        <v>0.19999956289981</v>
      </c>
      <c r="CK49">
        <v>-0.0435934748202881</v>
      </c>
      <c r="CL49">
        <v>0.0157292287536397</v>
      </c>
      <c r="CM49">
        <v>-0.00331835387150659</v>
      </c>
      <c r="CN49">
        <v>0.0499447921192866</v>
      </c>
      <c r="CO49">
        <v>-0.0369988838705863</v>
      </c>
      <c r="CP49">
        <v>0.197586353801763</v>
      </c>
      <c r="CQ49">
        <v>0.0156990065787941</v>
      </c>
      <c r="CR49">
        <v>-0.0426495126490997</v>
      </c>
      <c r="CS49">
        <v>-0.062558810138109</v>
      </c>
      <c r="CT49">
        <v>0.0242673774190689</v>
      </c>
      <c r="CU49">
        <v>0.0325754197751884</v>
      </c>
      <c r="CV49">
        <v>0.0745695801745043</v>
      </c>
      <c r="CW49">
        <v>-0.0078978068478649</v>
      </c>
      <c r="CX49">
        <v>0.101984955269359</v>
      </c>
      <c r="CY49">
        <v>-0.0221134736793017</v>
      </c>
      <c r="CZ49">
        <v>0.0536017840612639</v>
      </c>
      <c r="DA49">
        <v>-0.00556445246719572</v>
      </c>
      <c r="DB49">
        <v>-0.319743727385053</v>
      </c>
      <c r="DC49">
        <v>-0.126451551962658</v>
      </c>
      <c r="DD49">
        <v>-0.024457935819601</v>
      </c>
      <c r="DE49">
        <v>-0.0501376290849976</v>
      </c>
      <c r="DF49">
        <v>-0.067448509247914</v>
      </c>
      <c r="DG49">
        <v>-0.0345914409059626</v>
      </c>
      <c r="DH49">
        <v>0.122147422655358</v>
      </c>
      <c r="DI49">
        <v>-0.112025546435266</v>
      </c>
      <c r="DJ49">
        <v>-0.0303031945453165</v>
      </c>
      <c r="DK49">
        <v>-0.0295146748942212</v>
      </c>
      <c r="DL49">
        <v>0.00715600081782863</v>
      </c>
      <c r="DM49">
        <v>-0.0159858869007794</v>
      </c>
      <c r="DN49">
        <v>-0.113719109122343</v>
      </c>
      <c r="DO49">
        <v>0.112458936849629</v>
      </c>
      <c r="DP49">
        <v>0.099263232347047</v>
      </c>
      <c r="DQ49">
        <v>-0.0224472883789406</v>
      </c>
      <c r="DS49">
        <f t="shared" si="0"/>
        <v>0.0369340011857035</v>
      </c>
    </row>
    <row r="50" spans="1:123">
      <c r="A50" t="s">
        <v>155</v>
      </c>
      <c r="B50">
        <v>-0.160332283384443</v>
      </c>
      <c r="C50">
        <v>-0.0769319752998012</v>
      </c>
      <c r="D50">
        <v>0.213569173663701</v>
      </c>
      <c r="E50">
        <v>-0.0296372425120108</v>
      </c>
      <c r="F50">
        <v>-0.00808789248575992</v>
      </c>
      <c r="G50">
        <v>-0.194675481260473</v>
      </c>
      <c r="H50">
        <v>0.15355482106946</v>
      </c>
      <c r="I50">
        <v>0.0707175696781714</v>
      </c>
      <c r="J50">
        <v>-0.107635018875677</v>
      </c>
      <c r="K50">
        <v>-0.00663063560858523</v>
      </c>
      <c r="L50">
        <v>-0.30519100511626</v>
      </c>
      <c r="M50">
        <v>0.0610682566818164</v>
      </c>
      <c r="N50">
        <v>-0.261313444096889</v>
      </c>
      <c r="O50">
        <v>-0.0804243049718584</v>
      </c>
      <c r="P50">
        <v>0.284345713293995</v>
      </c>
      <c r="Q50">
        <v>-0.00662126371547478</v>
      </c>
      <c r="R50">
        <v>-0.0320392487598733</v>
      </c>
      <c r="S50">
        <v>0.115104274016751</v>
      </c>
      <c r="T50">
        <v>0.26997076219922</v>
      </c>
      <c r="U50">
        <v>0.0207797191000088</v>
      </c>
      <c r="V50">
        <v>0.0476221337930498</v>
      </c>
      <c r="W50">
        <v>-0.00207242987763379</v>
      </c>
      <c r="X50">
        <v>-0.0460476966852851</v>
      </c>
      <c r="Y50">
        <v>0.0383733095923529</v>
      </c>
      <c r="Z50">
        <v>-0.0521065411670463</v>
      </c>
      <c r="AA50">
        <v>0.0323777581175475</v>
      </c>
      <c r="AB50">
        <v>0.0489172838085006</v>
      </c>
      <c r="AC50">
        <v>0.0757552662866201</v>
      </c>
      <c r="AD50">
        <v>-0.120567898435729</v>
      </c>
      <c r="AE50">
        <v>-0.0664896530834521</v>
      </c>
      <c r="AF50">
        <v>0.0309009319986193</v>
      </c>
      <c r="AG50">
        <v>-0.0158177410497836</v>
      </c>
      <c r="AH50">
        <v>0.0901445251898425</v>
      </c>
      <c r="AI50">
        <v>-0.0555326692132924</v>
      </c>
      <c r="AJ50">
        <v>0.104543501966097</v>
      </c>
      <c r="AK50">
        <v>-0.0950674309236901</v>
      </c>
      <c r="AL50">
        <v>-0.0441138550034712</v>
      </c>
      <c r="AM50">
        <v>0.00498018302172598</v>
      </c>
      <c r="AN50">
        <v>-0.00339314351001085</v>
      </c>
      <c r="AO50">
        <v>-0.00391574585635368</v>
      </c>
      <c r="AP50">
        <v>-0.101370698799858</v>
      </c>
      <c r="AQ50">
        <v>-0.0510369410239794</v>
      </c>
      <c r="AR50">
        <v>0.00747172695269005</v>
      </c>
      <c r="AS50">
        <v>-0.0829029342457794</v>
      </c>
      <c r="AT50">
        <v>-0.0673512666860255</v>
      </c>
      <c r="AU50">
        <v>0.19906782779345</v>
      </c>
      <c r="AV50">
        <v>-0.0246758151831803</v>
      </c>
      <c r="AW50">
        <v>-0.0864770233638829</v>
      </c>
      <c r="AX50">
        <v>0.0240477599286428</v>
      </c>
      <c r="AY50">
        <v>-0.00480354617268619</v>
      </c>
      <c r="AZ50">
        <v>0.00967945996065822</v>
      </c>
      <c r="BA50">
        <v>0.0202461464519894</v>
      </c>
      <c r="BB50">
        <v>-0.0843154574132492</v>
      </c>
      <c r="BC50">
        <v>0.0203303568147577</v>
      </c>
      <c r="BD50">
        <v>0.139035699815423</v>
      </c>
      <c r="BE50">
        <v>0.0102523971005557</v>
      </c>
      <c r="BF50">
        <v>0.00413132609307998</v>
      </c>
      <c r="BG50">
        <v>-0.0108001122089579</v>
      </c>
      <c r="BH50">
        <v>-0.0569612276085895</v>
      </c>
      <c r="BI50">
        <v>0.0578624232552312</v>
      </c>
      <c r="BJ50">
        <v>0.163523949400673</v>
      </c>
      <c r="BK50">
        <v>0.0791511425100611</v>
      </c>
      <c r="BL50">
        <v>0.0618058787276592</v>
      </c>
      <c r="BM50">
        <v>0.0339015173949611</v>
      </c>
      <c r="BN50">
        <v>-0.122389239599922</v>
      </c>
      <c r="BO50">
        <v>-0.0031788304253888</v>
      </c>
      <c r="BP50">
        <v>0.115117147085401</v>
      </c>
      <c r="BQ50">
        <v>0.0268594313363948</v>
      </c>
      <c r="BR50">
        <v>0.097908136422902</v>
      </c>
      <c r="BS50">
        <v>0.15423279458719</v>
      </c>
      <c r="BT50">
        <v>-0.000266245487364647</v>
      </c>
      <c r="BU50">
        <v>0.00102464103709932</v>
      </c>
      <c r="BV50">
        <v>-0.077991414451138</v>
      </c>
      <c r="BW50">
        <v>0.0796539379474941</v>
      </c>
      <c r="BX50">
        <v>0.0667243464592608</v>
      </c>
      <c r="BY50">
        <v>-0.0362097592668872</v>
      </c>
      <c r="BZ50">
        <v>0.0126937549017017</v>
      </c>
      <c r="CA50">
        <v>0.00988935925827628</v>
      </c>
      <c r="CB50">
        <v>0.0200460114770202</v>
      </c>
      <c r="CC50">
        <v>0.0283694233620111</v>
      </c>
      <c r="CD50">
        <v>-0.0541879204553856</v>
      </c>
      <c r="CE50">
        <v>0.0350468101366961</v>
      </c>
      <c r="CF50">
        <v>-0.0110797397247056</v>
      </c>
      <c r="CG50">
        <v>0.0084421479539456</v>
      </c>
      <c r="CH50">
        <v>0.0453532005115433</v>
      </c>
      <c r="CI50">
        <v>0.124341530747345</v>
      </c>
      <c r="CJ50">
        <v>-0.0354127369886645</v>
      </c>
      <c r="CK50">
        <v>-0.00668282021692268</v>
      </c>
      <c r="CL50">
        <v>-0.0284651246189707</v>
      </c>
      <c r="CM50">
        <v>-0.0115273996831695</v>
      </c>
      <c r="CN50">
        <v>0.0735768910603005</v>
      </c>
      <c r="CO50">
        <v>-0.100382980727772</v>
      </c>
      <c r="CP50">
        <v>-0.030243104781544</v>
      </c>
      <c r="CQ50">
        <v>0.0868805003758633</v>
      </c>
      <c r="CR50">
        <v>0.0652546064547685</v>
      </c>
      <c r="CS50">
        <v>0.0297121334409469</v>
      </c>
      <c r="CT50">
        <v>-0.0417755296838966</v>
      </c>
      <c r="CU50">
        <v>-0.196734601877367</v>
      </c>
      <c r="CV50">
        <v>0.118614534444289</v>
      </c>
      <c r="CW50">
        <v>-0.0660667829211156</v>
      </c>
      <c r="CX50">
        <v>0.0367499891695187</v>
      </c>
      <c r="CY50">
        <v>-0.069457154437912</v>
      </c>
      <c r="CZ50">
        <v>0.0126453246875717</v>
      </c>
      <c r="DA50">
        <v>0.00455861680568659</v>
      </c>
      <c r="DB50">
        <v>0.0947226697861256</v>
      </c>
      <c r="DC50">
        <v>-0.0909259535551405</v>
      </c>
      <c r="DD50">
        <v>0.117670020049325</v>
      </c>
      <c r="DE50">
        <v>0.036972362008477</v>
      </c>
      <c r="DF50">
        <v>0.00956798628333488</v>
      </c>
      <c r="DG50">
        <v>0.00592900359379489</v>
      </c>
      <c r="DH50">
        <v>0.0301787813922638</v>
      </c>
      <c r="DI50">
        <v>-0.00746268656716409</v>
      </c>
      <c r="DJ50">
        <v>-0.0725195341294413</v>
      </c>
      <c r="DK50">
        <v>0.0428621385767196</v>
      </c>
      <c r="DL50">
        <v>0.0713371184696872</v>
      </c>
      <c r="DM50">
        <v>0.0356107572087596</v>
      </c>
      <c r="DN50">
        <v>0.0452255265950687</v>
      </c>
      <c r="DO50">
        <v>0.0109978937406969</v>
      </c>
      <c r="DP50">
        <v>-0.0123538244528372</v>
      </c>
      <c r="DQ50">
        <v>-0.00358554212703658</v>
      </c>
      <c r="DS50">
        <f t="shared" si="0"/>
        <v>0.00686469811055001</v>
      </c>
    </row>
    <row r="51" spans="1:123">
      <c r="A51" t="s">
        <v>157</v>
      </c>
      <c r="B51">
        <v>-0.173529216777504</v>
      </c>
      <c r="C51">
        <v>-0.222420795960596</v>
      </c>
      <c r="D51">
        <v>-0.130434637923748</v>
      </c>
      <c r="E51">
        <v>-0.045808187304588</v>
      </c>
      <c r="F51">
        <v>0.0112351288951633</v>
      </c>
      <c r="G51">
        <v>-0.141666942088668</v>
      </c>
      <c r="H51">
        <v>0.0129455869487536</v>
      </c>
      <c r="I51">
        <v>0.188498329686571</v>
      </c>
      <c r="J51">
        <v>-0.18548313841989</v>
      </c>
      <c r="K51">
        <v>-0.0847341553443808</v>
      </c>
      <c r="L51">
        <v>-0.20370376726434</v>
      </c>
      <c r="M51">
        <v>0.232557838816392</v>
      </c>
      <c r="N51">
        <v>-0.196227398223156</v>
      </c>
      <c r="O51">
        <v>-0.0798106541828371</v>
      </c>
      <c r="P51">
        <v>0.295917257683215</v>
      </c>
      <c r="Q51">
        <v>0.187342317115217</v>
      </c>
      <c r="R51">
        <v>0.0101356801445451</v>
      </c>
      <c r="S51">
        <v>0.0836119282213834</v>
      </c>
      <c r="T51">
        <v>0.00617176512201767</v>
      </c>
      <c r="U51">
        <v>0.223927403098342</v>
      </c>
      <c r="V51">
        <v>0.0476181792070247</v>
      </c>
      <c r="W51">
        <v>-0.0529553970485196</v>
      </c>
      <c r="X51">
        <v>0.117949265847099</v>
      </c>
      <c r="Y51">
        <v>-0.0321098230553196</v>
      </c>
      <c r="Z51">
        <v>-0.120853779985179</v>
      </c>
      <c r="AA51">
        <v>0.0215638631390298</v>
      </c>
      <c r="AB51">
        <v>-0.0369390051873253</v>
      </c>
      <c r="AC51">
        <v>-0.0422028303797531</v>
      </c>
      <c r="AD51">
        <v>-0.005831240067668</v>
      </c>
      <c r="AE51">
        <v>-0.0029327214365823</v>
      </c>
      <c r="AF51">
        <v>0.0294121829970715</v>
      </c>
      <c r="AG51">
        <v>-0.00285605196658145</v>
      </c>
      <c r="AH51">
        <v>0.0773632436108977</v>
      </c>
      <c r="AI51">
        <v>-0.0984601643068168</v>
      </c>
      <c r="AJ51">
        <v>-0.102410349446853</v>
      </c>
      <c r="AK51">
        <v>-0.01342173280494</v>
      </c>
      <c r="AL51">
        <v>0.0238083034716658</v>
      </c>
      <c r="AM51">
        <v>0.00664541164792198</v>
      </c>
      <c r="AN51">
        <v>-0.0132016624631451</v>
      </c>
      <c r="AO51">
        <v>-0.0817211051658497</v>
      </c>
      <c r="AP51">
        <v>-0.0669138977310147</v>
      </c>
      <c r="AQ51">
        <v>-0.0278880846708802</v>
      </c>
      <c r="AR51">
        <v>-0.0901649546556212</v>
      </c>
      <c r="AS51">
        <v>-0.0675672851293451</v>
      </c>
      <c r="AT51">
        <v>0.0241551603279917</v>
      </c>
      <c r="AU51">
        <v>0.0132332400845208</v>
      </c>
      <c r="AV51">
        <v>0.0191379855434179</v>
      </c>
      <c r="AW51">
        <v>-0.138496517307488</v>
      </c>
      <c r="AX51">
        <v>0.111715975272636</v>
      </c>
      <c r="AY51">
        <v>-0.00980352709700516</v>
      </c>
      <c r="AZ51">
        <v>-0.0198032072784458</v>
      </c>
      <c r="BA51">
        <v>0.0632609659941217</v>
      </c>
      <c r="BB51">
        <v>-0.0609748014488289</v>
      </c>
      <c r="BC51">
        <v>0.00519423361179849</v>
      </c>
      <c r="BD51">
        <v>0.0335921848860983</v>
      </c>
      <c r="BE51">
        <v>0.0150003496817894</v>
      </c>
      <c r="BF51">
        <v>-0.0541871242337025</v>
      </c>
      <c r="BG51">
        <v>-0.000435020616646908</v>
      </c>
      <c r="BH51">
        <v>-0.0478710112696468</v>
      </c>
      <c r="BI51">
        <v>0.0614514509917132</v>
      </c>
      <c r="BJ51">
        <v>0.0684225599943957</v>
      </c>
      <c r="BK51">
        <v>0.285712908233615</v>
      </c>
      <c r="BL51">
        <v>0.0459772011399429</v>
      </c>
      <c r="BM51">
        <v>0.0802420008231126</v>
      </c>
      <c r="BN51">
        <v>-0.141380042744687</v>
      </c>
      <c r="BO51">
        <v>-0.0240968325945761</v>
      </c>
      <c r="BP51">
        <v>0.135803466614704</v>
      </c>
      <c r="BQ51">
        <v>0.0978264659812564</v>
      </c>
      <c r="BR51">
        <v>0.0726077051985887</v>
      </c>
      <c r="BS51">
        <v>0.00782135610446</v>
      </c>
      <c r="BT51">
        <v>-0.0216717793213684</v>
      </c>
      <c r="BU51">
        <v>0</v>
      </c>
      <c r="BV51">
        <v>-0.0537968334592757</v>
      </c>
      <c r="BW51">
        <v>0.0535111876294261</v>
      </c>
      <c r="BX51">
        <v>0.0190477453037456</v>
      </c>
      <c r="BY51">
        <v>0.0253358121580676</v>
      </c>
      <c r="BZ51">
        <v>-0.00928735791276669</v>
      </c>
      <c r="CA51">
        <v>-0.0375000145529396</v>
      </c>
      <c r="CB51">
        <v>-0.00649431550833823</v>
      </c>
      <c r="CC51">
        <v>0.202615437436233</v>
      </c>
      <c r="CD51">
        <v>-0.00543545936161438</v>
      </c>
      <c r="CE51">
        <v>0.0380189820074022</v>
      </c>
      <c r="CF51">
        <v>-0.0146074445405462</v>
      </c>
      <c r="CG51">
        <v>-0.0339381285714</v>
      </c>
      <c r="CH51">
        <v>0.178571318200782</v>
      </c>
      <c r="CI51">
        <v>0.0858584534273108</v>
      </c>
      <c r="CJ51">
        <v>0.0139535632498482</v>
      </c>
      <c r="CK51">
        <v>0.0254677812442941</v>
      </c>
      <c r="CL51">
        <v>0.0525108941274286</v>
      </c>
      <c r="CM51">
        <v>0</v>
      </c>
      <c r="CN51">
        <v>-0.0347069908251212</v>
      </c>
      <c r="CO51">
        <v>-0.0314600406127729</v>
      </c>
      <c r="CP51">
        <v>-0.0858472182121567</v>
      </c>
      <c r="CQ51">
        <v>0.0326466928172973</v>
      </c>
      <c r="CR51">
        <v>0.0479798253385013</v>
      </c>
      <c r="CS51">
        <v>0.00722866846972514</v>
      </c>
      <c r="CT51">
        <v>0.0765547934876751</v>
      </c>
      <c r="CU51">
        <v>0.0822231153184418</v>
      </c>
      <c r="CV51">
        <v>-0.0657088586064143</v>
      </c>
      <c r="CW51">
        <v>0.0182984368574095</v>
      </c>
      <c r="CX51">
        <v>0.0044446818740318</v>
      </c>
      <c r="CY51">
        <v>0.00663681200426902</v>
      </c>
      <c r="CZ51">
        <v>0.0593403140771132</v>
      </c>
      <c r="DA51">
        <v>0.10580950803952</v>
      </c>
      <c r="DB51">
        <v>-0.00375194467881146</v>
      </c>
      <c r="DC51">
        <v>-0.0325226121431916</v>
      </c>
      <c r="DD51">
        <v>-0.0402413595598576</v>
      </c>
      <c r="DE51">
        <v>0.0775683127071745</v>
      </c>
      <c r="DF51">
        <v>-0.0447472425112075</v>
      </c>
      <c r="DG51">
        <v>-0.0122198679428195</v>
      </c>
      <c r="DH51">
        <v>-0.0659797347409555</v>
      </c>
      <c r="DI51">
        <v>-0.027058034308558</v>
      </c>
      <c r="DJ51">
        <v>-0.119437963825482</v>
      </c>
      <c r="DK51">
        <v>0.0106386293706069</v>
      </c>
      <c r="DL51">
        <v>0.160525928818882</v>
      </c>
      <c r="DM51">
        <v>-0.113379152863244</v>
      </c>
      <c r="DN51">
        <v>0.0127883211678832</v>
      </c>
      <c r="DO51">
        <v>0.0395624453777432</v>
      </c>
      <c r="DP51">
        <v>0.00751882991447816</v>
      </c>
      <c r="DQ51">
        <v>0.02405426661478</v>
      </c>
      <c r="DS51">
        <f t="shared" si="0"/>
        <v>0.00422900196279645</v>
      </c>
    </row>
    <row r="52" spans="1:123">
      <c r="A52" t="s">
        <v>160</v>
      </c>
      <c r="B52">
        <v>-0.236224024168931</v>
      </c>
      <c r="C52">
        <v>0.0370896854827634</v>
      </c>
      <c r="D52">
        <v>-0.11384178359301</v>
      </c>
      <c r="E52">
        <v>-0.0416316404951114</v>
      </c>
      <c r="F52">
        <v>-0.137318041120563</v>
      </c>
      <c r="G52">
        <v>-0.102869537710696</v>
      </c>
      <c r="H52">
        <v>0.054919758621037</v>
      </c>
      <c r="I52">
        <v>0.136724140400804</v>
      </c>
      <c r="J52">
        <v>0.0144163519740574</v>
      </c>
      <c r="K52">
        <v>-0.338425226195159</v>
      </c>
      <c r="L52">
        <v>-0.337691763630787</v>
      </c>
      <c r="M52">
        <v>-0.09407928932571</v>
      </c>
      <c r="N52">
        <v>-0.21794283329856</v>
      </c>
      <c r="O52">
        <v>-0.298367303382777</v>
      </c>
      <c r="P52">
        <v>0.343688212927757</v>
      </c>
      <c r="Q52">
        <v>0.0852599111463255</v>
      </c>
      <c r="R52">
        <v>0.289685022945348</v>
      </c>
      <c r="S52">
        <v>0.102785977113744</v>
      </c>
      <c r="T52">
        <v>0.123134601987313</v>
      </c>
      <c r="U52">
        <v>0.495898796164048</v>
      </c>
      <c r="V52">
        <v>0.0315083067354121</v>
      </c>
      <c r="W52">
        <v>0.098275679678409</v>
      </c>
      <c r="X52">
        <v>0.0429252552494703</v>
      </c>
      <c r="Y52">
        <v>0.0678263519784994</v>
      </c>
      <c r="Z52">
        <v>0.0580865849914161</v>
      </c>
      <c r="AA52">
        <v>-0.0174436901497099</v>
      </c>
      <c r="AB52">
        <v>0.08829683242861</v>
      </c>
      <c r="AC52">
        <v>-0.0461831886007827</v>
      </c>
      <c r="AD52">
        <v>-0.128439705228232</v>
      </c>
      <c r="AE52">
        <v>-0.0690032506195488</v>
      </c>
      <c r="AF52">
        <v>0.180903654025651</v>
      </c>
      <c r="AG52">
        <v>0.0691451990632317</v>
      </c>
      <c r="AH52">
        <v>0.151951465652796</v>
      </c>
      <c r="AI52">
        <v>0.0295177265951558</v>
      </c>
      <c r="AJ52">
        <v>-0.0201125352084803</v>
      </c>
      <c r="AK52">
        <v>0.0820980423836066</v>
      </c>
      <c r="AL52">
        <v>-0.0238112272035882</v>
      </c>
      <c r="AM52">
        <v>-0.0661436692242984</v>
      </c>
      <c r="AN52">
        <v>0.0253246620307499</v>
      </c>
      <c r="AO52">
        <v>0.0456345508758853</v>
      </c>
      <c r="AP52">
        <v>-0.0902233863447579</v>
      </c>
      <c r="AQ52">
        <v>0.0147624711397187</v>
      </c>
      <c r="AR52">
        <v>-0.00227178709321574</v>
      </c>
      <c r="AS52">
        <v>-0.0956737762636436</v>
      </c>
      <c r="AT52">
        <v>-0.159885531327966</v>
      </c>
      <c r="AU52">
        <v>0.220302523148569</v>
      </c>
      <c r="AV52">
        <v>-0.0272281747880369</v>
      </c>
      <c r="AW52">
        <v>-0.164336695796091</v>
      </c>
      <c r="AX52">
        <v>0.181144670004218</v>
      </c>
      <c r="AY52">
        <v>0.160187240913537</v>
      </c>
      <c r="AZ52">
        <v>-0.00389085531906352</v>
      </c>
      <c r="BA52">
        <v>-0.0166754550064988</v>
      </c>
      <c r="BB52">
        <v>-0.161562685720922</v>
      </c>
      <c r="BC52">
        <v>0.0769647541918557</v>
      </c>
      <c r="BD52">
        <v>0.130412415979181</v>
      </c>
      <c r="BE52">
        <v>0.0932152346024375</v>
      </c>
      <c r="BF52">
        <v>0.037581534298736</v>
      </c>
      <c r="BG52">
        <v>0.105572288712347</v>
      </c>
      <c r="BH52">
        <v>0.0325881612090679</v>
      </c>
      <c r="BI52">
        <v>-0.00917357699732024</v>
      </c>
      <c r="BJ52">
        <v>0.140739794122019</v>
      </c>
      <c r="BK52">
        <v>0.0496759222213332</v>
      </c>
      <c r="BL52">
        <v>0.0537176312230054</v>
      </c>
      <c r="BM52">
        <v>0.136010550119268</v>
      </c>
      <c r="BN52">
        <v>0.0149330587023688</v>
      </c>
      <c r="BO52">
        <v>-0.00774301577825476</v>
      </c>
      <c r="BP52">
        <v>0.195109436034936</v>
      </c>
      <c r="BQ52">
        <v>0.0518064529784024</v>
      </c>
      <c r="BR52">
        <v>0.0135397352421198</v>
      </c>
      <c r="BS52">
        <v>0.0788101822307312</v>
      </c>
      <c r="BT52">
        <v>-0.0703541236429029</v>
      </c>
      <c r="BU52">
        <v>-0.0140992048959069</v>
      </c>
      <c r="BV52">
        <v>0.00946456846501609</v>
      </c>
      <c r="BW52">
        <v>0.112500017759945</v>
      </c>
      <c r="BX52">
        <v>-0.0176510704816785</v>
      </c>
      <c r="BY52">
        <v>0.0156034066961261</v>
      </c>
      <c r="BZ52">
        <v>-0.042487579893829</v>
      </c>
      <c r="CA52">
        <v>-0.098653479536151</v>
      </c>
      <c r="CB52">
        <v>0.0329675219405259</v>
      </c>
      <c r="CC52">
        <v>0.0119149498302786</v>
      </c>
      <c r="CD52">
        <v>-0.0784097262229437</v>
      </c>
      <c r="CE52">
        <v>-0.0386850322413761</v>
      </c>
      <c r="CF52">
        <v>-0.0303034671202577</v>
      </c>
      <c r="CG52">
        <v>-0.18449996779154</v>
      </c>
      <c r="CH52">
        <v>0.151441377759864</v>
      </c>
      <c r="CI52">
        <v>0.122204045734389</v>
      </c>
      <c r="CJ52">
        <v>-0.0499080682097832</v>
      </c>
      <c r="CK52">
        <v>0.0913924831678856</v>
      </c>
      <c r="CL52">
        <v>0.067269915604607</v>
      </c>
      <c r="CM52">
        <v>-0.261029984561562</v>
      </c>
      <c r="CN52">
        <v>0.0511773218204643</v>
      </c>
      <c r="CO52">
        <v>0.0355337724000613</v>
      </c>
      <c r="CP52">
        <v>0.0104221691634796</v>
      </c>
      <c r="CQ52">
        <v>0.0200542657137928</v>
      </c>
      <c r="CR52">
        <v>-0.00700263602522244</v>
      </c>
      <c r="CS52">
        <v>0.0819111160047621</v>
      </c>
      <c r="CT52">
        <v>0.00275576715437231</v>
      </c>
      <c r="CU52">
        <v>0.0465004535391915</v>
      </c>
      <c r="CV52">
        <v>0.0267487373450377</v>
      </c>
      <c r="CW52">
        <v>-0.0844738042212551</v>
      </c>
      <c r="CX52">
        <v>-0.194845035093998</v>
      </c>
      <c r="CY52">
        <v>0.0195268937763406</v>
      </c>
      <c r="CZ52">
        <v>0.00439497425464142</v>
      </c>
      <c r="DA52">
        <v>0.104094975911906</v>
      </c>
      <c r="DB52">
        <v>0.062120149602618</v>
      </c>
      <c r="DC52">
        <v>-0.0782493435038139</v>
      </c>
      <c r="DD52">
        <v>-0.0115765235338061</v>
      </c>
      <c r="DE52">
        <v>-0.0600593291523545</v>
      </c>
      <c r="DF52">
        <v>-0.0437713190972384</v>
      </c>
      <c r="DG52">
        <v>-0.0534570450093863</v>
      </c>
      <c r="DH52">
        <v>0.0449012340633315</v>
      </c>
      <c r="DI52">
        <v>0.101920491764468</v>
      </c>
      <c r="DJ52">
        <v>0.142946550339081</v>
      </c>
      <c r="DK52">
        <v>0.0591286154449684</v>
      </c>
      <c r="DL52">
        <v>0.160278659606549</v>
      </c>
      <c r="DM52">
        <v>0.0716175431922565</v>
      </c>
      <c r="DN52">
        <v>-0.0419955911704251</v>
      </c>
      <c r="DO52">
        <v>0.0354783875038545</v>
      </c>
      <c r="DP52">
        <v>-0.0583104460057182</v>
      </c>
      <c r="DQ52">
        <v>-0.0135885069934266</v>
      </c>
      <c r="DS52">
        <f t="shared" si="0"/>
        <v>0.0131403021590789</v>
      </c>
    </row>
    <row r="53" spans="1:123">
      <c r="A53" t="s">
        <v>163</v>
      </c>
      <c r="B53">
        <v>-0.0258756877485428</v>
      </c>
      <c r="C53">
        <v>-0.0924952466167095</v>
      </c>
      <c r="D53">
        <v>-0.0340152822282476</v>
      </c>
      <c r="E53">
        <v>0.102768563409033</v>
      </c>
      <c r="F53">
        <v>0.00312373459825288</v>
      </c>
      <c r="G53">
        <v>-0.127962631912808</v>
      </c>
      <c r="H53">
        <v>0.0323369924613148</v>
      </c>
      <c r="I53">
        <v>0.00281852539875738</v>
      </c>
      <c r="J53">
        <v>0.0100287448099647</v>
      </c>
      <c r="K53">
        <v>-0.0685555274475083</v>
      </c>
      <c r="L53">
        <v>-0.0520776751765344</v>
      </c>
      <c r="M53">
        <v>-0.0414726738772295</v>
      </c>
      <c r="N53">
        <v>0.0866836048423256</v>
      </c>
      <c r="O53">
        <v>-0.238550405721359</v>
      </c>
      <c r="P53">
        <v>-0.0223968210963605</v>
      </c>
      <c r="Q53">
        <v>0.0305773672055427</v>
      </c>
      <c r="R53">
        <v>0.14844030118322</v>
      </c>
      <c r="S53">
        <v>-0.0515142054324071</v>
      </c>
      <c r="T53">
        <v>-0.00394996708360751</v>
      </c>
      <c r="U53">
        <v>0.0419695968274951</v>
      </c>
      <c r="V53">
        <v>0.0859498889946084</v>
      </c>
      <c r="W53">
        <v>0.0243866822429908</v>
      </c>
      <c r="X53">
        <v>0.0996436208125444</v>
      </c>
      <c r="Y53">
        <v>0.0810215193155301</v>
      </c>
      <c r="Z53">
        <v>-0.0414917855858016</v>
      </c>
      <c r="AA53">
        <v>0.0856374327536595</v>
      </c>
      <c r="AB53">
        <v>-0.147162201094786</v>
      </c>
      <c r="AC53">
        <v>0.017633943652456</v>
      </c>
      <c r="AD53">
        <v>-0.0448811578807594</v>
      </c>
      <c r="AE53">
        <v>0.0011817044348672</v>
      </c>
      <c r="AF53">
        <v>0.103311810039575</v>
      </c>
      <c r="AG53">
        <v>-0.0515386067585426</v>
      </c>
      <c r="AH53">
        <v>-0.0323779193205944</v>
      </c>
      <c r="AI53">
        <v>0.0475863960504663</v>
      </c>
      <c r="AJ53">
        <v>-0.021206964262338</v>
      </c>
      <c r="AK53">
        <v>0.057375952922295</v>
      </c>
      <c r="AL53">
        <v>0.000758917278016691</v>
      </c>
      <c r="AM53">
        <v>0.0493554095045501</v>
      </c>
      <c r="AN53">
        <v>-0.0235471243601325</v>
      </c>
      <c r="AO53">
        <v>0.0541507339336376</v>
      </c>
      <c r="AP53">
        <v>0.0823192136672126</v>
      </c>
      <c r="AQ53">
        <v>0.0370290285961403</v>
      </c>
      <c r="AR53">
        <v>0.0345079232693912</v>
      </c>
      <c r="AS53">
        <v>-0.0448453088783635</v>
      </c>
      <c r="AT53">
        <v>-0.0280649926144756</v>
      </c>
      <c r="AU53">
        <v>-0.000542770299609141</v>
      </c>
      <c r="AV53">
        <v>0.0744542196155098</v>
      </c>
      <c r="AW53">
        <v>0.0737427343947434</v>
      </c>
      <c r="AX53">
        <v>-0.0258896629636604</v>
      </c>
      <c r="AY53">
        <v>0.0172030540253214</v>
      </c>
      <c r="AZ53">
        <v>0.136912114014252</v>
      </c>
      <c r="BA53">
        <v>-0.037439411666388</v>
      </c>
      <c r="BB53">
        <v>0.0578659489494704</v>
      </c>
      <c r="BC53">
        <v>0.00869957733185611</v>
      </c>
      <c r="BD53">
        <v>0.0710711525161711</v>
      </c>
      <c r="BE53">
        <v>-0.00330446672743845</v>
      </c>
      <c r="BF53">
        <v>0.020502267444076</v>
      </c>
      <c r="BG53">
        <v>0.0116882631913067</v>
      </c>
      <c r="BH53">
        <v>-0.000590580245090844</v>
      </c>
      <c r="BI53">
        <v>0.0203501255724627</v>
      </c>
      <c r="BJ53">
        <v>0.0384768523545809</v>
      </c>
      <c r="BK53">
        <v>-0.0708609271523181</v>
      </c>
      <c r="BL53">
        <v>0.0461417263758113</v>
      </c>
      <c r="BM53">
        <v>0.086850503818984</v>
      </c>
      <c r="BN53">
        <v>-0.0312118512653009</v>
      </c>
      <c r="BO53">
        <v>-0.00974014916731947</v>
      </c>
      <c r="BP53">
        <v>0.0671320975341336</v>
      </c>
      <c r="BQ53">
        <v>-0.10038995778143</v>
      </c>
      <c r="BR53">
        <v>0.0393351006663323</v>
      </c>
      <c r="BS53">
        <v>0.0145801737212188</v>
      </c>
      <c r="BT53">
        <v>-0.0572787497876678</v>
      </c>
      <c r="BU53">
        <v>0.031028145158384</v>
      </c>
      <c r="BV53">
        <v>0.0243271583362461</v>
      </c>
      <c r="BW53">
        <v>0.0352828772265066</v>
      </c>
      <c r="BX53">
        <v>-0.000593276203032289</v>
      </c>
      <c r="BY53">
        <v>0.0468966427016686</v>
      </c>
      <c r="BZ53">
        <v>0.0336441532258065</v>
      </c>
      <c r="CA53">
        <v>0.0242594172863586</v>
      </c>
      <c r="CB53">
        <v>0.0242501785289218</v>
      </c>
      <c r="CC53">
        <v>0.0100223687650698</v>
      </c>
      <c r="CD53">
        <v>-0.0293085595950299</v>
      </c>
      <c r="CE53">
        <v>0.0493644256126109</v>
      </c>
      <c r="CF53">
        <v>0.0150218833827473</v>
      </c>
      <c r="CG53">
        <v>0.109077252621915</v>
      </c>
      <c r="CH53">
        <v>0.0280174576101133</v>
      </c>
      <c r="CI53">
        <v>-0.0466512138587288</v>
      </c>
      <c r="CJ53">
        <v>-0.0485245565991862</v>
      </c>
      <c r="CK53">
        <v>-0.00277053016650075</v>
      </c>
      <c r="CL53">
        <v>0.0305874737012461</v>
      </c>
      <c r="CM53">
        <v>-0.0377669597989948</v>
      </c>
      <c r="CN53">
        <v>0.0107167142662858</v>
      </c>
      <c r="CO53">
        <v>0.0206948518528485</v>
      </c>
      <c r="CP53">
        <v>-0.0101508120649653</v>
      </c>
      <c r="CQ53">
        <v>0.0941320619023518</v>
      </c>
      <c r="CR53">
        <v>-0.066582272317842</v>
      </c>
      <c r="CS53">
        <v>0.00550310364613216</v>
      </c>
      <c r="CT53">
        <v>0.0678546416621273</v>
      </c>
      <c r="CU53">
        <v>0.0295853676309845</v>
      </c>
      <c r="CV53">
        <v>-0.0236865076556492</v>
      </c>
      <c r="CW53">
        <v>0.0195490902061233</v>
      </c>
      <c r="CX53">
        <v>0.0972222222222221</v>
      </c>
      <c r="CY53">
        <v>0.089061217436385</v>
      </c>
      <c r="CZ53">
        <v>0.094234087708511</v>
      </c>
      <c r="DA53">
        <v>-0.0452798723897913</v>
      </c>
      <c r="DB53">
        <v>-0.0754888931080312</v>
      </c>
      <c r="DC53">
        <v>-0.0348502895633959</v>
      </c>
      <c r="DD53">
        <v>0.00425559078239046</v>
      </c>
      <c r="DE53">
        <v>0.0667203423946436</v>
      </c>
      <c r="DF53">
        <v>-0.00456838676359594</v>
      </c>
      <c r="DG53">
        <v>-0.00905898315907094</v>
      </c>
      <c r="DH53">
        <v>0.0228343602754622</v>
      </c>
      <c r="DI53">
        <v>0.089396802897866</v>
      </c>
      <c r="DJ53">
        <v>0.0753022390082585</v>
      </c>
      <c r="DK53">
        <v>-0.0539627588061306</v>
      </c>
      <c r="DL53">
        <v>-0.0264153624784609</v>
      </c>
      <c r="DM53">
        <v>0.0891690690800278</v>
      </c>
      <c r="DN53">
        <v>-0.0616990266865463</v>
      </c>
      <c r="DO53">
        <v>0.0287091590787361</v>
      </c>
      <c r="DP53">
        <v>0.0086604880419312</v>
      </c>
      <c r="DQ53">
        <v>0.0240980831105433</v>
      </c>
      <c r="DS53">
        <f t="shared" si="0"/>
        <v>0.0116374456143602</v>
      </c>
    </row>
    <row r="54" spans="1:123">
      <c r="A54" t="s">
        <v>166</v>
      </c>
      <c r="B54">
        <v>-0.025892232330301</v>
      </c>
      <c r="C54">
        <v>-0.080639367816092</v>
      </c>
      <c r="D54">
        <v>0.138894315295956</v>
      </c>
      <c r="E54">
        <v>-0.136020583190394</v>
      </c>
      <c r="F54">
        <v>-0.0277943220170738</v>
      </c>
      <c r="G54">
        <v>-0.254645701449867</v>
      </c>
      <c r="H54">
        <v>0.0542465753424659</v>
      </c>
      <c r="I54">
        <v>0.111226611226611</v>
      </c>
      <c r="J54">
        <v>0.0874649204864359</v>
      </c>
      <c r="K54">
        <v>-0.0752688172043011</v>
      </c>
      <c r="L54">
        <v>-0.112325581395349</v>
      </c>
      <c r="M54">
        <v>0.0916950484673829</v>
      </c>
      <c r="N54">
        <v>-0.0871130309575234</v>
      </c>
      <c r="O54">
        <v>-0.0194532071503679</v>
      </c>
      <c r="P54">
        <v>0.119571045576407</v>
      </c>
      <c r="Q54">
        <v>0.181034482758621</v>
      </c>
      <c r="R54">
        <v>-0.115571776155718</v>
      </c>
      <c r="S54">
        <v>0.153370013755158</v>
      </c>
      <c r="T54">
        <v>0.137944742595905</v>
      </c>
      <c r="U54">
        <v>0.130829694323144</v>
      </c>
      <c r="V54">
        <v>0.0687364843991352</v>
      </c>
      <c r="W54">
        <v>0.00910536204653867</v>
      </c>
      <c r="X54">
        <v>-0.0673159553136637</v>
      </c>
      <c r="Y54">
        <v>0.0820024570024571</v>
      </c>
      <c r="Z54">
        <v>-0.0180244110133411</v>
      </c>
      <c r="AA54">
        <v>0.0641711229946524</v>
      </c>
      <c r="AB54">
        <v>-0.0890941192448729</v>
      </c>
      <c r="AC54">
        <v>-0.0248993588787834</v>
      </c>
      <c r="AD54">
        <v>-0.0434250764525994</v>
      </c>
      <c r="AE54">
        <v>-0.0596227621483376</v>
      </c>
      <c r="AF54">
        <v>0.164031956484787</v>
      </c>
      <c r="AG54">
        <v>-0.0313960280373833</v>
      </c>
      <c r="AH54">
        <v>-0.0159807025478668</v>
      </c>
      <c r="AI54">
        <v>-0.0203768959705836</v>
      </c>
      <c r="AJ54">
        <v>0.0269002189552705</v>
      </c>
      <c r="AK54">
        <v>0.00609198903441976</v>
      </c>
      <c r="AL54">
        <v>-0.0501059642749017</v>
      </c>
      <c r="AM54">
        <v>0.0168924302788844</v>
      </c>
      <c r="AN54">
        <v>0.0296191819464033</v>
      </c>
      <c r="AO54">
        <v>-0.0637747336377474</v>
      </c>
      <c r="AP54">
        <v>-0.0482848317346772</v>
      </c>
      <c r="AQ54">
        <v>-0.0485138366928595</v>
      </c>
      <c r="AR54">
        <v>-0.0341113105924595</v>
      </c>
      <c r="AS54">
        <v>0.0345724907063196</v>
      </c>
      <c r="AT54">
        <v>-0.0707869205892923</v>
      </c>
      <c r="AU54">
        <v>0.0761794276875485</v>
      </c>
      <c r="AV54">
        <v>-0.0125763564498743</v>
      </c>
      <c r="AW54">
        <v>-0.0975254730713246</v>
      </c>
      <c r="AX54">
        <v>-0.0481854838709678</v>
      </c>
      <c r="AY54">
        <v>0.119466214785003</v>
      </c>
      <c r="AZ54">
        <v>0.108987701040681</v>
      </c>
      <c r="BA54">
        <v>0.0784849001876813</v>
      </c>
      <c r="BB54">
        <v>-0.104730264198703</v>
      </c>
      <c r="BC54">
        <v>0.00759851563880543</v>
      </c>
      <c r="BD54">
        <v>-0.0808488249736934</v>
      </c>
      <c r="BE54">
        <v>0.00610570501812635</v>
      </c>
      <c r="BF54">
        <v>0.00284468044756303</v>
      </c>
      <c r="BG54">
        <v>0</v>
      </c>
      <c r="BH54">
        <v>0.0508698940998487</v>
      </c>
      <c r="BI54">
        <v>0.0673025013496491</v>
      </c>
      <c r="BJ54">
        <v>0.251896813353566</v>
      </c>
      <c r="BK54">
        <v>0.0401346801346802</v>
      </c>
      <c r="BL54">
        <v>0.0177392205101645</v>
      </c>
      <c r="BM54">
        <v>-0.00585241730279906</v>
      </c>
      <c r="BN54">
        <v>-0.0194522651650882</v>
      </c>
      <c r="BO54">
        <v>0.0852257896110675</v>
      </c>
      <c r="BP54">
        <v>0.111244738424534</v>
      </c>
      <c r="BQ54">
        <v>-0.0727272727272728</v>
      </c>
      <c r="BR54">
        <v>0.0163398692810457</v>
      </c>
      <c r="BS54">
        <v>0.103582912264584</v>
      </c>
      <c r="BT54">
        <v>-0.0113423517169615</v>
      </c>
      <c r="BU54">
        <v>0.127670771497737</v>
      </c>
      <c r="BV54">
        <v>-0.0261340302408064</v>
      </c>
      <c r="BW54">
        <v>0.104370327774583</v>
      </c>
      <c r="BX54">
        <v>0.0247331424108304</v>
      </c>
      <c r="BY54">
        <v>-0.136856368563686</v>
      </c>
      <c r="BZ54">
        <v>0.0341444270015698</v>
      </c>
      <c r="CA54">
        <v>-0.048102466793169</v>
      </c>
      <c r="CB54">
        <v>-0.00478421210006963</v>
      </c>
      <c r="CC54">
        <v>-0.0189283925888833</v>
      </c>
      <c r="CD54">
        <v>0.018476929358922</v>
      </c>
      <c r="CE54">
        <v>0.0903077077277739</v>
      </c>
      <c r="CF54">
        <v>0.00597536311822022</v>
      </c>
      <c r="CG54">
        <v>0.0837978616467148</v>
      </c>
      <c r="CH54">
        <v>0.215514333895447</v>
      </c>
      <c r="CI54">
        <v>-0.0329495005549389</v>
      </c>
      <c r="CJ54">
        <v>-0.0376587045405639</v>
      </c>
      <c r="CK54">
        <v>-0.041592128801431</v>
      </c>
      <c r="CL54">
        <v>0.0302535386529785</v>
      </c>
      <c r="CM54">
        <v>-0.0395561259153016</v>
      </c>
      <c r="CN54">
        <v>0.00133616285467264</v>
      </c>
      <c r="CO54">
        <v>-0.106043956043956</v>
      </c>
      <c r="CP54">
        <v>0.05039950829748</v>
      </c>
      <c r="CQ54">
        <v>0.0553372899774305</v>
      </c>
      <c r="CR54">
        <v>0.143445544554456</v>
      </c>
      <c r="CS54">
        <v>-0.0252840121917429</v>
      </c>
      <c r="CT54">
        <v>-0.18193447516168</v>
      </c>
      <c r="CU54">
        <v>-0.054469637737816</v>
      </c>
      <c r="CV54">
        <v>0.0246233002572582</v>
      </c>
      <c r="CW54">
        <v>-0.0368543758967002</v>
      </c>
      <c r="CX54">
        <v>0.0814635508798063</v>
      </c>
      <c r="CY54">
        <v>-0.110709366391185</v>
      </c>
      <c r="CZ54">
        <v>0.0415295256534367</v>
      </c>
      <c r="DA54">
        <v>-0.0917371502927782</v>
      </c>
      <c r="DB54">
        <v>-0.0564879246827671</v>
      </c>
      <c r="DC54">
        <v>-0.0239696312364426</v>
      </c>
      <c r="DD54">
        <v>0.128792088009779</v>
      </c>
      <c r="DE54">
        <v>-0.0434140578854105</v>
      </c>
      <c r="DF54">
        <v>-0.0587629926932181</v>
      </c>
      <c r="DG54">
        <v>0.0543406953859611</v>
      </c>
      <c r="DH54">
        <v>0.00591102354039186</v>
      </c>
      <c r="DI54">
        <v>-0.150412371134021</v>
      </c>
      <c r="DJ54">
        <v>0.00461109088702849</v>
      </c>
      <c r="DK54">
        <v>0.064138180939727</v>
      </c>
      <c r="DL54">
        <v>0.204199772985244</v>
      </c>
      <c r="DM54">
        <v>0.0918088415496277</v>
      </c>
      <c r="DN54">
        <v>0.0453250453250453</v>
      </c>
      <c r="DO54">
        <v>0.168566237198547</v>
      </c>
      <c r="DP54">
        <v>0.0151247437981481</v>
      </c>
      <c r="DQ54">
        <v>-0.0269306795403749</v>
      </c>
      <c r="DS54">
        <f t="shared" si="0"/>
        <v>0.0111779242952528</v>
      </c>
    </row>
    <row r="55" spans="1:123">
      <c r="A55" t="s">
        <v>169</v>
      </c>
      <c r="B55">
        <v>-0.365404115717268</v>
      </c>
      <c r="C55">
        <v>-0.262618667167967</v>
      </c>
      <c r="D55">
        <v>0.0891013384321222</v>
      </c>
      <c r="E55">
        <v>-0.144662921348315</v>
      </c>
      <c r="F55">
        <v>0.139709906951286</v>
      </c>
      <c r="G55">
        <v>-0.290310961700084</v>
      </c>
      <c r="H55">
        <v>-0.0910167484351209</v>
      </c>
      <c r="I55">
        <v>0.0400148892611203</v>
      </c>
      <c r="J55">
        <v>0.0769506084466713</v>
      </c>
      <c r="K55">
        <v>-0.0714523097374543</v>
      </c>
      <c r="L55">
        <v>-0.0672870436649964</v>
      </c>
      <c r="M55">
        <v>-0.0103607060629318</v>
      </c>
      <c r="N55">
        <v>-0.333268708801861</v>
      </c>
      <c r="O55">
        <v>0.062518173887758</v>
      </c>
      <c r="P55">
        <v>0.220580186097427</v>
      </c>
      <c r="Q55">
        <v>0.0600896860986546</v>
      </c>
      <c r="R55">
        <v>0.227368866328257</v>
      </c>
      <c r="S55">
        <v>0.01861106324315</v>
      </c>
      <c r="T55">
        <v>0.208932498731179</v>
      </c>
      <c r="U55">
        <v>0.203050657710607</v>
      </c>
      <c r="V55">
        <v>0.0375712457834128</v>
      </c>
      <c r="W55">
        <v>-0.0964125560538116</v>
      </c>
      <c r="X55">
        <v>0.0466501240694788</v>
      </c>
      <c r="Y55">
        <v>0.159198672356567</v>
      </c>
      <c r="Z55">
        <v>-0.0329277022190407</v>
      </c>
      <c r="AA55">
        <v>-0.0340488527017024</v>
      </c>
      <c r="AB55">
        <v>0.2</v>
      </c>
      <c r="AC55">
        <v>-0.0637657361795294</v>
      </c>
      <c r="AD55">
        <v>0.0837961609665792</v>
      </c>
      <c r="AE55">
        <v>0.091791782792412</v>
      </c>
      <c r="AF55">
        <v>0.0530303030303032</v>
      </c>
      <c r="AG55">
        <v>0.0336252736940881</v>
      </c>
      <c r="AH55">
        <v>-0.0731578151006204</v>
      </c>
      <c r="AI55">
        <v>0.122847114521264</v>
      </c>
      <c r="AJ55">
        <v>0.093704565280605</v>
      </c>
      <c r="AK55">
        <v>0.228580923894982</v>
      </c>
      <c r="AL55">
        <v>-0.0290521532135901</v>
      </c>
      <c r="AM55">
        <v>0.0419011533961109</v>
      </c>
      <c r="AN55">
        <v>-0.0114979410663673</v>
      </c>
      <c r="AO55">
        <v>-0.0697359878814109</v>
      </c>
      <c r="AP55">
        <v>0</v>
      </c>
      <c r="AQ55">
        <v>-0.181273626054086</v>
      </c>
      <c r="AR55">
        <v>0.0534166785054695</v>
      </c>
      <c r="AS55">
        <v>0.0148347943358058</v>
      </c>
      <c r="AT55">
        <v>-0.174086378737542</v>
      </c>
      <c r="AU55">
        <v>0.23917940466613</v>
      </c>
      <c r="AV55">
        <v>-0.0340193468804779</v>
      </c>
      <c r="AW55">
        <v>0.000873714631359768</v>
      </c>
      <c r="AX55">
        <v>0.0878995433789953</v>
      </c>
      <c r="AY55">
        <v>0.17437195234862</v>
      </c>
      <c r="AZ55">
        <v>-0.00136655103542516</v>
      </c>
      <c r="BA55">
        <v>0.180947368421053</v>
      </c>
      <c r="BB55">
        <v>-0.00833407612086645</v>
      </c>
      <c r="BC55">
        <v>0.0743786796099053</v>
      </c>
      <c r="BD55">
        <v>0.0829498870576424</v>
      </c>
      <c r="BE55">
        <v>0.266136196840357</v>
      </c>
      <c r="BF55">
        <v>0.124134354312212</v>
      </c>
      <c r="BG55">
        <v>0.291331958315241</v>
      </c>
      <c r="BH55">
        <v>0.021499274951138</v>
      </c>
      <c r="BI55">
        <v>0.245833847673127</v>
      </c>
      <c r="BJ55">
        <v>0.25528858062918</v>
      </c>
      <c r="BK55">
        <v>0.141421317125793</v>
      </c>
      <c r="BL55">
        <v>-0.0884813978147618</v>
      </c>
      <c r="BM55">
        <v>0.0933402455523664</v>
      </c>
      <c r="BN55">
        <v>0.148457828817264</v>
      </c>
      <c r="BO55">
        <v>0.11520955430689</v>
      </c>
      <c r="BP55">
        <v>0.196754765366105</v>
      </c>
      <c r="BQ55">
        <v>-0.0391966017036752</v>
      </c>
      <c r="BR55">
        <v>-0.0341285671655857</v>
      </c>
      <c r="BS55">
        <v>0.0558473446290937</v>
      </c>
      <c r="BT55">
        <v>-0.074862357063104</v>
      </c>
      <c r="BU55">
        <v>0.049540963684942</v>
      </c>
      <c r="BV55">
        <v>0.0277251278797732</v>
      </c>
      <c r="BW55">
        <v>0.168406756642051</v>
      </c>
      <c r="BX55">
        <v>0.0618300696760559</v>
      </c>
      <c r="BY55">
        <v>-0.0961020543983281</v>
      </c>
      <c r="BZ55">
        <v>0.0258728651445717</v>
      </c>
      <c r="CA55">
        <v>-0.131179319319051</v>
      </c>
      <c r="CB55">
        <v>0.0447235754155442</v>
      </c>
      <c r="CC55">
        <v>0.18453762137716</v>
      </c>
      <c r="CD55">
        <v>-0.0436822338952175</v>
      </c>
      <c r="CE55">
        <v>0.045573154502518</v>
      </c>
      <c r="CF55">
        <v>0.0671583124321493</v>
      </c>
      <c r="CG55">
        <v>0.15952222261199</v>
      </c>
      <c r="CH55">
        <v>0.183958815491587</v>
      </c>
      <c r="CI55">
        <v>0.0171968093487955</v>
      </c>
      <c r="CJ55">
        <v>0.011660086498164</v>
      </c>
      <c r="CK55">
        <v>0.00206924522211271</v>
      </c>
      <c r="CL55">
        <v>-0.0580133314610919</v>
      </c>
      <c r="CM55">
        <v>-0.0660537426508305</v>
      </c>
      <c r="CN55">
        <v>0.0618014186394769</v>
      </c>
      <c r="CO55">
        <v>-0.0109423218059473</v>
      </c>
      <c r="CP55">
        <v>0.0640737379923204</v>
      </c>
      <c r="CQ55">
        <v>0.149068453443677</v>
      </c>
      <c r="CR55">
        <v>0.196578071875114</v>
      </c>
      <c r="CS55">
        <v>0.0352948365413994</v>
      </c>
      <c r="CT55">
        <v>-0.147680993472076</v>
      </c>
      <c r="CU55">
        <v>-0.0239396142792839</v>
      </c>
      <c r="CV55">
        <v>-0.0205643215937792</v>
      </c>
      <c r="CW55">
        <v>-0.0323760680045927</v>
      </c>
      <c r="CX55">
        <v>0.138153166641713</v>
      </c>
      <c r="CY55">
        <v>-0.0739305881230905</v>
      </c>
      <c r="CZ55">
        <v>0.0421678403630825</v>
      </c>
      <c r="DA55">
        <v>0.0211406548696087</v>
      </c>
      <c r="DB55">
        <v>-0.0697140492613467</v>
      </c>
      <c r="DC55">
        <v>-0.0289443854564239</v>
      </c>
      <c r="DD55">
        <v>0.0977662195658036</v>
      </c>
      <c r="DE55">
        <v>0.0350334653551971</v>
      </c>
      <c r="DF55">
        <v>-0.0120389877236788</v>
      </c>
      <c r="DG55">
        <v>-0.0264313991332132</v>
      </c>
      <c r="DH55">
        <v>0.0399595739718572</v>
      </c>
      <c r="DI55">
        <v>-0.00472582726353798</v>
      </c>
      <c r="DJ55">
        <v>0.0854230823239728</v>
      </c>
      <c r="DK55">
        <v>0.107983452425724</v>
      </c>
      <c r="DL55">
        <v>-0.0503331830796218</v>
      </c>
      <c r="DM55">
        <v>-0.0825350985045606</v>
      </c>
      <c r="DN55">
        <v>0.0173967244791424</v>
      </c>
      <c r="DO55">
        <v>5.82024034527784e-5</v>
      </c>
      <c r="DP55">
        <v>0.026927765831664</v>
      </c>
      <c r="DQ55">
        <v>-0.00524072278293237</v>
      </c>
      <c r="DS55">
        <f t="shared" si="0"/>
        <v>0.032543139227185</v>
      </c>
    </row>
    <row r="56" spans="1:123">
      <c r="A56" t="s">
        <v>171</v>
      </c>
      <c r="B56">
        <v>-0.154278575890069</v>
      </c>
      <c r="C56">
        <v>-0.0318808468734613</v>
      </c>
      <c r="D56">
        <v>-0.091417673235855</v>
      </c>
      <c r="E56">
        <v>0.0792051497341169</v>
      </c>
      <c r="F56">
        <v>-0.0261929460580912</v>
      </c>
      <c r="G56">
        <v>-0.0974700399467378</v>
      </c>
      <c r="H56">
        <v>0.00649159043965764</v>
      </c>
      <c r="I56">
        <v>0.120345939607153</v>
      </c>
      <c r="J56">
        <v>-0.0594007588643204</v>
      </c>
      <c r="K56">
        <v>-0.172903046320768</v>
      </c>
      <c r="L56">
        <v>-0.127985200134544</v>
      </c>
      <c r="M56">
        <v>-0.0599807135969141</v>
      </c>
      <c r="N56">
        <v>0.0387771850636027</v>
      </c>
      <c r="O56">
        <v>-0.0331819079597077</v>
      </c>
      <c r="P56">
        <v>0.196731358529111</v>
      </c>
      <c r="Q56">
        <v>-0.0199726869238647</v>
      </c>
      <c r="R56">
        <v>0.0606166173140568</v>
      </c>
      <c r="S56">
        <v>-0.0880275907373953</v>
      </c>
      <c r="T56">
        <v>0.216459571402845</v>
      </c>
      <c r="U56">
        <v>0.0993338267949668</v>
      </c>
      <c r="V56">
        <v>-0.00942633988688391</v>
      </c>
      <c r="W56">
        <v>0.164219684611202</v>
      </c>
      <c r="X56">
        <v>0.192083138720224</v>
      </c>
      <c r="Y56">
        <v>-0.0671956117151533</v>
      </c>
      <c r="Z56">
        <v>-0.0316076866533656</v>
      </c>
      <c r="AA56">
        <v>0.125786163522013</v>
      </c>
      <c r="AB56">
        <v>0.036505490271624</v>
      </c>
      <c r="AC56">
        <v>-0.0914413158628381</v>
      </c>
      <c r="AD56">
        <v>-0.00797790733353776</v>
      </c>
      <c r="AE56">
        <v>-0.0578410145375813</v>
      </c>
      <c r="AF56">
        <v>0.0422411906325235</v>
      </c>
      <c r="AG56">
        <v>0.0224695506089878</v>
      </c>
      <c r="AH56">
        <v>0.0461080303963854</v>
      </c>
      <c r="AI56">
        <v>0.19367821733582</v>
      </c>
      <c r="AJ56">
        <v>0.109703947368421</v>
      </c>
      <c r="AK56">
        <v>0.0686230917444792</v>
      </c>
      <c r="AL56">
        <v>0.0682385575589457</v>
      </c>
      <c r="AM56">
        <v>0.171903401713841</v>
      </c>
      <c r="AN56">
        <v>0.067914912475072</v>
      </c>
      <c r="AO56">
        <v>-0.00461666147940654</v>
      </c>
      <c r="AP56">
        <v>0.0266819532023554</v>
      </c>
      <c r="AQ56">
        <v>-0.0588295010405562</v>
      </c>
      <c r="AR56">
        <v>-0.066066228022867</v>
      </c>
      <c r="AS56">
        <v>0.0195183923312352</v>
      </c>
      <c r="AT56">
        <v>-0.16142735768904</v>
      </c>
      <c r="AU56">
        <v>0.0675447483958123</v>
      </c>
      <c r="AV56">
        <v>0.117178108193609</v>
      </c>
      <c r="AW56">
        <v>-0.0869343603103585</v>
      </c>
      <c r="AX56">
        <v>0.104081379481454</v>
      </c>
      <c r="AY56">
        <v>0.183314606741573</v>
      </c>
      <c r="AZ56">
        <v>-0.0154299007738689</v>
      </c>
      <c r="BA56">
        <v>-0.0599864982158357</v>
      </c>
      <c r="BB56">
        <v>-0.0511439417256592</v>
      </c>
      <c r="BC56">
        <v>0.0120560090825541</v>
      </c>
      <c r="BD56">
        <v>-0.0273504273504274</v>
      </c>
      <c r="BE56">
        <v>-0.0010984182776802</v>
      </c>
      <c r="BF56">
        <v>-0.00120958873982846</v>
      </c>
      <c r="BG56">
        <v>0.0603324892656611</v>
      </c>
      <c r="BH56">
        <v>-0.0138614889419582</v>
      </c>
      <c r="BI56">
        <v>0.0970781784680179</v>
      </c>
      <c r="BJ56">
        <v>0.0618551753922931</v>
      </c>
      <c r="BK56">
        <v>-0.0151391901663052</v>
      </c>
      <c r="BL56">
        <v>-0.0266599366769146</v>
      </c>
      <c r="BM56">
        <v>0.0168772392985104</v>
      </c>
      <c r="BN56">
        <v>-0.00653685674547999</v>
      </c>
      <c r="BO56">
        <v>-0.0303327266787997</v>
      </c>
      <c r="BP56">
        <v>0.0690119832523222</v>
      </c>
      <c r="BQ56">
        <v>0.0504659433664971</v>
      </c>
      <c r="BR56">
        <v>0.118582326219251</v>
      </c>
      <c r="BS56">
        <v>0.0408030343664996</v>
      </c>
      <c r="BT56">
        <v>-0.0848487079437532</v>
      </c>
      <c r="BU56">
        <v>0.0608583725513856</v>
      </c>
      <c r="BV56">
        <v>0.00193372260559643</v>
      </c>
      <c r="BW56">
        <v>0.0307284768211922</v>
      </c>
      <c r="BX56">
        <v>0.0628556742666226</v>
      </c>
      <c r="BY56">
        <v>-0.0203806694531762</v>
      </c>
      <c r="BZ56">
        <v>0.0516590852991994</v>
      </c>
      <c r="CA56">
        <v>-0.024242221030043</v>
      </c>
      <c r="CB56">
        <v>-0.0114772688223772</v>
      </c>
      <c r="CC56">
        <v>0.0825251155838287</v>
      </c>
      <c r="CD56">
        <v>0.0599210044635687</v>
      </c>
      <c r="CE56">
        <v>-0.0335383403520465</v>
      </c>
      <c r="CF56">
        <v>-0.16115987460815</v>
      </c>
      <c r="CG56">
        <v>0.181920101648043</v>
      </c>
      <c r="CH56">
        <v>-0.0311758940146076</v>
      </c>
      <c r="CI56">
        <v>0.265787670115205</v>
      </c>
      <c r="CJ56">
        <v>-0.00853422714967123</v>
      </c>
      <c r="CK56">
        <v>-0.0426743641753784</v>
      </c>
      <c r="CL56">
        <v>0.0229266835085431</v>
      </c>
      <c r="CM56">
        <v>-0.134317656743766</v>
      </c>
      <c r="CN56">
        <v>-0.0303383539372373</v>
      </c>
      <c r="CO56">
        <v>-0.110787725403353</v>
      </c>
      <c r="CP56">
        <v>-0.0588800341539774</v>
      </c>
      <c r="CQ56">
        <v>0.152459078365403</v>
      </c>
      <c r="CR56">
        <v>0.0716394410549104</v>
      </c>
      <c r="CS56">
        <v>-0.0223446587082949</v>
      </c>
      <c r="CT56">
        <v>-0.052222917971196</v>
      </c>
      <c r="CU56">
        <v>0.0241807610993656</v>
      </c>
      <c r="CV56">
        <v>0.0180944394271707</v>
      </c>
      <c r="CW56">
        <v>0.079613495960716</v>
      </c>
      <c r="CX56">
        <v>-0.0701919126709314</v>
      </c>
      <c r="CY56">
        <v>-0.0367670264470114</v>
      </c>
      <c r="CZ56">
        <v>0.159136332361325</v>
      </c>
      <c r="DA56">
        <v>-0.017581547854599</v>
      </c>
      <c r="DB56">
        <v>-0.0811946138796178</v>
      </c>
      <c r="DC56">
        <v>-0.0412413102022923</v>
      </c>
      <c r="DD56">
        <v>0.0787797628768332</v>
      </c>
      <c r="DE56">
        <v>0.0229192527778619</v>
      </c>
      <c r="DF56">
        <v>-0.0514710235008583</v>
      </c>
      <c r="DG56">
        <v>-0.0112022966268295</v>
      </c>
      <c r="DH56">
        <v>0.125031557687453</v>
      </c>
      <c r="DI56">
        <v>0.0329593267882189</v>
      </c>
      <c r="DJ56">
        <v>0.00184657162253909</v>
      </c>
      <c r="DK56">
        <v>0.00100290027918581</v>
      </c>
      <c r="DL56">
        <v>0.0131329542377472</v>
      </c>
      <c r="DM56">
        <v>-0.0397434184150742</v>
      </c>
      <c r="DN56">
        <v>-0.0140002226675574</v>
      </c>
      <c r="DO56">
        <v>0.029894142554693</v>
      </c>
      <c r="DP56">
        <v>0.0251617147242627</v>
      </c>
      <c r="DQ56">
        <v>0.00696039295646872</v>
      </c>
      <c r="DS56">
        <f t="shared" si="0"/>
        <v>0.014930208187018</v>
      </c>
    </row>
    <row r="57" spans="1:123">
      <c r="A57" t="s">
        <v>173</v>
      </c>
      <c r="B57">
        <v>0.0381062505443353</v>
      </c>
      <c r="C57">
        <v>-0.0608000885377525</v>
      </c>
      <c r="D57">
        <v>0.0126180267299183</v>
      </c>
      <c r="E57">
        <v>0.033153713182092</v>
      </c>
      <c r="F57">
        <v>0.0322006340209464</v>
      </c>
      <c r="G57">
        <v>0.0645957267063253</v>
      </c>
      <c r="H57">
        <v>-0.0855604894838994</v>
      </c>
      <c r="I57">
        <v>0.0352431986809565</v>
      </c>
      <c r="J57">
        <v>-0.0995683016021041</v>
      </c>
      <c r="K57">
        <v>-0.269503711159856</v>
      </c>
      <c r="L57">
        <v>-0.149048583694634</v>
      </c>
      <c r="M57">
        <v>0.0681476396992293</v>
      </c>
      <c r="N57">
        <v>-0.184999649483572</v>
      </c>
      <c r="O57">
        <v>0.0247870201457259</v>
      </c>
      <c r="P57">
        <v>0.117908740858873</v>
      </c>
      <c r="Q57">
        <v>0.069267035198203</v>
      </c>
      <c r="R57">
        <v>0.13855372336068</v>
      </c>
      <c r="S57">
        <v>-0.0422928273338404</v>
      </c>
      <c r="T57">
        <v>0.129379692287878</v>
      </c>
      <c r="U57">
        <v>0.118459316138597</v>
      </c>
      <c r="V57">
        <v>0.0335454707666687</v>
      </c>
      <c r="W57">
        <v>-0.0276761564958606</v>
      </c>
      <c r="X57">
        <v>-0.0507239637278319</v>
      </c>
      <c r="Y57">
        <v>0.0667857214429972</v>
      </c>
      <c r="Z57">
        <v>-0.11982191088865</v>
      </c>
      <c r="AA57">
        <v>0.00427811544745915</v>
      </c>
      <c r="AB57">
        <v>0.133988216819958</v>
      </c>
      <c r="AC57">
        <v>0.0778506831144437</v>
      </c>
      <c r="AD57">
        <v>-0.0647665340708212</v>
      </c>
      <c r="AE57">
        <v>-0.0290628376187024</v>
      </c>
      <c r="AF57">
        <v>0.217448193693885</v>
      </c>
      <c r="AG57">
        <v>0.0320625628030933</v>
      </c>
      <c r="AH57">
        <v>0.0651063714500517</v>
      </c>
      <c r="AI57">
        <v>0.0381528785956611</v>
      </c>
      <c r="AJ57">
        <v>-0.160440475880561</v>
      </c>
      <c r="AK57">
        <v>0.101025079799361</v>
      </c>
      <c r="AL57">
        <v>0.0189252812534686</v>
      </c>
      <c r="AM57">
        <v>-0.0113452161655512</v>
      </c>
      <c r="AN57">
        <v>-0.00156393123964993</v>
      </c>
      <c r="AO57">
        <v>-0.0509955001548262</v>
      </c>
      <c r="AP57">
        <v>0.0498532553703674</v>
      </c>
      <c r="AQ57">
        <v>-0.0388414518222171</v>
      </c>
      <c r="AR57">
        <v>-0.124922600619195</v>
      </c>
      <c r="AS57">
        <v>0.0539909978968887</v>
      </c>
      <c r="AT57">
        <v>-0.10126454808397</v>
      </c>
      <c r="AU57">
        <v>0.139727806746525</v>
      </c>
      <c r="AV57">
        <v>0.0678237027947648</v>
      </c>
      <c r="AW57">
        <v>-0.0479701840141443</v>
      </c>
      <c r="AX57">
        <v>0.00818775239749647</v>
      </c>
      <c r="AY57">
        <v>0.0217828043206796</v>
      </c>
      <c r="AZ57">
        <v>-0.0190045720842097</v>
      </c>
      <c r="BA57">
        <v>0.0847513193383638</v>
      </c>
      <c r="BB57">
        <v>-0.0790788779379308</v>
      </c>
      <c r="BC57">
        <v>0.127746723976747</v>
      </c>
      <c r="BD57">
        <v>0.0482500432573576</v>
      </c>
      <c r="BE57">
        <v>-0.0975669413749016</v>
      </c>
      <c r="BF57">
        <v>0.0176110145746902</v>
      </c>
      <c r="BG57">
        <v>0.0178797861354041</v>
      </c>
      <c r="BH57">
        <v>0.0469162875370435</v>
      </c>
      <c r="BI57">
        <v>-0.0238613310270908</v>
      </c>
      <c r="BJ57">
        <v>0.0945864004951444</v>
      </c>
      <c r="BK57">
        <v>0.0420683875004664</v>
      </c>
      <c r="BL57">
        <v>0.00662023641143805</v>
      </c>
      <c r="BM57">
        <v>-0.0355623233376293</v>
      </c>
      <c r="BN57">
        <v>-0.0104125143101141</v>
      </c>
      <c r="BO57">
        <v>-0.0291120314343424</v>
      </c>
      <c r="BP57">
        <v>0.0386166287449816</v>
      </c>
      <c r="BQ57">
        <v>0.0401463122683661</v>
      </c>
      <c r="BR57">
        <v>0.058705668015641</v>
      </c>
      <c r="BS57">
        <v>0.0424014355425888</v>
      </c>
      <c r="BT57">
        <v>-0.0255243261317828</v>
      </c>
      <c r="BU57">
        <v>-0.00156953949584104</v>
      </c>
      <c r="BV57">
        <v>0.0394911025686719</v>
      </c>
      <c r="BW57">
        <v>0.124558406651605</v>
      </c>
      <c r="BX57">
        <v>-0.0626210711427374</v>
      </c>
      <c r="BY57">
        <v>-0.0367703773918052</v>
      </c>
      <c r="BZ57">
        <v>-0.119687362066179</v>
      </c>
      <c r="CA57">
        <v>0.0669203802415759</v>
      </c>
      <c r="CB57">
        <v>0.0209577224623332</v>
      </c>
      <c r="CC57">
        <v>0.000983489450755215</v>
      </c>
      <c r="CD57">
        <v>-0.0932329032177005</v>
      </c>
      <c r="CE57">
        <v>0.0137216729827283</v>
      </c>
      <c r="CF57">
        <v>0.0433633858569069</v>
      </c>
      <c r="CG57">
        <v>0.0482083179948989</v>
      </c>
      <c r="CH57">
        <v>0.0263668994615889</v>
      </c>
      <c r="CI57">
        <v>0.159941989384203</v>
      </c>
      <c r="CJ57">
        <v>0.0650455920670012</v>
      </c>
      <c r="CK57">
        <v>0.0188243133088035</v>
      </c>
      <c r="CL57">
        <v>0.0118484535673549</v>
      </c>
      <c r="CM57">
        <v>-0.0383273862110904</v>
      </c>
      <c r="CN57">
        <v>0.0967918011370077</v>
      </c>
      <c r="CO57">
        <v>-0.0803797485566345</v>
      </c>
      <c r="CP57">
        <v>0.00565609967668168</v>
      </c>
      <c r="CQ57">
        <v>-0.0464263520149615</v>
      </c>
      <c r="CR57">
        <v>0.0534695375354757</v>
      </c>
      <c r="CS57">
        <v>0.0808335878369082</v>
      </c>
      <c r="CT57">
        <v>-0.00535968186762836</v>
      </c>
      <c r="CU57">
        <v>0.051944221068128</v>
      </c>
      <c r="CV57">
        <v>0.0216417646454858</v>
      </c>
      <c r="CW57">
        <v>0.0369126723261368</v>
      </c>
      <c r="CX57">
        <v>0.0627488190259</v>
      </c>
      <c r="CY57">
        <v>0.0193548189322392</v>
      </c>
      <c r="CZ57">
        <v>0.0635351680853591</v>
      </c>
      <c r="DA57">
        <v>-0.0966530609936618</v>
      </c>
      <c r="DB57">
        <v>0.0481038908191691</v>
      </c>
      <c r="DC57">
        <v>-0.0455377268542749</v>
      </c>
      <c r="DD57">
        <v>-0.0326566851278199</v>
      </c>
      <c r="DE57">
        <v>0.0618382630620897</v>
      </c>
      <c r="DF57">
        <v>-0.050433978659384</v>
      </c>
      <c r="DG57">
        <v>0.0537887603971259</v>
      </c>
      <c r="DH57">
        <v>0.0502775650987957</v>
      </c>
      <c r="DI57">
        <v>0.0529881803234378</v>
      </c>
      <c r="DJ57">
        <v>-0.0521495275650158</v>
      </c>
      <c r="DK57">
        <v>-0.00535310684214607</v>
      </c>
      <c r="DL57">
        <v>0.0034796687197709</v>
      </c>
      <c r="DM57">
        <v>0.0323337394751677</v>
      </c>
      <c r="DN57">
        <v>0.0309102119188966</v>
      </c>
      <c r="DO57">
        <v>0.071159269521996</v>
      </c>
      <c r="DP57">
        <v>0.034662901022301</v>
      </c>
      <c r="DQ57">
        <v>0.0154893719267602</v>
      </c>
      <c r="DS57">
        <f t="shared" si="0"/>
        <v>0.0121579792241375</v>
      </c>
    </row>
    <row r="58" spans="1:123">
      <c r="A58" t="s">
        <v>175</v>
      </c>
      <c r="B58">
        <v>0.00347102786203446</v>
      </c>
      <c r="C58">
        <v>0.0945154253661578</v>
      </c>
      <c r="D58">
        <v>0.103550380092817</v>
      </c>
      <c r="E58">
        <v>0.106553147574819</v>
      </c>
      <c r="F58">
        <v>0.036193362866247</v>
      </c>
      <c r="G58">
        <v>-0.106332550796163</v>
      </c>
      <c r="H58">
        <v>0.054771296684851</v>
      </c>
      <c r="I58">
        <v>0.0476065438110698</v>
      </c>
      <c r="J58">
        <v>-0.0969170356754949</v>
      </c>
      <c r="K58">
        <v>-0.22583873707937</v>
      </c>
      <c r="L58">
        <v>-0.182070029441481</v>
      </c>
      <c r="M58">
        <v>-0.0554935713526724</v>
      </c>
      <c r="N58">
        <v>-0.0702010968921388</v>
      </c>
      <c r="O58">
        <v>0.141807072204241</v>
      </c>
      <c r="P58">
        <v>0.147733594722759</v>
      </c>
      <c r="Q58">
        <v>0.0875390954101123</v>
      </c>
      <c r="R58">
        <v>-0.0381823584345021</v>
      </c>
      <c r="S58">
        <v>0.139296511243021</v>
      </c>
      <c r="T58">
        <v>0.174987168188729</v>
      </c>
      <c r="U58">
        <v>0.299840102861664</v>
      </c>
      <c r="V58">
        <v>0.0287241530179385</v>
      </c>
      <c r="W58">
        <v>0.00284152197094367</v>
      </c>
      <c r="X58">
        <v>0.0373206800329444</v>
      </c>
      <c r="Y58">
        <v>0.0790839604195059</v>
      </c>
      <c r="Z58">
        <v>-0.142095466101462</v>
      </c>
      <c r="AA58">
        <v>0.0315542214171878</v>
      </c>
      <c r="AB58">
        <v>-0.0929148905806948</v>
      </c>
      <c r="AC58">
        <v>-0.0492154260776776</v>
      </c>
      <c r="AD58">
        <v>-0.347966532133325</v>
      </c>
      <c r="AE58">
        <v>-0.248918704210433</v>
      </c>
      <c r="AF58">
        <v>0.370725114584558</v>
      </c>
      <c r="AG58">
        <v>-0.110922964804733</v>
      </c>
      <c r="AH58">
        <v>0.164034812796837</v>
      </c>
      <c r="AI58">
        <v>0.116438498022078</v>
      </c>
      <c r="AJ58">
        <v>-0.127604118356368</v>
      </c>
      <c r="AK58">
        <v>0.00347676310165546</v>
      </c>
      <c r="AL58">
        <v>-0.163297308751854</v>
      </c>
      <c r="AM58">
        <v>0.0317597001316989</v>
      </c>
      <c r="AN58">
        <v>-0.000429574353183804</v>
      </c>
      <c r="AO58">
        <v>-0.0203828538451147</v>
      </c>
      <c r="AP58">
        <v>0.0663691856457049</v>
      </c>
      <c r="AQ58">
        <v>-0.0349217170529879</v>
      </c>
      <c r="AR58">
        <v>0.0434443700140064</v>
      </c>
      <c r="AS58">
        <v>-0.107584741805958</v>
      </c>
      <c r="AT58">
        <v>-0.195409064155386</v>
      </c>
      <c r="AU58">
        <v>0.0642932618060637</v>
      </c>
      <c r="AV58">
        <v>0.0603940736215061</v>
      </c>
      <c r="AW58">
        <v>0.0126613274948144</v>
      </c>
      <c r="AX58">
        <v>0.14063411234229</v>
      </c>
      <c r="AY58">
        <v>0.0684873425614168</v>
      </c>
      <c r="AZ58">
        <v>0.0153824607268738</v>
      </c>
      <c r="BA58">
        <v>-0.0808045977011493</v>
      </c>
      <c r="BB58">
        <v>-0.0934100287607853</v>
      </c>
      <c r="BC58">
        <v>-0.00605517241379305</v>
      </c>
      <c r="BD58">
        <v>-0.0792661772664826</v>
      </c>
      <c r="BE58">
        <v>0.178796967550378</v>
      </c>
      <c r="BF58">
        <v>-0.00280008182887526</v>
      </c>
      <c r="BG58">
        <v>-0.00282076596617653</v>
      </c>
      <c r="BH58">
        <v>-0.00564463245599367</v>
      </c>
      <c r="BI58">
        <v>0.150567667520108</v>
      </c>
      <c r="BJ58">
        <v>0.140731416754703</v>
      </c>
      <c r="BK58">
        <v>0.19584236453202</v>
      </c>
      <c r="BL58">
        <v>-0.100026363920974</v>
      </c>
      <c r="BM58">
        <v>-0.0467057865009111</v>
      </c>
      <c r="BN58">
        <v>-0.222922168339175</v>
      </c>
      <c r="BO58">
        <v>-0.0251479838360871</v>
      </c>
      <c r="BP58">
        <v>0.0502497274548082</v>
      </c>
      <c r="BQ58">
        <v>0.152142426071213</v>
      </c>
      <c r="BR58">
        <v>0.0740453616887538</v>
      </c>
      <c r="BS58">
        <v>0.0784604430225413</v>
      </c>
      <c r="BT58">
        <v>-0.033337252525618</v>
      </c>
      <c r="BU58">
        <v>0.0292194122435232</v>
      </c>
      <c r="BV58">
        <v>0.00381804298025523</v>
      </c>
      <c r="BW58">
        <v>0.0447366514525829</v>
      </c>
      <c r="BX58">
        <v>-0.00828681391075226</v>
      </c>
      <c r="BY58">
        <v>-0.00832983707433044</v>
      </c>
      <c r="BZ58">
        <v>0.0989907892997226</v>
      </c>
      <c r="CA58">
        <v>-0.150217345973085</v>
      </c>
      <c r="CB58">
        <v>0.0349201555362604</v>
      </c>
      <c r="CC58">
        <v>0.0229809586342744</v>
      </c>
      <c r="CD58">
        <v>-0.0792772072457567</v>
      </c>
      <c r="CE58">
        <v>0.0616364745408249</v>
      </c>
      <c r="CF58">
        <v>-0.11451084825215</v>
      </c>
      <c r="CG58">
        <v>0.153759797307736</v>
      </c>
      <c r="CH58">
        <v>-0.121110139079824</v>
      </c>
      <c r="CI58">
        <v>0.0674927631913056</v>
      </c>
      <c r="CJ58">
        <v>0.0182873453853474</v>
      </c>
      <c r="CK58">
        <v>0.0294238567771112</v>
      </c>
      <c r="CL58">
        <v>0.142641893057157</v>
      </c>
      <c r="CM58">
        <v>-0.0384554279268545</v>
      </c>
      <c r="CN58">
        <v>-0.0904457020116486</v>
      </c>
      <c r="CO58">
        <v>-0.231577608835845</v>
      </c>
      <c r="CP58">
        <v>0.0205553125849576</v>
      </c>
      <c r="CQ58">
        <v>0.0257123002084783</v>
      </c>
      <c r="CR58">
        <v>0.0337285456187895</v>
      </c>
      <c r="CS58">
        <v>-0.0102788731471266</v>
      </c>
      <c r="CT58">
        <v>-0.108602079332495</v>
      </c>
      <c r="CU58">
        <v>0.0376396008221282</v>
      </c>
      <c r="CV58">
        <v>0.146385700307854</v>
      </c>
      <c r="CW58">
        <v>-2.08172866748013e-5</v>
      </c>
      <c r="CX58">
        <v>0.0457781663752186</v>
      </c>
      <c r="CY58">
        <v>0.00537473872797856</v>
      </c>
      <c r="CZ58">
        <v>0.0980397980397982</v>
      </c>
      <c r="DA58">
        <v>0.148828360967605</v>
      </c>
      <c r="DB58">
        <v>0.136493486108931</v>
      </c>
      <c r="DC58">
        <v>0.0673701074496589</v>
      </c>
      <c r="DD58">
        <v>0.0448216965995549</v>
      </c>
      <c r="DE58">
        <v>0.00499702779016187</v>
      </c>
      <c r="DF58">
        <v>0.0295804760232405</v>
      </c>
      <c r="DG58">
        <v>0.129117196476446</v>
      </c>
      <c r="DH58">
        <v>-0.147344710621158</v>
      </c>
      <c r="DI58">
        <v>0.0490679330428458</v>
      </c>
      <c r="DJ58">
        <v>0.0934035657362255</v>
      </c>
      <c r="DK58">
        <v>-0.00658404547597502</v>
      </c>
      <c r="DL58">
        <v>0.0565180392969746</v>
      </c>
      <c r="DM58">
        <v>0.0539593046369584</v>
      </c>
      <c r="DN58">
        <v>-0.0203689733214458</v>
      </c>
      <c r="DO58">
        <v>0.0379395527463295</v>
      </c>
      <c r="DP58">
        <v>0.00548267273068914</v>
      </c>
      <c r="DQ58">
        <v>0.0522588155474766</v>
      </c>
      <c r="DS58">
        <f t="shared" si="0"/>
        <v>0.0131353084876944</v>
      </c>
    </row>
    <row r="59" spans="1:123">
      <c r="A59" t="s">
        <v>178</v>
      </c>
      <c r="B59">
        <v>-0.227861421401975</v>
      </c>
      <c r="C59">
        <v>-0.088315802960944</v>
      </c>
      <c r="D59">
        <v>-0.0317281852755668</v>
      </c>
      <c r="E59">
        <v>0.0813522345914135</v>
      </c>
      <c r="F59">
        <v>0.0312097066133015</v>
      </c>
      <c r="G59">
        <v>-0.0298864810709749</v>
      </c>
      <c r="H59">
        <v>-0.186607792672465</v>
      </c>
      <c r="I59">
        <v>0.217232433405148</v>
      </c>
      <c r="J59">
        <v>-0.165709146609393</v>
      </c>
      <c r="K59">
        <v>-0.469075945441748</v>
      </c>
      <c r="L59">
        <v>-0.210073983423263</v>
      </c>
      <c r="M59">
        <v>0.0957595389833692</v>
      </c>
      <c r="N59">
        <v>-0.011203701720186</v>
      </c>
      <c r="O59">
        <v>0.114877161055505</v>
      </c>
      <c r="P59">
        <v>0.159296936485265</v>
      </c>
      <c r="Q59">
        <v>0.0445036709242683</v>
      </c>
      <c r="R59">
        <v>0.222594001251745</v>
      </c>
      <c r="S59">
        <v>0.0364120839814395</v>
      </c>
      <c r="T59">
        <v>0.132735965551088</v>
      </c>
      <c r="U59">
        <v>0.0982244683467877</v>
      </c>
      <c r="V59">
        <v>0.0249636032293861</v>
      </c>
      <c r="W59">
        <v>-0.132634715669233</v>
      </c>
      <c r="X59">
        <v>0.0484242229907696</v>
      </c>
      <c r="Y59">
        <v>0.0939699947023773</v>
      </c>
      <c r="Z59">
        <v>-0.215404354316125</v>
      </c>
      <c r="AA59">
        <v>0.0968948841944515</v>
      </c>
      <c r="AB59">
        <v>0.0317829547300277</v>
      </c>
      <c r="AC59">
        <v>0.0455958665744629</v>
      </c>
      <c r="AD59">
        <v>-0.0797679282922081</v>
      </c>
      <c r="AE59">
        <v>-0.131084128968927</v>
      </c>
      <c r="AF59">
        <v>0.090183446754714</v>
      </c>
      <c r="AG59">
        <v>-0.0742664339158273</v>
      </c>
      <c r="AH59">
        <v>0.0443566388368795</v>
      </c>
      <c r="AI59">
        <v>0.0375216925275623</v>
      </c>
      <c r="AJ59">
        <v>0.0944550692732002</v>
      </c>
      <c r="AK59">
        <v>0.072256527528838</v>
      </c>
      <c r="AL59">
        <v>0.0494138977242358</v>
      </c>
      <c r="AM59">
        <v>0.0943190840228294</v>
      </c>
      <c r="AN59">
        <v>0.0222079249484386</v>
      </c>
      <c r="AO59">
        <v>-0.028251563455538</v>
      </c>
      <c r="AP59">
        <v>0.00319714829072004</v>
      </c>
      <c r="AQ59">
        <v>-0.0788451852191034</v>
      </c>
      <c r="AR59">
        <v>0.00685983566219783</v>
      </c>
      <c r="AS59">
        <v>-0.0323918420545936</v>
      </c>
      <c r="AT59">
        <v>-0.0651869993367008</v>
      </c>
      <c r="AU59">
        <v>0.103802111192376</v>
      </c>
      <c r="AV59">
        <v>-0.0269739704893389</v>
      </c>
      <c r="AW59">
        <v>-0.0420272694471407</v>
      </c>
      <c r="AX59">
        <v>0.0780819810404918</v>
      </c>
      <c r="AY59">
        <v>0.078705480597955</v>
      </c>
      <c r="AZ59">
        <v>-0.0257365854548607</v>
      </c>
      <c r="BA59">
        <v>-0.0217764855158979</v>
      </c>
      <c r="BB59">
        <v>-0.100235487823557</v>
      </c>
      <c r="BC59">
        <v>0.0116338450735693</v>
      </c>
      <c r="BD59">
        <v>0.0101276206401539</v>
      </c>
      <c r="BE59">
        <v>0.0163353270969657</v>
      </c>
      <c r="BF59">
        <v>0.0681735531687129</v>
      </c>
      <c r="BG59">
        <v>-0.103755987858852</v>
      </c>
      <c r="BH59">
        <v>-0.00132149869722697</v>
      </c>
      <c r="BI59">
        <v>-0.0489655098520321</v>
      </c>
      <c r="BJ59">
        <v>0.0879271301585156</v>
      </c>
      <c r="BK59">
        <v>0.0367626119059083</v>
      </c>
      <c r="BL59">
        <v>-0.0544670905104604</v>
      </c>
      <c r="BM59">
        <v>-0.0856569391258418</v>
      </c>
      <c r="BN59">
        <v>-0.0920985743004367</v>
      </c>
      <c r="BO59">
        <v>-0.0565138548659053</v>
      </c>
      <c r="BP59">
        <v>0.157617528644551</v>
      </c>
      <c r="BQ59">
        <v>0.0208441350383035</v>
      </c>
      <c r="BR59">
        <v>0.0573465043684693</v>
      </c>
      <c r="BS59">
        <v>-0.0706112844205049</v>
      </c>
      <c r="BT59">
        <v>-0.245884122439735</v>
      </c>
      <c r="BU59">
        <v>0.0139922068721219</v>
      </c>
      <c r="BV59">
        <v>-0.0156825517372318</v>
      </c>
      <c r="BW59">
        <v>0.0285086027312706</v>
      </c>
      <c r="BX59">
        <v>-0.0926971981546079</v>
      </c>
      <c r="BY59">
        <v>0.101241856004233</v>
      </c>
      <c r="BZ59">
        <v>-0.0174633802076686</v>
      </c>
      <c r="CA59">
        <v>0.0875621814513972</v>
      </c>
      <c r="CB59">
        <v>0.0127383612270422</v>
      </c>
      <c r="CC59">
        <v>-0.0507149348892389</v>
      </c>
      <c r="CD59">
        <v>-0.0804873235936825</v>
      </c>
      <c r="CE59">
        <v>-0.122559928784892</v>
      </c>
      <c r="CF59">
        <v>-0.235633537447009</v>
      </c>
      <c r="CG59">
        <v>0.00365002429399275</v>
      </c>
      <c r="CH59">
        <v>-0.0422713157242209</v>
      </c>
      <c r="CI59">
        <v>0.0314137416626599</v>
      </c>
      <c r="CJ59">
        <v>-0.0418843160927096</v>
      </c>
      <c r="CK59">
        <v>0.234470712993575</v>
      </c>
      <c r="CL59">
        <v>-0.0566857674155373</v>
      </c>
      <c r="CM59">
        <v>-0.00344975358902921</v>
      </c>
      <c r="CN59">
        <v>-0.159259498161646</v>
      </c>
      <c r="CO59">
        <v>-0.179811774333794</v>
      </c>
      <c r="CP59">
        <v>-0.128137569767079</v>
      </c>
      <c r="CQ59">
        <v>0.0439175294601504</v>
      </c>
      <c r="CR59">
        <v>-0.0828893951592182</v>
      </c>
      <c r="CS59">
        <v>-0.205509899140829</v>
      </c>
      <c r="CT59">
        <v>-0.220161271363754</v>
      </c>
      <c r="CU59">
        <v>0.219763656095502</v>
      </c>
      <c r="CV59">
        <v>0.206144036379813</v>
      </c>
      <c r="CW59">
        <v>0.372046800401615</v>
      </c>
      <c r="CX59">
        <v>-0.00358422939068093</v>
      </c>
      <c r="CY59">
        <v>0.0442745803357314</v>
      </c>
      <c r="CZ59">
        <v>0.0634239458047479</v>
      </c>
      <c r="DA59">
        <v>0.0553088685840766</v>
      </c>
      <c r="DB59">
        <v>0.0667340230972875</v>
      </c>
      <c r="DC59">
        <v>0.0134637748923978</v>
      </c>
      <c r="DD59">
        <v>0.123633653527658</v>
      </c>
      <c r="DE59">
        <v>0.0271101144415316</v>
      </c>
      <c r="DF59">
        <v>0.0285266200619119</v>
      </c>
      <c r="DG59">
        <v>0.0319211488823115</v>
      </c>
      <c r="DH59">
        <v>0.0391814108012052</v>
      </c>
      <c r="DI59">
        <v>0.0636425312032416</v>
      </c>
      <c r="DJ59">
        <v>0.0931157109280116</v>
      </c>
      <c r="DK59">
        <v>-0.0848480488545712</v>
      </c>
      <c r="DL59">
        <v>0.0853429527211746</v>
      </c>
      <c r="DM59">
        <v>0.111796043842848</v>
      </c>
      <c r="DN59">
        <v>0.0267455158735903</v>
      </c>
      <c r="DO59">
        <v>0.0663522478128151</v>
      </c>
      <c r="DP59">
        <v>0.059803915087167</v>
      </c>
      <c r="DQ59">
        <v>0.0806798294004938</v>
      </c>
      <c r="DS59">
        <f t="shared" si="0"/>
        <v>0.00163677877136672</v>
      </c>
    </row>
    <row r="60" spans="1:123">
      <c r="A60" t="s">
        <v>181</v>
      </c>
      <c r="B60">
        <v>-0.0638032786885245</v>
      </c>
      <c r="C60">
        <v>0.0614274707571618</v>
      </c>
      <c r="D60">
        <v>-0.0157714134881879</v>
      </c>
      <c r="E60">
        <v>0.0655715722427086</v>
      </c>
      <c r="F60">
        <v>0.0587050902913231</v>
      </c>
      <c r="G60">
        <v>-0.0366694401521455</v>
      </c>
      <c r="H60">
        <v>-0.0377568017767907</v>
      </c>
      <c r="I60">
        <v>-0.00955311918958779</v>
      </c>
      <c r="J60">
        <v>-0.0338555152770584</v>
      </c>
      <c r="K60">
        <v>-0.0444221105527638</v>
      </c>
      <c r="L60">
        <v>-0.0973215537792735</v>
      </c>
      <c r="M60">
        <v>0.00357309305577114</v>
      </c>
      <c r="N60">
        <v>0.0702786377708979</v>
      </c>
      <c r="O60">
        <v>0.0619757014752675</v>
      </c>
      <c r="P60">
        <v>-0.0132788559754851</v>
      </c>
      <c r="Q60">
        <v>-0.00351966873706</v>
      </c>
      <c r="R60">
        <v>0.0768751298566381</v>
      </c>
      <c r="S60">
        <v>-0.0126053122387292</v>
      </c>
      <c r="T60">
        <v>0.146355761089038</v>
      </c>
      <c r="U60">
        <v>0.0998863636363636</v>
      </c>
      <c r="V60">
        <v>0.0279987602025003</v>
      </c>
      <c r="W60">
        <v>0.150904522613065</v>
      </c>
      <c r="X60">
        <v>-0.015019866393049</v>
      </c>
      <c r="Y60">
        <v>0.184228024291857</v>
      </c>
      <c r="Z60">
        <v>-0.033314617256223</v>
      </c>
      <c r="AA60">
        <v>0.0288867376573088</v>
      </c>
      <c r="AB60">
        <v>0.017274472168906</v>
      </c>
      <c r="AC60">
        <v>0.0150943396226415</v>
      </c>
      <c r="AD60">
        <v>-0.00881988483125595</v>
      </c>
      <c r="AE60">
        <v>-0.0272466539196939</v>
      </c>
      <c r="AF60">
        <v>0.042033642033642</v>
      </c>
      <c r="AG60">
        <v>-0.0196611891029129</v>
      </c>
      <c r="AH60">
        <v>0.101054579093432</v>
      </c>
      <c r="AI60">
        <v>-0.0624747949993277</v>
      </c>
      <c r="AJ60">
        <v>0.125497365308098</v>
      </c>
      <c r="AK60">
        <v>0.0133129498694184</v>
      </c>
      <c r="AL60">
        <v>-0.00449459391501139</v>
      </c>
      <c r="AM60">
        <v>0.0101032425093928</v>
      </c>
      <c r="AN60">
        <v>0.0105648110524177</v>
      </c>
      <c r="AO60">
        <v>0.00080418174507435</v>
      </c>
      <c r="AP60">
        <v>-0.00856074419754604</v>
      </c>
      <c r="AQ60">
        <v>-0.00224438902743151</v>
      </c>
      <c r="AR60">
        <v>-0.0169020244938765</v>
      </c>
      <c r="AS60">
        <v>0.159087297804049</v>
      </c>
      <c r="AT60">
        <v>-0.0485564664272202</v>
      </c>
      <c r="AU60">
        <v>0.00717537894069498</v>
      </c>
      <c r="AV60">
        <v>0.163657692197648</v>
      </c>
      <c r="AW60">
        <v>0.0151951021612451</v>
      </c>
      <c r="AX60">
        <v>-0.0597495701034173</v>
      </c>
      <c r="AY60">
        <v>0.174179588892896</v>
      </c>
      <c r="AZ60">
        <v>0.0601307476307475</v>
      </c>
      <c r="BA60">
        <v>0.0480289705121573</v>
      </c>
      <c r="BB60">
        <v>-0.0415235161710699</v>
      </c>
      <c r="BC60">
        <v>0.102486455307665</v>
      </c>
      <c r="BD60">
        <v>-0.0891475765163123</v>
      </c>
      <c r="BE60">
        <v>0.0887028945370998</v>
      </c>
      <c r="BF60">
        <v>0.0603531118690057</v>
      </c>
      <c r="BG60">
        <v>-0.0983580339055337</v>
      </c>
      <c r="BH60">
        <v>0.110112536707464</v>
      </c>
      <c r="BI60">
        <v>0.00115399637822677</v>
      </c>
      <c r="BJ60">
        <v>-0.0120586618432018</v>
      </c>
      <c r="BK60">
        <v>0.0451436879610849</v>
      </c>
      <c r="BL60">
        <v>0.074382578229657</v>
      </c>
      <c r="BM60">
        <v>0.205588503285004</v>
      </c>
      <c r="BN60">
        <v>-0.176217879020923</v>
      </c>
      <c r="BO60">
        <v>-0.0466134432140096</v>
      </c>
      <c r="BP60">
        <v>0.0760062128579146</v>
      </c>
      <c r="BQ60">
        <v>0.27166033828098</v>
      </c>
      <c r="BR60">
        <v>-0.048144309544961</v>
      </c>
      <c r="BS60">
        <v>0.117491509605164</v>
      </c>
      <c r="BT60">
        <v>-0.0259366662800139</v>
      </c>
      <c r="BU60">
        <v>0.0899921404244171</v>
      </c>
      <c r="BV60">
        <v>-0.00205394893533339</v>
      </c>
      <c r="BW60">
        <v>0.287860044009941</v>
      </c>
      <c r="BX60">
        <v>-0.0407524843374109</v>
      </c>
      <c r="BY60">
        <v>-0.000593745292131631</v>
      </c>
      <c r="BZ60">
        <v>0.0691547847059659</v>
      </c>
      <c r="CA60">
        <v>0.0415343147418619</v>
      </c>
      <c r="CB60">
        <v>-0.0332290198514128</v>
      </c>
      <c r="CC60">
        <v>0.206737501029569</v>
      </c>
      <c r="CD60">
        <v>0.0626032352740427</v>
      </c>
      <c r="CE60">
        <v>-0.00137459693477726</v>
      </c>
      <c r="CF60">
        <v>-0.115284174235212</v>
      </c>
      <c r="CG60">
        <v>0.0535679232251263</v>
      </c>
      <c r="CH60">
        <v>0.0377950908476119</v>
      </c>
      <c r="CI60">
        <v>0.40108384866015</v>
      </c>
      <c r="CJ60">
        <v>0.0144417181990326</v>
      </c>
      <c r="CK60">
        <v>-0.00709700961862347</v>
      </c>
      <c r="CL60">
        <v>0.0583786840059368</v>
      </c>
      <c r="CM60">
        <v>-0.0499855314412909</v>
      </c>
      <c r="CN60">
        <v>0.0862195813436926</v>
      </c>
      <c r="CO60">
        <v>-0.00301558266751789</v>
      </c>
      <c r="CP60">
        <v>0.0222201067084384</v>
      </c>
      <c r="CQ60">
        <v>0.141665820041315</v>
      </c>
      <c r="CR60">
        <v>0.0955327811107238</v>
      </c>
      <c r="CS60">
        <v>0.137556986830838</v>
      </c>
      <c r="CT60">
        <v>0.0501121669949363</v>
      </c>
      <c r="CU60">
        <v>-0.0242867949760448</v>
      </c>
      <c r="CV60">
        <v>-0.0347845529753729</v>
      </c>
      <c r="CW60">
        <v>0.10325272715239</v>
      </c>
      <c r="CX60">
        <v>0.0734486077896155</v>
      </c>
      <c r="CY60">
        <v>0.0224588090048623</v>
      </c>
      <c r="CZ60">
        <v>0.0921725735723427</v>
      </c>
      <c r="DA60">
        <v>-0.00772758499888537</v>
      </c>
      <c r="DB60">
        <v>-0.048863242984248</v>
      </c>
      <c r="DC60">
        <v>-0.100517495293854</v>
      </c>
      <c r="DD60">
        <v>0.080226700251889</v>
      </c>
      <c r="DE60">
        <v>-0.0522699252578023</v>
      </c>
      <c r="DF60">
        <v>-0.12146903006952</v>
      </c>
      <c r="DG60">
        <v>-0.027803516256953</v>
      </c>
      <c r="DH60">
        <v>0.0521162456444657</v>
      </c>
      <c r="DI60">
        <v>0.0597264902494794</v>
      </c>
      <c r="DJ60">
        <v>-0.0759194106975977</v>
      </c>
      <c r="DK60">
        <v>-0.0952739300235873</v>
      </c>
      <c r="DL60">
        <v>0.0345861497593436</v>
      </c>
      <c r="DM60">
        <v>-0.199480119991865</v>
      </c>
      <c r="DN60">
        <v>0.0991489158998706</v>
      </c>
      <c r="DO60">
        <v>-0.0277871075621814</v>
      </c>
      <c r="DP60">
        <v>0.0417686675557305</v>
      </c>
      <c r="DQ60">
        <v>0.012768499023319</v>
      </c>
      <c r="DS60">
        <f t="shared" si="0"/>
        <v>0.0283158617511526</v>
      </c>
    </row>
    <row r="61" spans="1:123">
      <c r="A61" t="s">
        <v>184</v>
      </c>
      <c r="B61">
        <v>-0.0249960698003459</v>
      </c>
      <c r="C61">
        <v>-0.192357304095453</v>
      </c>
      <c r="D61">
        <v>-0.0792573367937713</v>
      </c>
      <c r="E61">
        <v>-0.241543798785776</v>
      </c>
      <c r="F61">
        <v>0.318467695826186</v>
      </c>
      <c r="G61">
        <v>-0.138117953165655</v>
      </c>
      <c r="H61">
        <v>-0.099874213836478</v>
      </c>
      <c r="I61">
        <v>0</v>
      </c>
      <c r="J61">
        <v>0.444382336500838</v>
      </c>
      <c r="K61">
        <v>-0.503289473684211</v>
      </c>
      <c r="L61">
        <v>-0.0140241527074406</v>
      </c>
      <c r="M61">
        <v>0.399841959699723</v>
      </c>
      <c r="N61">
        <v>0.257126728760937</v>
      </c>
      <c r="O61">
        <v>0.522676246070948</v>
      </c>
      <c r="P61">
        <v>0.208935417281038</v>
      </c>
      <c r="Q61">
        <v>-0.0740334187095987</v>
      </c>
      <c r="R61">
        <v>0.533324552160169</v>
      </c>
      <c r="S61">
        <v>-0.130401168284512</v>
      </c>
      <c r="T61">
        <v>0.0999703645164478</v>
      </c>
      <c r="U61">
        <v>0.136326897171082</v>
      </c>
      <c r="V61">
        <v>0.200031613056192</v>
      </c>
      <c r="W61">
        <v>0</v>
      </c>
      <c r="X61">
        <v>0.030295047418335</v>
      </c>
      <c r="Y61">
        <v>-0.182370237790846</v>
      </c>
      <c r="Z61">
        <v>-0.0287702290673129</v>
      </c>
      <c r="AA61">
        <v>0</v>
      </c>
      <c r="AB61">
        <v>0.195604926346293</v>
      </c>
      <c r="AC61">
        <v>0.0407325119504478</v>
      </c>
      <c r="AD61">
        <v>-0.123495924440419</v>
      </c>
      <c r="AE61">
        <v>0.0996383496937043</v>
      </c>
      <c r="AF61">
        <v>-0.034364722464595</v>
      </c>
      <c r="AG61">
        <v>0.0679780357266977</v>
      </c>
      <c r="AH61">
        <v>0.193947282785552</v>
      </c>
      <c r="AI61">
        <v>0.040610520577814</v>
      </c>
      <c r="AJ61">
        <v>-0.107333682556312</v>
      </c>
      <c r="AK61">
        <v>0.0792207030103866</v>
      </c>
      <c r="AL61">
        <v>-0.14430971670926</v>
      </c>
      <c r="AM61">
        <v>-0.106500603672873</v>
      </c>
      <c r="AN61">
        <v>0.192091600881872</v>
      </c>
      <c r="AO61">
        <v>-0.194427872568906</v>
      </c>
      <c r="AP61">
        <v>0.241353773235577</v>
      </c>
      <c r="AQ61">
        <v>-0.238873642763393</v>
      </c>
      <c r="AR61">
        <v>0.134974133876783</v>
      </c>
      <c r="AS61">
        <v>-0.00959944751381225</v>
      </c>
      <c r="AT61">
        <v>-0.00327731678404575</v>
      </c>
      <c r="AU61">
        <v>0.104239541066182</v>
      </c>
      <c r="AV61">
        <v>0.108717688798784</v>
      </c>
      <c r="AW61">
        <v>-0.182571428571428</v>
      </c>
      <c r="AX61">
        <v>0.236630548759175</v>
      </c>
      <c r="AY61">
        <v>0.0620124364047485</v>
      </c>
      <c r="AZ61">
        <v>-0.0862830680789908</v>
      </c>
      <c r="BA61">
        <v>-0.0499825235931491</v>
      </c>
      <c r="BB61">
        <v>-0.0643242580328673</v>
      </c>
      <c r="BC61">
        <v>-0.0156628874762434</v>
      </c>
      <c r="BD61">
        <v>-0.0412782956058589</v>
      </c>
      <c r="BE61">
        <v>0.0861111111111112</v>
      </c>
      <c r="BF61">
        <v>0.152429667519182</v>
      </c>
      <c r="BG61">
        <v>0.0264647137150464</v>
      </c>
      <c r="BH61">
        <v>-0.0592940922112318</v>
      </c>
      <c r="BI61">
        <v>-0.06297402895886</v>
      </c>
      <c r="BJ61">
        <v>-0.087748344370861</v>
      </c>
      <c r="BK61">
        <v>-0.160247361699267</v>
      </c>
      <c r="BL61">
        <v>0.11830625150084</v>
      </c>
      <c r="BM61">
        <v>-0.337842674110658</v>
      </c>
      <c r="BN61">
        <v>-0.128959031456059</v>
      </c>
      <c r="BO61">
        <v>-0.319434102755026</v>
      </c>
      <c r="BP61">
        <v>0.50419401896426</v>
      </c>
      <c r="BQ61">
        <v>0.0866771729906657</v>
      </c>
      <c r="BR61">
        <v>-0.10698348951361</v>
      </c>
      <c r="BS61">
        <v>-0.0241099312929418</v>
      </c>
      <c r="BT61">
        <v>-0.265360983102919</v>
      </c>
      <c r="BU61">
        <v>0.0336295521867922</v>
      </c>
      <c r="BV61">
        <v>0</v>
      </c>
      <c r="BW61">
        <v>0.601483479433581</v>
      </c>
      <c r="BX61">
        <v>-0.164</v>
      </c>
      <c r="BY61">
        <v>0.0429362880886426</v>
      </c>
      <c r="BZ61">
        <v>-0.0999637812386817</v>
      </c>
      <c r="CA61">
        <v>-0.032729711602951</v>
      </c>
      <c r="CB61">
        <v>0.0608792123145194</v>
      </c>
      <c r="CC61">
        <v>-0.0190849673202613</v>
      </c>
      <c r="CD61">
        <v>-0.0775586353944564</v>
      </c>
      <c r="CE61">
        <v>-0.242848887604738</v>
      </c>
      <c r="CF61">
        <v>-0.179355084907461</v>
      </c>
      <c r="CG61">
        <v>0.482910950941642</v>
      </c>
      <c r="CH61">
        <v>0.55032925682032</v>
      </c>
      <c r="CI61">
        <v>-0.14087783171521</v>
      </c>
      <c r="CJ61">
        <v>-0.035314891112419</v>
      </c>
      <c r="CK61">
        <v>0.201220256253813</v>
      </c>
      <c r="CL61">
        <v>0.226940268183665</v>
      </c>
      <c r="CM61">
        <v>0.0575426395098526</v>
      </c>
      <c r="CN61">
        <v>-0.142253190323338</v>
      </c>
      <c r="CO61">
        <v>0.0390653523183644</v>
      </c>
      <c r="CP61">
        <v>0.202740688685875</v>
      </c>
      <c r="CQ61">
        <v>0.0590855974291555</v>
      </c>
      <c r="CR61">
        <v>-0.118957313288739</v>
      </c>
      <c r="CS61">
        <v>0.172980588603632</v>
      </c>
      <c r="CT61">
        <v>0.0323635393033497</v>
      </c>
      <c r="CU61">
        <v>0.282334690711654</v>
      </c>
      <c r="CV61">
        <v>-0.163969958163214</v>
      </c>
      <c r="CW61">
        <v>0.405281562763777</v>
      </c>
      <c r="CX61">
        <v>-0.0418740346662091</v>
      </c>
      <c r="CY61">
        <v>0.252418054809242</v>
      </c>
      <c r="CZ61">
        <v>0.120168758268083</v>
      </c>
      <c r="DA61">
        <v>-0.239419087136929</v>
      </c>
      <c r="DB61">
        <v>0.172898568970582</v>
      </c>
      <c r="DC61">
        <v>-0.111560342051594</v>
      </c>
      <c r="DD61">
        <v>-0.190608513551609</v>
      </c>
      <c r="DE61">
        <v>0.174544730818987</v>
      </c>
      <c r="DF61">
        <v>0.0235956960094892</v>
      </c>
      <c r="DG61">
        <v>0.00413855895377235</v>
      </c>
      <c r="DH61">
        <v>-0.0138894613197049</v>
      </c>
      <c r="DI61">
        <v>0.07042547855889</v>
      </c>
      <c r="DJ61">
        <v>0.0789504509780952</v>
      </c>
      <c r="DK61">
        <v>-0.0568885028769948</v>
      </c>
      <c r="DL61">
        <v>-0.0301983807221519</v>
      </c>
      <c r="DM61">
        <v>0.106908285194271</v>
      </c>
      <c r="DN61">
        <v>-0.101622819559622</v>
      </c>
      <c r="DO61">
        <v>0.0542712768073847</v>
      </c>
      <c r="DP61">
        <v>0.0429482582933918</v>
      </c>
      <c r="DQ61">
        <v>0.0577148308396766</v>
      </c>
      <c r="DS61">
        <f t="shared" si="0"/>
        <v>0.0305564211487187</v>
      </c>
    </row>
    <row r="62" spans="1:123">
      <c r="A62" t="s">
        <v>186</v>
      </c>
      <c r="B62">
        <v>-0.0527761442895319</v>
      </c>
      <c r="C62">
        <v>0.102576797038923</v>
      </c>
      <c r="D62">
        <v>-0.0574894514767932</v>
      </c>
      <c r="E62">
        <v>-0.196456389237587</v>
      </c>
      <c r="F62">
        <v>-0.0326560573692579</v>
      </c>
      <c r="G62">
        <v>-0.10036093356293</v>
      </c>
      <c r="H62">
        <v>-0.140970877986007</v>
      </c>
      <c r="I62">
        <v>0.0508956783362917</v>
      </c>
      <c r="J62">
        <v>-0.0391471011020604</v>
      </c>
      <c r="K62">
        <v>-0.0740786914676108</v>
      </c>
      <c r="L62">
        <v>-0.0639962299717249</v>
      </c>
      <c r="M62">
        <v>-0.00427233626307222</v>
      </c>
      <c r="N62">
        <v>-0.0600837908119041</v>
      </c>
      <c r="O62">
        <v>0.00770046571678895</v>
      </c>
      <c r="P62">
        <v>0.0605991275433941</v>
      </c>
      <c r="Q62">
        <v>0.109772057237363</v>
      </c>
      <c r="R62">
        <v>-0.0203193033381713</v>
      </c>
      <c r="S62">
        <v>-0.0359656084656084</v>
      </c>
      <c r="T62">
        <v>0.0329989983672012</v>
      </c>
      <c r="U62">
        <v>-0.0189411045878384</v>
      </c>
      <c r="V62">
        <v>0.0650825886812889</v>
      </c>
      <c r="W62">
        <v>-0.020834657480265</v>
      </c>
      <c r="X62">
        <v>0.0241210988212079</v>
      </c>
      <c r="Y62">
        <v>-0.0373957356184874</v>
      </c>
      <c r="Z62">
        <v>0.0129451116729877</v>
      </c>
      <c r="AA62">
        <v>0.013351707640505</v>
      </c>
      <c r="AB62">
        <v>0.0146383393631488</v>
      </c>
      <c r="AC62">
        <v>-0.0115442487387307</v>
      </c>
      <c r="AD62">
        <v>-0.0291912912221456</v>
      </c>
      <c r="AE62">
        <v>-0.0405971643915036</v>
      </c>
      <c r="AF62">
        <v>0.0814986746508084</v>
      </c>
      <c r="AG62">
        <v>-0.0257540161280081</v>
      </c>
      <c r="AH62">
        <v>0.0757459233285971</v>
      </c>
      <c r="AI62">
        <v>0.0790034897246996</v>
      </c>
      <c r="AJ62">
        <v>-0.043122810169796</v>
      </c>
      <c r="AK62">
        <v>0.00140831846774936</v>
      </c>
      <c r="AL62">
        <v>-0.0267321395087192</v>
      </c>
      <c r="AM62">
        <v>0.124375353715366</v>
      </c>
      <c r="AN62">
        <v>-0.0119516792323509</v>
      </c>
      <c r="AO62">
        <v>0.0295686104487318</v>
      </c>
      <c r="AP62">
        <v>0.0234977049732599</v>
      </c>
      <c r="AQ62">
        <v>-0.0591647809092779</v>
      </c>
      <c r="AR62">
        <v>0.0124305768137492</v>
      </c>
      <c r="AS62">
        <v>-0.0744344257869446</v>
      </c>
      <c r="AT62">
        <v>-0.098947638603696</v>
      </c>
      <c r="AU62">
        <v>0.13334023902319</v>
      </c>
      <c r="AV62">
        <v>-0.0346056735481954</v>
      </c>
      <c r="AW62">
        <v>-0.0215029585798816</v>
      </c>
      <c r="AX62">
        <v>0.0805848844381554</v>
      </c>
      <c r="AY62">
        <v>-0.030823987643543</v>
      </c>
      <c r="AZ62">
        <v>0.00732169253510717</v>
      </c>
      <c r="BA62">
        <v>0.0363653039231422</v>
      </c>
      <c r="BB62">
        <v>0.0245580654439257</v>
      </c>
      <c r="BC62">
        <v>0.0171241011466452</v>
      </c>
      <c r="BD62">
        <v>0.0976497813256338</v>
      </c>
      <c r="BE62">
        <v>-0.0536734910979372</v>
      </c>
      <c r="BF62">
        <v>-0.0673356974236865</v>
      </c>
      <c r="BG62">
        <v>0</v>
      </c>
      <c r="BH62">
        <v>0.0252673562412342</v>
      </c>
      <c r="BI62">
        <v>0.073944640376189</v>
      </c>
      <c r="BJ62">
        <v>0.0163898536158187</v>
      </c>
      <c r="BK62">
        <v>0.0516174512414818</v>
      </c>
      <c r="BL62">
        <v>0.0253891702666471</v>
      </c>
      <c r="BM62">
        <v>0.0774050029509239</v>
      </c>
      <c r="BN62">
        <v>-0.0431063542895669</v>
      </c>
      <c r="BO62">
        <v>-0.10210048879299</v>
      </c>
      <c r="BP62">
        <v>0.127089218455744</v>
      </c>
      <c r="BQ62">
        <v>0.00378560426076291</v>
      </c>
      <c r="BR62">
        <v>-0.0333350672770149</v>
      </c>
      <c r="BS62">
        <v>0.109722957156566</v>
      </c>
      <c r="BT62">
        <v>-0.0197764541391543</v>
      </c>
      <c r="BU62">
        <v>0.0461141434295795</v>
      </c>
      <c r="BV62">
        <v>-0.0440813688632475</v>
      </c>
      <c r="BW62">
        <v>0.0406147453127319</v>
      </c>
      <c r="BX62">
        <v>-0.0311618546572435</v>
      </c>
      <c r="BY62">
        <v>0.111106567767155</v>
      </c>
      <c r="BZ62">
        <v>-0.0815809811209658</v>
      </c>
      <c r="CA62">
        <v>-0.0372492607047548</v>
      </c>
      <c r="CB62">
        <v>0.0357187450575613</v>
      </c>
      <c r="CC62">
        <v>0.0638060181315503</v>
      </c>
      <c r="CD62">
        <v>0.00552269138656558</v>
      </c>
      <c r="CE62">
        <v>0.120876974168633</v>
      </c>
      <c r="CF62">
        <v>-0.0122534890268263</v>
      </c>
      <c r="CG62">
        <v>0.0297786283372017</v>
      </c>
      <c r="CH62">
        <v>0.115663428714529</v>
      </c>
      <c r="CI62">
        <v>0.139751791273118</v>
      </c>
      <c r="CJ62">
        <v>-0.00344127036775976</v>
      </c>
      <c r="CK62">
        <v>0.0147019054751207</v>
      </c>
      <c r="CL62">
        <v>0.0310586064628553</v>
      </c>
      <c r="CM62">
        <v>-0.0602410836336523</v>
      </c>
      <c r="CN62">
        <v>0.0213693297224102</v>
      </c>
      <c r="CO62">
        <v>-0.0309845879769648</v>
      </c>
      <c r="CP62">
        <v>0.0484573493022933</v>
      </c>
      <c r="CQ62">
        <v>-0.0588235294117646</v>
      </c>
      <c r="CR62">
        <v>0.02901863084922</v>
      </c>
      <c r="CS62">
        <v>0.0216897019968632</v>
      </c>
      <c r="CT62">
        <v>-0.00636722834962067</v>
      </c>
      <c r="CU62">
        <v>-0.0502947382610184</v>
      </c>
      <c r="CV62">
        <v>-0.0162024653077266</v>
      </c>
      <c r="CW62">
        <v>-0.00235830734571119</v>
      </c>
      <c r="CX62">
        <v>0.0518886027510026</v>
      </c>
      <c r="CY62">
        <v>0.0201778783616577</v>
      </c>
      <c r="CZ62">
        <v>0.0703297500699722</v>
      </c>
      <c r="DA62">
        <v>0.0453746434676492</v>
      </c>
      <c r="DB62">
        <v>0.0100614713280494</v>
      </c>
      <c r="DC62">
        <v>-0.0398403999174481</v>
      </c>
      <c r="DD62">
        <v>-0.0186713667497778</v>
      </c>
      <c r="DE62">
        <v>0.0169141733471567</v>
      </c>
      <c r="DF62">
        <v>-0.0124734353161917</v>
      </c>
      <c r="DG62">
        <v>-0.0746129760854602</v>
      </c>
      <c r="DH62">
        <v>0.105387484025057</v>
      </c>
      <c r="DI62">
        <v>0.0127081901964037</v>
      </c>
      <c r="DJ62">
        <v>-0.0439298731559419</v>
      </c>
      <c r="DK62">
        <v>-0.0634585833276239</v>
      </c>
      <c r="DL62">
        <v>-0.00934833386458767</v>
      </c>
      <c r="DM62">
        <v>-0.00720532540009067</v>
      </c>
      <c r="DN62">
        <v>0.0514727759595357</v>
      </c>
      <c r="DO62">
        <v>0.0396252728595683</v>
      </c>
      <c r="DP62">
        <v>0.103136877509162</v>
      </c>
      <c r="DQ62">
        <v>0.00675100111618209</v>
      </c>
      <c r="DS62">
        <f t="shared" si="0"/>
        <v>0.00625681736638036</v>
      </c>
    </row>
    <row r="63" spans="1:123">
      <c r="A63" t="s">
        <v>188</v>
      </c>
      <c r="B63">
        <v>-0.130551482725085</v>
      </c>
      <c r="C63">
        <v>-0.040017274258789</v>
      </c>
      <c r="D63">
        <v>0.0547072578669578</v>
      </c>
      <c r="E63">
        <v>0.0945001131768226</v>
      </c>
      <c r="F63">
        <v>0.163541236616186</v>
      </c>
      <c r="G63">
        <v>0.0784266390061308</v>
      </c>
      <c r="H63">
        <v>-0.0564359407056091</v>
      </c>
      <c r="I63">
        <v>0.0657490640609846</v>
      </c>
      <c r="J63">
        <v>-0.0114954689615611</v>
      </c>
      <c r="K63">
        <v>-0.154868721189283</v>
      </c>
      <c r="L63">
        <v>-0.0371195949764429</v>
      </c>
      <c r="M63">
        <v>0.0780248711927056</v>
      </c>
      <c r="N63">
        <v>-0.088322992229715</v>
      </c>
      <c r="O63">
        <v>-0.0703690725110561</v>
      </c>
      <c r="P63">
        <v>0.237208125755663</v>
      </c>
      <c r="Q63">
        <v>-0.00453180130021935</v>
      </c>
      <c r="R63">
        <v>0.0534339850062968</v>
      </c>
      <c r="S63">
        <v>0.0381541520355317</v>
      </c>
      <c r="T63">
        <v>0.0694375114291785</v>
      </c>
      <c r="U63">
        <v>0.042394833223574</v>
      </c>
      <c r="V63">
        <v>0.181027106350529</v>
      </c>
      <c r="W63">
        <v>-0.051292242229607</v>
      </c>
      <c r="X63">
        <v>0.0374083795917781</v>
      </c>
      <c r="Y63">
        <v>0.0110454485857661</v>
      </c>
      <c r="Z63">
        <v>-0.0113991753246265</v>
      </c>
      <c r="AA63">
        <v>-0.0317841996280323</v>
      </c>
      <c r="AB63">
        <v>0.152985093009805</v>
      </c>
      <c r="AC63">
        <v>-0.0452242926480346</v>
      </c>
      <c r="AD63">
        <v>-0.0982584715687004</v>
      </c>
      <c r="AE63">
        <v>0.0130566107404868</v>
      </c>
      <c r="AF63">
        <v>0.0168119551681194</v>
      </c>
      <c r="AG63">
        <v>-0.0811585209268129</v>
      </c>
      <c r="AH63">
        <v>0.0771644831536971</v>
      </c>
      <c r="AI63">
        <v>0.0261223655291092</v>
      </c>
      <c r="AJ63">
        <v>-0.0720090022519864</v>
      </c>
      <c r="AK63">
        <v>0.0310347789101737</v>
      </c>
      <c r="AL63">
        <v>-0.0176742184292624</v>
      </c>
      <c r="AM63">
        <v>-0.00680853426476002</v>
      </c>
      <c r="AN63">
        <v>0.0540620754880949</v>
      </c>
      <c r="AO63">
        <v>0.0154058741253347</v>
      </c>
      <c r="AP63">
        <v>0.00230053484467474</v>
      </c>
      <c r="AQ63">
        <v>0.0107614039093704</v>
      </c>
      <c r="AR63">
        <v>-0.0130680968675844</v>
      </c>
      <c r="AS63">
        <v>-0.0485517718243387</v>
      </c>
      <c r="AT63">
        <v>0.0449623778684536</v>
      </c>
      <c r="AU63">
        <v>0.0782353087283072</v>
      </c>
      <c r="AV63">
        <v>0.000253394915976646</v>
      </c>
      <c r="AW63">
        <v>0.00831341085017256</v>
      </c>
      <c r="AX63">
        <v>-0.0156455273425575</v>
      </c>
      <c r="AY63">
        <v>0.00164073484573657</v>
      </c>
      <c r="AZ63">
        <v>0.023206634514551</v>
      </c>
      <c r="BA63">
        <v>0.00174283003728171</v>
      </c>
      <c r="BB63">
        <v>-0.0327488806271791</v>
      </c>
      <c r="BC63">
        <v>0.0063352283450131</v>
      </c>
      <c r="BD63">
        <v>-0.0160359637094452</v>
      </c>
      <c r="BE63">
        <v>-0.0314583307807814</v>
      </c>
      <c r="BF63">
        <v>0.0388778238651246</v>
      </c>
      <c r="BG63">
        <v>0.027261140866591</v>
      </c>
      <c r="BH63">
        <v>-0.0291810575126032</v>
      </c>
      <c r="BI63">
        <v>0.0510724181266227</v>
      </c>
      <c r="BJ63">
        <v>0.0130855227153039</v>
      </c>
      <c r="BK63">
        <v>0.00752846905415727</v>
      </c>
      <c r="BL63">
        <v>0.00329499082991869</v>
      </c>
      <c r="BM63">
        <v>0.0358317725440571</v>
      </c>
      <c r="BN63">
        <v>0.00690815183819216</v>
      </c>
      <c r="BO63">
        <v>-0.0961996354518081</v>
      </c>
      <c r="BP63">
        <v>0.0415611307537036</v>
      </c>
      <c r="BQ63">
        <v>0.0199079315931223</v>
      </c>
      <c r="BR63">
        <v>0.0231069502517744</v>
      </c>
      <c r="BS63">
        <v>0.0643934097091026</v>
      </c>
      <c r="BT63">
        <v>-0.0264406777049019</v>
      </c>
      <c r="BU63">
        <v>0.014478690756266</v>
      </c>
      <c r="BV63">
        <v>0.0363454158348098</v>
      </c>
      <c r="BW63">
        <v>0.00036473614971877</v>
      </c>
      <c r="BX63">
        <v>0.0191053563930099</v>
      </c>
      <c r="BY63">
        <v>-0.041239302038797</v>
      </c>
      <c r="BZ63">
        <v>0.0109205107123671</v>
      </c>
      <c r="CA63">
        <v>-0.00419751760203235</v>
      </c>
      <c r="CB63">
        <v>0.0342228159246916</v>
      </c>
      <c r="CC63">
        <v>-0.0332394326604195</v>
      </c>
      <c r="CD63">
        <v>-0.0144079219466956</v>
      </c>
      <c r="CE63">
        <v>-0.00963570872070074</v>
      </c>
      <c r="CF63">
        <v>0.000473498767844971</v>
      </c>
      <c r="CG63">
        <v>-0.0288693632614266</v>
      </c>
      <c r="CH63">
        <v>-0.0599243487220534</v>
      </c>
      <c r="CI63">
        <v>0.0848556242905667</v>
      </c>
      <c r="CJ63">
        <v>0.0773354230486849</v>
      </c>
      <c r="CK63">
        <v>-0.00799651910179622</v>
      </c>
      <c r="CL63">
        <v>-0.047595975358826</v>
      </c>
      <c r="CM63">
        <v>-0.0220635358010222</v>
      </c>
      <c r="CN63">
        <v>0.0266701320749769</v>
      </c>
      <c r="CO63">
        <v>-0.0387449446622447</v>
      </c>
      <c r="CP63">
        <v>0.181980611392679</v>
      </c>
      <c r="CQ63">
        <v>0.0115531019896573</v>
      </c>
      <c r="CR63">
        <v>-0.0144378506907724</v>
      </c>
      <c r="CS63">
        <v>0.119961849069396</v>
      </c>
      <c r="CT63">
        <v>-0.0280382130116958</v>
      </c>
      <c r="CU63">
        <v>-0.0666831375299293</v>
      </c>
      <c r="CV63">
        <v>0.0541868524447791</v>
      </c>
      <c r="CW63">
        <v>-0.0149956590505684</v>
      </c>
      <c r="CX63">
        <v>-0.0139152844943278</v>
      </c>
      <c r="CY63">
        <v>0.0632905529324925</v>
      </c>
      <c r="CZ63">
        <v>0.0424923620952311</v>
      </c>
      <c r="DA63">
        <v>-0.0416129650774947</v>
      </c>
      <c r="DB63">
        <v>-0.0465657989944155</v>
      </c>
      <c r="DC63">
        <v>-0.0104678387039547</v>
      </c>
      <c r="DD63">
        <v>-0.0685421161670009</v>
      </c>
      <c r="DE63">
        <v>0.0302057111570733</v>
      </c>
      <c r="DF63">
        <v>0.033317633203759</v>
      </c>
      <c r="DG63">
        <v>0.0269282486308957</v>
      </c>
      <c r="DH63">
        <v>0.140810022392794</v>
      </c>
      <c r="DI63">
        <v>0.0413286564913755</v>
      </c>
      <c r="DJ63">
        <v>-0.0776110126066449</v>
      </c>
      <c r="DK63">
        <v>-0.0417785224549242</v>
      </c>
      <c r="DL63">
        <v>0.0598237567295978</v>
      </c>
      <c r="DM63">
        <v>0.0284210026981122</v>
      </c>
      <c r="DN63">
        <v>-0.102196321744682</v>
      </c>
      <c r="DO63">
        <v>0.0519402079863864</v>
      </c>
      <c r="DP63">
        <v>0.0103900257658582</v>
      </c>
      <c r="DQ63">
        <v>-0.00838712786665093</v>
      </c>
      <c r="DS63">
        <f t="shared" si="0"/>
        <v>0.0095157413645275</v>
      </c>
    </row>
    <row r="64" spans="1:123">
      <c r="A64" t="s">
        <v>191</v>
      </c>
      <c r="B64">
        <v>-0.0493729996327195</v>
      </c>
      <c r="C64">
        <v>0.14935423335909</v>
      </c>
      <c r="D64">
        <v>-0.129946215904725</v>
      </c>
      <c r="E64">
        <v>-0.107186223644994</v>
      </c>
      <c r="F64">
        <v>0.498207220573689</v>
      </c>
      <c r="G64">
        <v>0.0218691974417167</v>
      </c>
      <c r="H64">
        <v>-0.0214011710074703</v>
      </c>
      <c r="I64">
        <v>-0.106663915824221</v>
      </c>
      <c r="J64">
        <v>-0.252378752886836</v>
      </c>
      <c r="K64">
        <v>-0.344804151736068</v>
      </c>
      <c r="L64">
        <v>-0.449410655351249</v>
      </c>
      <c r="M64">
        <v>0.45144716561055</v>
      </c>
      <c r="N64">
        <v>0.213687315634218</v>
      </c>
      <c r="O64">
        <v>-0.0969278631149134</v>
      </c>
      <c r="P64">
        <v>0.0726665948971903</v>
      </c>
      <c r="Q64">
        <v>0.186772380570052</v>
      </c>
      <c r="R64">
        <v>0.544862579281184</v>
      </c>
      <c r="S64">
        <v>-0.0216772498357785</v>
      </c>
      <c r="T64">
        <v>0.00123097582811105</v>
      </c>
      <c r="U64">
        <v>0.121437353302783</v>
      </c>
      <c r="V64">
        <v>0.142173718044551</v>
      </c>
      <c r="W64">
        <v>-0.00602094240837703</v>
      </c>
      <c r="X64">
        <v>0.136072337810552</v>
      </c>
      <c r="Y64">
        <v>0.215400664554517</v>
      </c>
      <c r="Z64">
        <v>-0.174810058174651</v>
      </c>
      <c r="AA64">
        <v>0.0757377301795208</v>
      </c>
      <c r="AB64">
        <v>0.153058301102994</v>
      </c>
      <c r="AC64">
        <v>-0.0700664637555127</v>
      </c>
      <c r="AD64">
        <v>0.00150290561752708</v>
      </c>
      <c r="AE64">
        <v>-0.0571581018441324</v>
      </c>
      <c r="AF64">
        <v>0.16478619177307</v>
      </c>
      <c r="AG64">
        <v>0.124832989189846</v>
      </c>
      <c r="AH64">
        <v>0.0286963798828388</v>
      </c>
      <c r="AI64">
        <v>0.104629192253189</v>
      </c>
      <c r="AJ64">
        <v>-0.00943149692347889</v>
      </c>
      <c r="AK64">
        <v>-0.0168361473522641</v>
      </c>
      <c r="AL64">
        <v>0.0572278870078549</v>
      </c>
      <c r="AM64">
        <v>-0.0473004153207199</v>
      </c>
      <c r="AN64">
        <v>0.000823443933155588</v>
      </c>
      <c r="AO64">
        <v>-0.0703465298615816</v>
      </c>
      <c r="AP64">
        <v>-0.0756435952833381</v>
      </c>
      <c r="AQ64">
        <v>0.000929289515924525</v>
      </c>
      <c r="AR64">
        <v>0.138813864505964</v>
      </c>
      <c r="AS64">
        <v>-0.0824645486437077</v>
      </c>
      <c r="AT64">
        <v>-0.141195476575121</v>
      </c>
      <c r="AU64">
        <v>0.122554552294959</v>
      </c>
      <c r="AV64">
        <v>-0.0470046082949308</v>
      </c>
      <c r="AW64">
        <v>-0.044047828380517</v>
      </c>
      <c r="AX64">
        <v>0.0692541156994391</v>
      </c>
      <c r="AY64">
        <v>-0.0151098113423936</v>
      </c>
      <c r="AZ64">
        <v>0.0294314575994876</v>
      </c>
      <c r="BA64">
        <v>-0.0938860924155873</v>
      </c>
      <c r="BB64">
        <v>-0.2464577741714</v>
      </c>
      <c r="BC64">
        <v>0.0752122592669289</v>
      </c>
      <c r="BD64">
        <v>-0.144832633565733</v>
      </c>
      <c r="BE64">
        <v>-0.0997252376019098</v>
      </c>
      <c r="BF64">
        <v>-0.12353029469155</v>
      </c>
      <c r="BG64">
        <v>0.0647334170567417</v>
      </c>
      <c r="BH64">
        <v>0.0108835513617842</v>
      </c>
      <c r="BI64">
        <v>0.155979846194643</v>
      </c>
      <c r="BJ64">
        <v>-0.0678564874288859</v>
      </c>
      <c r="BK64">
        <v>-0.177289954225525</v>
      </c>
      <c r="BL64">
        <v>-0.208136404427161</v>
      </c>
      <c r="BM64">
        <v>-0.102598972499245</v>
      </c>
      <c r="BN64">
        <v>0.175113655497559</v>
      </c>
      <c r="BO64">
        <v>0.054878922481731</v>
      </c>
      <c r="BP64">
        <v>-0.167006248302092</v>
      </c>
      <c r="BQ64">
        <v>0.0291072156543009</v>
      </c>
      <c r="BR64">
        <v>-0.0198859134843923</v>
      </c>
      <c r="BS64">
        <v>-0.18527200711341</v>
      </c>
      <c r="BT64">
        <v>0.00932632205575956</v>
      </c>
      <c r="BU64">
        <v>0.179003243880861</v>
      </c>
      <c r="BV64">
        <v>-0.0576121394030348</v>
      </c>
      <c r="BW64">
        <v>0.0306113421215608</v>
      </c>
      <c r="BX64">
        <v>-0.113228603313589</v>
      </c>
      <c r="BY64">
        <v>-0.127686350435624</v>
      </c>
      <c r="BZ64">
        <v>0.0383975141493731</v>
      </c>
      <c r="CA64">
        <v>-0.0302447365608637</v>
      </c>
      <c r="CB64">
        <v>0.173021820586291</v>
      </c>
      <c r="CC64">
        <v>0.177001127395716</v>
      </c>
      <c r="CD64">
        <v>-0.145354406130268</v>
      </c>
      <c r="CE64">
        <v>-0.114411132903708</v>
      </c>
      <c r="CF64">
        <v>-0.248365323771356</v>
      </c>
      <c r="CG64">
        <v>0.233478321874562</v>
      </c>
      <c r="CH64">
        <v>-0.0892958707769309</v>
      </c>
      <c r="CI64">
        <v>0.294154384211841</v>
      </c>
      <c r="CJ64">
        <v>-0.163594247659492</v>
      </c>
      <c r="CK64">
        <v>0.152204015693515</v>
      </c>
      <c r="CL64">
        <v>-0.0660991487230848</v>
      </c>
      <c r="CM64">
        <v>-0.111099195710456</v>
      </c>
      <c r="CN64">
        <v>-0.109904692966582</v>
      </c>
      <c r="CO64">
        <v>-0.0637029005150448</v>
      </c>
      <c r="CP64">
        <v>-0.145483497394325</v>
      </c>
      <c r="CQ64">
        <v>0.09571404370659</v>
      </c>
      <c r="CR64">
        <v>-0.106833642547928</v>
      </c>
      <c r="CS64">
        <v>-0.239051410766834</v>
      </c>
      <c r="CT64">
        <v>-0.400136487716106</v>
      </c>
      <c r="CU64">
        <v>0.440652256351915</v>
      </c>
      <c r="CV64">
        <v>0.0744932877072912</v>
      </c>
      <c r="CW64">
        <v>0.184468397844194</v>
      </c>
      <c r="CX64">
        <v>0.110444674250259</v>
      </c>
      <c r="CY64">
        <v>0.333395418141181</v>
      </c>
      <c r="CZ64">
        <v>0.600782232155329</v>
      </c>
      <c r="DA64">
        <v>0.0191972076788829</v>
      </c>
      <c r="DB64">
        <v>0.295719178082192</v>
      </c>
      <c r="DC64">
        <v>0.253072551869962</v>
      </c>
      <c r="DD64">
        <v>-0.0430288968572032</v>
      </c>
      <c r="DE64">
        <v>-0.0968701785320696</v>
      </c>
      <c r="DF64">
        <v>0.114948139109213</v>
      </c>
      <c r="DG64">
        <v>-0.010342563204553</v>
      </c>
      <c r="DH64">
        <v>0.0764169200995302</v>
      </c>
      <c r="DI64">
        <v>-0.11938151743977</v>
      </c>
      <c r="DJ64">
        <v>-0.098874176048533</v>
      </c>
      <c r="DK64">
        <v>0.17477990678405</v>
      </c>
      <c r="DL64">
        <v>0.0968701785320698</v>
      </c>
      <c r="DM64">
        <v>0.116748718979202</v>
      </c>
      <c r="DN64">
        <v>0.0484930274403959</v>
      </c>
      <c r="DO64">
        <v>0.0364252617127165</v>
      </c>
      <c r="DP64">
        <v>0.0143643664362296</v>
      </c>
      <c r="DQ64">
        <v>0.147682470081319</v>
      </c>
      <c r="DS64">
        <f t="shared" si="0"/>
        <v>0.0178412572625476</v>
      </c>
    </row>
    <row r="65" spans="1:123">
      <c r="A65" t="s">
        <v>193</v>
      </c>
      <c r="B65">
        <v>-0.143018867924528</v>
      </c>
      <c r="C65">
        <v>-0.297666226332012</v>
      </c>
      <c r="D65">
        <v>0.220689655172414</v>
      </c>
      <c r="E65">
        <v>-0.103692290132968</v>
      </c>
      <c r="F65">
        <v>0</v>
      </c>
      <c r="G65">
        <v>-0.0466700623965365</v>
      </c>
      <c r="H65">
        <v>0.0782742269418288</v>
      </c>
      <c r="I65">
        <v>-0.0253948590895016</v>
      </c>
      <c r="J65">
        <v>0.11827136955831</v>
      </c>
      <c r="K65">
        <v>-0.253864514662423</v>
      </c>
      <c r="L65">
        <v>-0.241374057430116</v>
      </c>
      <c r="M65">
        <v>0.151506024096385</v>
      </c>
      <c r="N65">
        <v>-0.14473798936263</v>
      </c>
      <c r="O65">
        <v>-0.166173921908451</v>
      </c>
      <c r="P65">
        <v>0.191955006724539</v>
      </c>
      <c r="Q65">
        <v>0.256949430710842</v>
      </c>
      <c r="R65">
        <v>-0.0369675208095316</v>
      </c>
      <c r="S65">
        <v>0.109990678756038</v>
      </c>
      <c r="T65">
        <v>0.0940529811435986</v>
      </c>
      <c r="U65">
        <v>-0.0347498429976972</v>
      </c>
      <c r="V65">
        <v>0.163160558085737</v>
      </c>
      <c r="W65">
        <v>-0.023430702299565</v>
      </c>
      <c r="X65">
        <v>0.189970088461783</v>
      </c>
      <c r="Y65">
        <v>0.0201625842336079</v>
      </c>
      <c r="Z65">
        <v>-0.0708256880733944</v>
      </c>
      <c r="AA65">
        <v>0.138287068381855</v>
      </c>
      <c r="AB65">
        <v>0.0683023543990087</v>
      </c>
      <c r="AC65">
        <v>0.0224562705887812</v>
      </c>
      <c r="AD65">
        <v>-0.0937060398420838</v>
      </c>
      <c r="AE65">
        <v>-0.0565792108952533</v>
      </c>
      <c r="AF65">
        <v>0.130134805222375</v>
      </c>
      <c r="AG65">
        <v>0.0197238658777121</v>
      </c>
      <c r="AH65">
        <v>0.0381781339228147</v>
      </c>
      <c r="AI65">
        <v>0.0470656079492524</v>
      </c>
      <c r="AJ65">
        <v>0.00838840874428071</v>
      </c>
      <c r="AK65">
        <v>0.0863792958574909</v>
      </c>
      <c r="AL65">
        <v>-0.0102482790625724</v>
      </c>
      <c r="AM65">
        <v>0.0129332239284179</v>
      </c>
      <c r="AN65">
        <v>-0.0362598364449931</v>
      </c>
      <c r="AO65">
        <v>-0.0313800832532821</v>
      </c>
      <c r="AP65">
        <v>-0.0549586776859503</v>
      </c>
      <c r="AQ65">
        <v>-0.0193703541757761</v>
      </c>
      <c r="AR65">
        <v>-0.00909617871315826</v>
      </c>
      <c r="AS65">
        <v>-0.0383386581469649</v>
      </c>
      <c r="AT65">
        <v>-0.143792990501146</v>
      </c>
      <c r="AU65">
        <v>0.173734834408132</v>
      </c>
      <c r="AV65">
        <v>-0.0625320109884994</v>
      </c>
      <c r="AW65">
        <v>-0.101718486142843</v>
      </c>
      <c r="AX65">
        <v>0.0800619263518743</v>
      </c>
      <c r="AY65">
        <v>0.0227295996723662</v>
      </c>
      <c r="AZ65">
        <v>0.0621183301631796</v>
      </c>
      <c r="BA65">
        <v>0.074037419294029</v>
      </c>
      <c r="BB65">
        <v>-0.108995173321632</v>
      </c>
      <c r="BC65">
        <v>0.0845562887816409</v>
      </c>
      <c r="BD65">
        <v>0.0447713753802841</v>
      </c>
      <c r="BE65">
        <v>-0.031770176887305</v>
      </c>
      <c r="BF65">
        <v>-0.0382440075410719</v>
      </c>
      <c r="BG65">
        <v>0.0984318118174181</v>
      </c>
      <c r="BH65">
        <v>0.0752071383046526</v>
      </c>
      <c r="BI65">
        <v>0.0729104919976289</v>
      </c>
      <c r="BJ65">
        <v>0.173370165745856</v>
      </c>
      <c r="BK65">
        <v>-0.0260225382176601</v>
      </c>
      <c r="BL65">
        <v>0.031455459584891</v>
      </c>
      <c r="BM65">
        <v>0.0746781652293462</v>
      </c>
      <c r="BN65">
        <v>-0.0874280397743792</v>
      </c>
      <c r="BO65">
        <v>-0.109344633128365</v>
      </c>
      <c r="BP65">
        <v>0.144839921302093</v>
      </c>
      <c r="BQ65">
        <v>0.0313085864266966</v>
      </c>
      <c r="BR65">
        <v>0.00730170272071762</v>
      </c>
      <c r="BS65">
        <v>0.0809396336511563</v>
      </c>
      <c r="BT65">
        <v>-0.0506705993655739</v>
      </c>
      <c r="BU65">
        <v>0.039452472374476</v>
      </c>
      <c r="BV65">
        <v>-0.0200772636268788</v>
      </c>
      <c r="BW65">
        <v>0.0353083364507498</v>
      </c>
      <c r="BX65">
        <v>-0.0232920117849797</v>
      </c>
      <c r="BY65">
        <v>-0.0138588503130336</v>
      </c>
      <c r="BZ65">
        <v>0.00585807866562771</v>
      </c>
      <c r="CA65">
        <v>-0.0290911177415653</v>
      </c>
      <c r="CB65">
        <v>0.0395662194905737</v>
      </c>
      <c r="CC65">
        <v>0.0934311133850658</v>
      </c>
      <c r="CD65">
        <v>-0.0663928460018718</v>
      </c>
      <c r="CE65">
        <v>0.0499805089937073</v>
      </c>
      <c r="CF65">
        <v>-0.0221432549258799</v>
      </c>
      <c r="CG65">
        <v>0.00791885881651022</v>
      </c>
      <c r="CH65">
        <v>0.0651939945111122</v>
      </c>
      <c r="CI65">
        <v>0.12339286165349</v>
      </c>
      <c r="CJ65">
        <v>-0.0130413275172011</v>
      </c>
      <c r="CK65">
        <v>-0.0204583769991342</v>
      </c>
      <c r="CL65">
        <v>0.0756116848078892</v>
      </c>
      <c r="CM65">
        <v>-0.158194045019136</v>
      </c>
      <c r="CN65">
        <v>0.0153861960905191</v>
      </c>
      <c r="CO65">
        <v>-0.0432835820895523</v>
      </c>
      <c r="CP65">
        <v>0.0251460905893863</v>
      </c>
      <c r="CQ65">
        <v>0.0569512509672427</v>
      </c>
      <c r="CR65">
        <v>0.0355556640148371</v>
      </c>
      <c r="CS65">
        <v>-0.00937905031224229</v>
      </c>
      <c r="CT65">
        <v>-0.126031829102933</v>
      </c>
      <c r="CU65">
        <v>0.0108059555241025</v>
      </c>
      <c r="CV65">
        <v>0.0525366221456269</v>
      </c>
      <c r="CW65">
        <v>0.0373781564202933</v>
      </c>
      <c r="CX65">
        <v>-0.0821988754069251</v>
      </c>
      <c r="CY65">
        <v>0.00489050114201262</v>
      </c>
      <c r="CZ65">
        <v>0.102575072866807</v>
      </c>
      <c r="DA65">
        <v>-0.0188198772827589</v>
      </c>
      <c r="DB65">
        <v>0.0228390636972589</v>
      </c>
      <c r="DC65">
        <v>-0.0693313356371281</v>
      </c>
      <c r="DD65">
        <v>0.0793778562525966</v>
      </c>
      <c r="DE65">
        <v>0.0418581154225506</v>
      </c>
      <c r="DF65">
        <v>-0.0249832598305203</v>
      </c>
      <c r="DG65">
        <v>-0.0333909583915504</v>
      </c>
      <c r="DH65">
        <v>0.00975083911115471</v>
      </c>
      <c r="DI65">
        <v>0.0529418900885599</v>
      </c>
      <c r="DJ65">
        <v>0.0201165979215152</v>
      </c>
      <c r="DK65">
        <v>0.067901513440253</v>
      </c>
      <c r="DL65">
        <v>0.0297402487520095</v>
      </c>
      <c r="DM65">
        <v>0.130582145351465</v>
      </c>
      <c r="DN65">
        <v>0.0198404767528482</v>
      </c>
      <c r="DO65">
        <v>-0.0451265788957974</v>
      </c>
      <c r="DP65">
        <v>0.0370722788163738</v>
      </c>
      <c r="DQ65">
        <v>0.00465661883679195</v>
      </c>
      <c r="DS65">
        <f t="shared" si="0"/>
        <v>0.0114565401212957</v>
      </c>
    </row>
    <row r="66" spans="1:123">
      <c r="A66" t="s">
        <v>195</v>
      </c>
      <c r="B66">
        <v>0.0152787548364404</v>
      </c>
      <c r="C66">
        <v>-0.233202693631856</v>
      </c>
      <c r="D66">
        <v>0.419224578544602</v>
      </c>
      <c r="E66">
        <v>-0.123460474740842</v>
      </c>
      <c r="F66">
        <v>-0.0541835020656467</v>
      </c>
      <c r="G66">
        <v>0.246574027407781</v>
      </c>
      <c r="H66">
        <v>0.0871180762788548</v>
      </c>
      <c r="I66">
        <v>-0.0934190486310346</v>
      </c>
      <c r="J66">
        <v>0.0421363130237737</v>
      </c>
      <c r="K66">
        <v>-0.212772737497188</v>
      </c>
      <c r="L66">
        <v>0.129747362906874</v>
      </c>
      <c r="M66">
        <v>0.110040888589133</v>
      </c>
      <c r="N66">
        <v>-0.0840564300225947</v>
      </c>
      <c r="O66">
        <v>0.0211857379767826</v>
      </c>
      <c r="P66">
        <v>-0.0990824570662986</v>
      </c>
      <c r="Q66">
        <v>-0.16878844550596</v>
      </c>
      <c r="R66">
        <v>-0.0277039848197345</v>
      </c>
      <c r="S66">
        <v>-0.113917698226832</v>
      </c>
      <c r="T66">
        <v>0.164275375998993</v>
      </c>
      <c r="U66">
        <v>0.242331702834905</v>
      </c>
      <c r="V66">
        <v>-0.0444420274091799</v>
      </c>
      <c r="W66">
        <v>-0.116283834543675</v>
      </c>
      <c r="X66">
        <v>0.029238259615137</v>
      </c>
      <c r="Y66">
        <v>0.0170446012914851</v>
      </c>
      <c r="Z66">
        <v>-0.0837947582133629</v>
      </c>
      <c r="AA66">
        <v>0.11890948160086</v>
      </c>
      <c r="AB66">
        <v>0.234318361859952</v>
      </c>
      <c r="AC66">
        <v>-0.0353183709984831</v>
      </c>
      <c r="AD66">
        <v>0.114430869722995</v>
      </c>
      <c r="AE66">
        <v>-0.0390209486595028</v>
      </c>
      <c r="AF66">
        <v>0.168803298130683</v>
      </c>
      <c r="AG66">
        <v>0.0237727097023579</v>
      </c>
      <c r="AH66">
        <v>0.0767730161726765</v>
      </c>
      <c r="AI66">
        <v>0.114429314476068</v>
      </c>
      <c r="AJ66">
        <v>0.129464051602077</v>
      </c>
      <c r="AK66">
        <v>0.20422281807524</v>
      </c>
      <c r="AL66">
        <v>-0.0590775459058268</v>
      </c>
      <c r="AM66">
        <v>0.243126126864448</v>
      </c>
      <c r="AN66">
        <v>0.236532645510058</v>
      </c>
      <c r="AO66">
        <v>-0.0434449390877829</v>
      </c>
      <c r="AP66">
        <v>0.276932830777591</v>
      </c>
      <c r="AQ66">
        <v>0.0252288822688536</v>
      </c>
      <c r="AR66">
        <v>0.121470309622897</v>
      </c>
      <c r="AS66">
        <v>-0.113286607096251</v>
      </c>
      <c r="AT66">
        <v>-0.258977405302422</v>
      </c>
      <c r="AU66">
        <v>0.267090838184103</v>
      </c>
      <c r="AV66">
        <v>0.00409235732321078</v>
      </c>
      <c r="AW66">
        <v>0.00799809271884055</v>
      </c>
      <c r="AX66">
        <v>0.136431725007884</v>
      </c>
      <c r="AY66">
        <v>-0.0487306928043686</v>
      </c>
      <c r="AZ66">
        <v>0.0986982273179522</v>
      </c>
      <c r="BA66">
        <v>-0.0728109768817917</v>
      </c>
      <c r="BB66">
        <v>-0.2372685481108</v>
      </c>
      <c r="BC66">
        <v>-0.117988187102354</v>
      </c>
      <c r="BD66">
        <v>-0.158688051079356</v>
      </c>
      <c r="BE66">
        <v>0.0112393050423281</v>
      </c>
      <c r="BF66">
        <v>0.0637379720710822</v>
      </c>
      <c r="BG66">
        <v>-0.030077019343026</v>
      </c>
      <c r="BH66">
        <v>-0.115734326290267</v>
      </c>
      <c r="BI66">
        <v>0.0781080154727514</v>
      </c>
      <c r="BJ66">
        <v>0.0823591392575231</v>
      </c>
      <c r="BK66">
        <v>0.0503868812836739</v>
      </c>
      <c r="BL66">
        <v>-0.0742557645291703</v>
      </c>
      <c r="BM66">
        <v>-0.0321400214036662</v>
      </c>
      <c r="BN66">
        <v>0.236392495363104</v>
      </c>
      <c r="BO66">
        <v>-0.109178242243282</v>
      </c>
      <c r="BP66">
        <v>0.156166002785064</v>
      </c>
      <c r="BQ66">
        <v>-0.0323097930744721</v>
      </c>
      <c r="BR66">
        <v>0.0383671874434659</v>
      </c>
      <c r="BS66">
        <v>-0.111942742851568</v>
      </c>
      <c r="BT66">
        <v>-0.110515577179628</v>
      </c>
      <c r="BU66">
        <v>-0.038607109142721</v>
      </c>
      <c r="BV66">
        <v>0.0131319341843241</v>
      </c>
      <c r="BW66">
        <v>0.0767739714860238</v>
      </c>
      <c r="BX66">
        <v>0.0657649018321305</v>
      </c>
      <c r="BY66">
        <v>-0.121274546947023</v>
      </c>
      <c r="BZ66">
        <v>-0.00483243660795274</v>
      </c>
      <c r="CA66">
        <v>-0.0484236368723656</v>
      </c>
      <c r="CB66">
        <v>0.0563891945213795</v>
      </c>
      <c r="CC66">
        <v>0.0111517154067862</v>
      </c>
      <c r="CD66">
        <v>-0.129076943568796</v>
      </c>
      <c r="CE66">
        <v>-0.0820359098277919</v>
      </c>
      <c r="CF66">
        <v>-0.0655426343673986</v>
      </c>
      <c r="CG66">
        <v>-0.0958018352113346</v>
      </c>
      <c r="CH66">
        <v>0.154458933641813</v>
      </c>
      <c r="CI66">
        <v>0.208797340074241</v>
      </c>
      <c r="CJ66">
        <v>0.00687647773622602</v>
      </c>
      <c r="CK66">
        <v>0.0140051829467953</v>
      </c>
      <c r="CL66">
        <v>0.0671950251877549</v>
      </c>
      <c r="CM66">
        <v>-0.106389784644114</v>
      </c>
      <c r="CN66">
        <v>-0.0378665479910607</v>
      </c>
      <c r="CO66">
        <v>-0.0370742792788263</v>
      </c>
      <c r="CP66">
        <v>-0.130730352331823</v>
      </c>
      <c r="CQ66">
        <v>-0.00233052629049901</v>
      </c>
      <c r="CR66">
        <v>-0.0872015316259075</v>
      </c>
      <c r="CS66">
        <v>0.0600999907660242</v>
      </c>
      <c r="CT66">
        <v>-0.0937744982143524</v>
      </c>
      <c r="CU66">
        <v>0.294066760954042</v>
      </c>
      <c r="CV66">
        <v>-0.0712625871417507</v>
      </c>
      <c r="CW66">
        <v>0.00634090052212466</v>
      </c>
      <c r="CX66">
        <v>-0.0343202924547581</v>
      </c>
      <c r="CY66">
        <v>0.0424999118259091</v>
      </c>
      <c r="CZ66">
        <v>0.0738999030155401</v>
      </c>
      <c r="DA66">
        <v>-0.106965461476262</v>
      </c>
      <c r="DB66">
        <v>0.0236238990604531</v>
      </c>
      <c r="DC66">
        <v>-0.121171740379093</v>
      </c>
      <c r="DD66">
        <v>0.162518626964001</v>
      </c>
      <c r="DE66">
        <v>0.111204812503514</v>
      </c>
      <c r="DF66">
        <v>-0.00583860359220845</v>
      </c>
      <c r="DG66">
        <v>-0.0670955133946747</v>
      </c>
      <c r="DH66">
        <v>0.125327310814349</v>
      </c>
      <c r="DI66">
        <v>0.117933354662944</v>
      </c>
      <c r="DJ66">
        <v>0.06791435038636</v>
      </c>
      <c r="DK66">
        <v>-0.0258165635303482</v>
      </c>
      <c r="DL66">
        <v>0.048033077968306</v>
      </c>
      <c r="DM66">
        <v>0.0276485233175046</v>
      </c>
      <c r="DN66">
        <v>0.0326555570175779</v>
      </c>
      <c r="DO66">
        <v>-0.0378740181087726</v>
      </c>
      <c r="DP66">
        <v>0.00162040463373403</v>
      </c>
      <c r="DQ66">
        <v>0.023888352931614</v>
      </c>
      <c r="DS66">
        <f t="shared" si="0"/>
        <v>0.0160859820333826</v>
      </c>
    </row>
    <row r="67" spans="1:123">
      <c r="A67" t="s">
        <v>197</v>
      </c>
      <c r="B67">
        <v>-0.215592549859898</v>
      </c>
      <c r="C67">
        <v>0.0570848217412621</v>
      </c>
      <c r="D67">
        <v>-0.0443281208587331</v>
      </c>
      <c r="E67">
        <v>0.0169636460283344</v>
      </c>
      <c r="F67">
        <v>0.427061791241506</v>
      </c>
      <c r="G67">
        <v>-0.0802930169599492</v>
      </c>
      <c r="H67">
        <v>-0.0396689349471022</v>
      </c>
      <c r="I67">
        <v>0.239659586744077</v>
      </c>
      <c r="J67">
        <v>-0.183814759868517</v>
      </c>
      <c r="K67">
        <v>-0.550003564045905</v>
      </c>
      <c r="L67">
        <v>-0.27776017741169</v>
      </c>
      <c r="M67">
        <v>0.128193880907994</v>
      </c>
      <c r="N67">
        <v>0</v>
      </c>
      <c r="O67">
        <v>0.00908825816485237</v>
      </c>
      <c r="P67">
        <v>0.233877570678611</v>
      </c>
      <c r="Q67">
        <v>0.315781256098989</v>
      </c>
      <c r="R67">
        <v>-0.0142691862707289</v>
      </c>
      <c r="S67">
        <v>0.223185265438786</v>
      </c>
      <c r="T67">
        <v>0</v>
      </c>
      <c r="U67">
        <v>0.248794409999016</v>
      </c>
      <c r="V67">
        <v>0.272243675624557</v>
      </c>
      <c r="W67">
        <v>0.0365936754731007</v>
      </c>
      <c r="X67">
        <v>-0.0323587851263127</v>
      </c>
      <c r="Y67">
        <v>0.0638248598910007</v>
      </c>
      <c r="Z67">
        <v>-0.0628546549597272</v>
      </c>
      <c r="AA67">
        <v>0.0304921485427572</v>
      </c>
      <c r="AB67">
        <v>0.141848128277956</v>
      </c>
      <c r="AC67">
        <v>0.0379037140375351</v>
      </c>
      <c r="AD67">
        <v>-0.124686160635033</v>
      </c>
      <c r="AE67">
        <v>0.151081429544105</v>
      </c>
      <c r="AF67">
        <v>0.0249943366306729</v>
      </c>
      <c r="AG67">
        <v>0.060974411865822</v>
      </c>
      <c r="AH67">
        <v>0.229174864020368</v>
      </c>
      <c r="AI67">
        <v>-0.0331786127875119</v>
      </c>
      <c r="AJ67">
        <v>0.0166716980397121</v>
      </c>
      <c r="AK67">
        <v>0.189002021053438</v>
      </c>
      <c r="AL67">
        <v>-0.0178437643495282</v>
      </c>
      <c r="AM67">
        <v>0.0454157712560901</v>
      </c>
      <c r="AN67">
        <v>0.00711623710329157</v>
      </c>
      <c r="AO67">
        <v>-0.104049485050093</v>
      </c>
      <c r="AP67">
        <v>0.0930821000643447</v>
      </c>
      <c r="AQ67">
        <v>-0.0640675835845711</v>
      </c>
      <c r="AR67">
        <v>0.0875171048046441</v>
      </c>
      <c r="AS67">
        <v>-0.0390452818981822</v>
      </c>
      <c r="AT67">
        <v>-0.187641308414255</v>
      </c>
      <c r="AU67">
        <v>0.159882265782993</v>
      </c>
      <c r="AV67">
        <v>0.0603594116834691</v>
      </c>
      <c r="AW67">
        <v>-0.0654217779550504</v>
      </c>
      <c r="AX67">
        <v>0.090905131867749</v>
      </c>
      <c r="AY67">
        <v>0.0841683366733468</v>
      </c>
      <c r="AZ67">
        <v>-0.0703507596232446</v>
      </c>
      <c r="BA67">
        <v>0.0167461461683485</v>
      </c>
      <c r="BB67">
        <v>-0.205925891298928</v>
      </c>
      <c r="BC67">
        <v>-0.0653545393000461</v>
      </c>
      <c r="BD67">
        <v>-0.125414654629435</v>
      </c>
      <c r="BE67">
        <v>-0.077418890209211</v>
      </c>
      <c r="BF67">
        <v>0.105031029233832</v>
      </c>
      <c r="BG67">
        <v>0.0723485918809457</v>
      </c>
      <c r="BH67">
        <v>0.00362314862594837</v>
      </c>
      <c r="BI67">
        <v>0.165658399973745</v>
      </c>
      <c r="BJ67">
        <v>0.0566473337462696</v>
      </c>
      <c r="BK67">
        <v>0.0828403943511857</v>
      </c>
      <c r="BL67">
        <v>-0.03223504515367</v>
      </c>
      <c r="BM67">
        <v>-0.084983938908524</v>
      </c>
      <c r="BN67">
        <v>-0.0846239347906631</v>
      </c>
      <c r="BO67">
        <v>-0.0913239698858577</v>
      </c>
      <c r="BP67">
        <v>0.188587846189824</v>
      </c>
      <c r="BQ67">
        <v>0.200423482676561</v>
      </c>
      <c r="BR67">
        <v>-0.0138379407770476</v>
      </c>
      <c r="BS67">
        <v>0.0217406788916765</v>
      </c>
      <c r="BT67">
        <v>-0.0407823392718821</v>
      </c>
      <c r="BU67">
        <v>0.0970484919449266</v>
      </c>
      <c r="BV67">
        <v>-0.0539185737525119</v>
      </c>
      <c r="BW67">
        <v>0.0730191086767087</v>
      </c>
      <c r="BX67">
        <v>-0.0049959032143454</v>
      </c>
      <c r="BY67">
        <v>-0.0333906605258555</v>
      </c>
      <c r="BZ67">
        <v>-0.0717419821775909</v>
      </c>
      <c r="CA67">
        <v>-0.0868378733979827</v>
      </c>
      <c r="CB67">
        <v>0.12957824145721</v>
      </c>
      <c r="CC67">
        <v>-0.0138815618528695</v>
      </c>
      <c r="CD67">
        <v>-0.160994889811562</v>
      </c>
      <c r="CE67">
        <v>-0.02534331966082</v>
      </c>
      <c r="CF67">
        <v>-0.160759271193392</v>
      </c>
      <c r="CG67">
        <v>0.06760907504363</v>
      </c>
      <c r="CH67">
        <v>-0.141160187879382</v>
      </c>
      <c r="CI67">
        <v>0.148995025885697</v>
      </c>
      <c r="CJ67">
        <v>-0.126847045831033</v>
      </c>
      <c r="CK67">
        <v>0.0387028230294446</v>
      </c>
      <c r="CL67">
        <v>0.0998490088159369</v>
      </c>
      <c r="CM67">
        <v>-0.0826579868030645</v>
      </c>
      <c r="CN67">
        <v>-0.169868932390355</v>
      </c>
      <c r="CO67">
        <v>-0.252664175741099</v>
      </c>
      <c r="CP67">
        <v>0.0363979456851609</v>
      </c>
      <c r="CQ67">
        <v>0.00715157203190997</v>
      </c>
      <c r="CR67">
        <v>0.172562248397197</v>
      </c>
      <c r="CS67">
        <v>-0.191528252404037</v>
      </c>
      <c r="CT67">
        <v>-0.0249287329204758</v>
      </c>
      <c r="CU67">
        <v>0.571445853579853</v>
      </c>
      <c r="CV67">
        <v>-0.0181937155980959</v>
      </c>
      <c r="CW67">
        <v>0.272735588923302</v>
      </c>
      <c r="CX67">
        <v>0.124333870686203</v>
      </c>
      <c r="CY67">
        <v>-0.0117625570776254</v>
      </c>
      <c r="CZ67">
        <v>0.184526669870255</v>
      </c>
      <c r="DA67">
        <v>0.128046497113434</v>
      </c>
      <c r="DB67">
        <v>0.00181198259943427</v>
      </c>
      <c r="DC67">
        <v>0.0471022746884815</v>
      </c>
      <c r="DD67">
        <v>0.0657445377708039</v>
      </c>
      <c r="DE67">
        <v>-0.016232601299103</v>
      </c>
      <c r="DF67">
        <v>0.0264044873165394</v>
      </c>
      <c r="DG67">
        <v>-0.0966824934905804</v>
      </c>
      <c r="DH67">
        <v>-0.0389503811616614</v>
      </c>
      <c r="DI67">
        <v>-0.00188424922901043</v>
      </c>
      <c r="DJ67">
        <v>-0.0623188200856936</v>
      </c>
      <c r="DK67">
        <v>0.0483335846780273</v>
      </c>
      <c r="DL67">
        <v>0.22767028698842</v>
      </c>
      <c r="DM67">
        <v>0.199721120439645</v>
      </c>
      <c r="DN67">
        <v>0.125334518391186</v>
      </c>
      <c r="DO67">
        <v>0.0527215681509481</v>
      </c>
      <c r="DP67">
        <v>0.100170661126364</v>
      </c>
      <c r="DQ67">
        <v>0.110385805694706</v>
      </c>
      <c r="DS67">
        <f t="shared" ref="DS67:DS101" si="1">AVERAGE(B67:DQ67)</f>
        <v>0.0248109826139558</v>
      </c>
    </row>
    <row r="68" spans="1:123">
      <c r="A68" t="s">
        <v>199</v>
      </c>
      <c r="B68">
        <v>-0.0130527857941233</v>
      </c>
      <c r="C68">
        <v>0.046285750847783</v>
      </c>
      <c r="D68">
        <v>-0.0563739879161468</v>
      </c>
      <c r="E68">
        <v>-0.0127085554306231</v>
      </c>
      <c r="F68">
        <v>-0.0415505646741431</v>
      </c>
      <c r="G68">
        <v>-0.146077958011019</v>
      </c>
      <c r="H68">
        <v>0.0587600753899826</v>
      </c>
      <c r="I68">
        <v>0.244978657162444</v>
      </c>
      <c r="J68">
        <v>0.0197016759810527</v>
      </c>
      <c r="K68">
        <v>0.0528762243457974</v>
      </c>
      <c r="L68">
        <v>-0.0135675059931653</v>
      </c>
      <c r="M68">
        <v>-0.0343220898900934</v>
      </c>
      <c r="N68">
        <v>-0.212279052610912</v>
      </c>
      <c r="O68">
        <v>-0.150235078642775</v>
      </c>
      <c r="P68">
        <v>-0.0272062287243027</v>
      </c>
      <c r="Q68">
        <v>0.0573047053449063</v>
      </c>
      <c r="R68">
        <v>-0.0278857952679697</v>
      </c>
      <c r="S68">
        <v>0.0728965731810303</v>
      </c>
      <c r="T68">
        <v>0.059372553243493</v>
      </c>
      <c r="U68">
        <v>0.0558925086910445</v>
      </c>
      <c r="V68">
        <v>0.0217875977719841</v>
      </c>
      <c r="W68">
        <v>0.0311961986089111</v>
      </c>
      <c r="X68">
        <v>0.0264212354045257</v>
      </c>
      <c r="Y68">
        <v>0.0345281022385222</v>
      </c>
      <c r="Z68">
        <v>-0.0739243841565543</v>
      </c>
      <c r="AA68">
        <v>0.141936498518442</v>
      </c>
      <c r="AB68">
        <v>0.0422025585085903</v>
      </c>
      <c r="AC68">
        <v>0.0782031799042546</v>
      </c>
      <c r="AD68">
        <v>-0.00437876909792345</v>
      </c>
      <c r="AE68">
        <v>0.00266343622441134</v>
      </c>
      <c r="AF68">
        <v>0.0167557235933424</v>
      </c>
      <c r="AG68">
        <v>0.0257855594280854</v>
      </c>
      <c r="AH68">
        <v>-0.011613597084963</v>
      </c>
      <c r="AI68">
        <v>0.0369337790469488</v>
      </c>
      <c r="AJ68">
        <v>-0.0283171056409721</v>
      </c>
      <c r="AK68">
        <v>-0.0359309266552404</v>
      </c>
      <c r="AL68">
        <v>0.0351021409045691</v>
      </c>
      <c r="AM68">
        <v>0.0285249714642604</v>
      </c>
      <c r="AN68">
        <v>0.0132780191592943</v>
      </c>
      <c r="AO68">
        <v>0.0327329367426699</v>
      </c>
      <c r="AP68">
        <v>0.00621052763222063</v>
      </c>
      <c r="AQ68">
        <v>0.00763880602951117</v>
      </c>
      <c r="AR68">
        <v>-0.00666813038254799</v>
      </c>
      <c r="AS68">
        <v>-0.0285602173556716</v>
      </c>
      <c r="AT68">
        <v>-0.0597328956585318</v>
      </c>
      <c r="AU68">
        <v>0.0984602752091528</v>
      </c>
      <c r="AV68">
        <v>0.0305639025162994</v>
      </c>
      <c r="AW68">
        <v>0.0116463394130955</v>
      </c>
      <c r="AX68">
        <v>0.0301469837584254</v>
      </c>
      <c r="AY68">
        <v>-0.0162179852086075</v>
      </c>
      <c r="AZ68">
        <v>0.0156185576670791</v>
      </c>
      <c r="BA68">
        <v>-0.000839617005473747</v>
      </c>
      <c r="BB68">
        <v>-0.0208810920499484</v>
      </c>
      <c r="BC68">
        <v>-0.0677705943101278</v>
      </c>
      <c r="BD68">
        <v>-0.0186150503693924</v>
      </c>
      <c r="BE68">
        <v>0.184197165602715</v>
      </c>
      <c r="BF68">
        <v>0.0396003403766341</v>
      </c>
      <c r="BG68">
        <v>-0.0481444962915046</v>
      </c>
      <c r="BH68">
        <v>0.00912931696170349</v>
      </c>
      <c r="BI68">
        <v>-0.0091317234765933</v>
      </c>
      <c r="BJ68">
        <v>0.124146046409326</v>
      </c>
      <c r="BK68">
        <v>-0.0844660365139025</v>
      </c>
      <c r="BL68">
        <v>0.0241535466305354</v>
      </c>
      <c r="BM68">
        <v>-0.014218790755908</v>
      </c>
      <c r="BN68">
        <v>0.0995362089367098</v>
      </c>
      <c r="BO68">
        <v>0.00387537950033989</v>
      </c>
      <c r="BP68">
        <v>0.070292992946537</v>
      </c>
      <c r="BQ68">
        <v>0.0965472137609746</v>
      </c>
      <c r="BR68">
        <v>0.022644419861336</v>
      </c>
      <c r="BS68">
        <v>-0.0643725802560074</v>
      </c>
      <c r="BT68">
        <v>0.0475156859999248</v>
      </c>
      <c r="BU68">
        <v>0.020349638150762</v>
      </c>
      <c r="BV68">
        <v>-0.0671301363406135</v>
      </c>
      <c r="BW68">
        <v>-0.0509176236843683</v>
      </c>
      <c r="BX68">
        <v>0.00561975178527274</v>
      </c>
      <c r="BY68">
        <v>-0.0123162566332454</v>
      </c>
      <c r="BZ68">
        <v>0.0984341386127101</v>
      </c>
      <c r="CA68">
        <v>-0.0286828232234929</v>
      </c>
      <c r="CB68">
        <v>-0.0210642656798414</v>
      </c>
      <c r="CC68">
        <v>0.0572895827317104</v>
      </c>
      <c r="CD68">
        <v>0.00129655163335896</v>
      </c>
      <c r="CE68">
        <v>0.0160971746139209</v>
      </c>
      <c r="CF68">
        <v>0.0405142718525109</v>
      </c>
      <c r="CG68">
        <v>0.0824414596162273</v>
      </c>
      <c r="CH68">
        <v>0.00558694512847402</v>
      </c>
      <c r="CI68">
        <v>0.127724406570561</v>
      </c>
      <c r="CJ68">
        <v>0.136853527411223</v>
      </c>
      <c r="CK68">
        <v>-0.0869156036891715</v>
      </c>
      <c r="CL68">
        <v>0.0113718420359292</v>
      </c>
      <c r="CM68">
        <v>-0.0826926208006945</v>
      </c>
      <c r="CN68">
        <v>0.0305118394930251</v>
      </c>
      <c r="CO68">
        <v>-0.119465882109781</v>
      </c>
      <c r="CP68">
        <v>-0.148239538657703</v>
      </c>
      <c r="CQ68">
        <v>0.0539082182389754</v>
      </c>
      <c r="CR68">
        <v>0.122895821261224</v>
      </c>
      <c r="CS68">
        <v>-0.0257949057037719</v>
      </c>
      <c r="CT68">
        <v>-0.0959062170317306</v>
      </c>
      <c r="CU68">
        <v>-0.114974475141007</v>
      </c>
      <c r="CV68">
        <v>-0.0246437771880941</v>
      </c>
      <c r="CW68">
        <v>0.203780134348478</v>
      </c>
      <c r="CX68">
        <v>-0.0421606798731599</v>
      </c>
      <c r="CY68">
        <v>-0.0231560202865234</v>
      </c>
      <c r="CZ68">
        <v>0.0473846856268076</v>
      </c>
      <c r="DA68">
        <v>0.153545843550171</v>
      </c>
      <c r="DB68">
        <v>0.0314610893914513</v>
      </c>
      <c r="DC68">
        <v>-0.0577635660533147</v>
      </c>
      <c r="DD68">
        <v>0.099834462173606</v>
      </c>
      <c r="DE68">
        <v>0.0460827995674418</v>
      </c>
      <c r="DF68">
        <v>-0.090418982370212</v>
      </c>
      <c r="DG68">
        <v>-0.0501954077471898</v>
      </c>
      <c r="DH68">
        <v>0.132321702600124</v>
      </c>
      <c r="DI68">
        <v>-0.0144045989041277</v>
      </c>
      <c r="DJ68">
        <v>0.00890876920321104</v>
      </c>
      <c r="DK68">
        <v>-0.0215304832096463</v>
      </c>
      <c r="DL68">
        <v>-0.0626408227311059</v>
      </c>
      <c r="DM68">
        <v>0.00137595066631935</v>
      </c>
      <c r="DN68">
        <v>0.0371357802171517</v>
      </c>
      <c r="DO68">
        <v>0.0724636903796099</v>
      </c>
      <c r="DP68">
        <v>0.0344358059361474</v>
      </c>
      <c r="DQ68">
        <v>0.0186236899236771</v>
      </c>
      <c r="DS68">
        <f t="shared" si="1"/>
        <v>0.0107186305112917</v>
      </c>
    </row>
    <row r="69" spans="1:123">
      <c r="A69" t="s">
        <v>202</v>
      </c>
      <c r="B69">
        <v>-0.165239570049189</v>
      </c>
      <c r="C69">
        <v>-0.156263640331733</v>
      </c>
      <c r="D69">
        <v>-0.172788411795137</v>
      </c>
      <c r="E69">
        <v>0.178861788617886</v>
      </c>
      <c r="F69">
        <v>0.189920424403183</v>
      </c>
      <c r="G69">
        <v>-0.308515381185912</v>
      </c>
      <c r="H69">
        <v>0.230818826563507</v>
      </c>
      <c r="I69">
        <v>0</v>
      </c>
      <c r="J69">
        <v>-0.124934520691461</v>
      </c>
      <c r="K69">
        <v>-0.528584256210715</v>
      </c>
      <c r="L69">
        <v>-0.212063492063492</v>
      </c>
      <c r="M69">
        <v>-0.0386784850926672</v>
      </c>
      <c r="N69">
        <v>-0.399832355406538</v>
      </c>
      <c r="O69">
        <v>-0.0670391061452514</v>
      </c>
      <c r="P69">
        <v>0</v>
      </c>
      <c r="Q69">
        <v>0.785928143712575</v>
      </c>
      <c r="R69">
        <v>-0.11986588432523</v>
      </c>
      <c r="S69">
        <v>0.0457142857142858</v>
      </c>
      <c r="T69">
        <v>0.13023679417122</v>
      </c>
      <c r="U69">
        <v>0.730862207896857</v>
      </c>
      <c r="V69">
        <v>0.127094972067039</v>
      </c>
      <c r="W69">
        <v>0.0999586947542337</v>
      </c>
      <c r="X69">
        <v>-0.318437852046564</v>
      </c>
      <c r="Y69">
        <v>-0.0330578512396695</v>
      </c>
      <c r="Z69">
        <v>0</v>
      </c>
      <c r="AA69">
        <v>0.0341880341880343</v>
      </c>
      <c r="AB69">
        <v>0.0336088154269971</v>
      </c>
      <c r="AC69">
        <v>0.451492537313433</v>
      </c>
      <c r="AD69">
        <v>0.244583180315828</v>
      </c>
      <c r="AE69">
        <v>-0.0894069046916495</v>
      </c>
      <c r="AF69">
        <v>0.137394685677252</v>
      </c>
      <c r="AG69">
        <v>0.534472934472934</v>
      </c>
      <c r="AH69">
        <v>1.5841069439287</v>
      </c>
      <c r="AI69">
        <v>-0.0651674091105043</v>
      </c>
      <c r="AJ69">
        <v>0.767427561294289</v>
      </c>
      <c r="AK69">
        <v>0.026308923291007</v>
      </c>
      <c r="AL69">
        <v>-0.141053345197237</v>
      </c>
      <c r="AM69">
        <v>0</v>
      </c>
      <c r="AN69">
        <v>0.0746349644830309</v>
      </c>
      <c r="AO69">
        <v>0.097222859765894</v>
      </c>
      <c r="AP69">
        <v>0.0632974940384052</v>
      </c>
      <c r="AQ69">
        <v>0.107137236386528</v>
      </c>
      <c r="AR69">
        <v>0.0430363552365045</v>
      </c>
      <c r="AS69">
        <v>0.154616695059625</v>
      </c>
      <c r="AT69">
        <v>-0.116058781869688</v>
      </c>
      <c r="AU69">
        <v>0.17169086963779</v>
      </c>
      <c r="AV69">
        <v>0.586215738788535</v>
      </c>
      <c r="AW69">
        <v>-0.146731808955867</v>
      </c>
      <c r="AX69">
        <v>0.229307005725834</v>
      </c>
      <c r="AY69">
        <v>-0.0984468380225012</v>
      </c>
      <c r="AZ69">
        <v>0.0344742440358607</v>
      </c>
      <c r="BA69">
        <v>-0.0555606558581054</v>
      </c>
      <c r="BB69">
        <v>-0.229406847211151</v>
      </c>
      <c r="BC69">
        <v>0.206120543936221</v>
      </c>
      <c r="BD69">
        <v>0.088606271048173</v>
      </c>
      <c r="BE69">
        <v>0.368445324058951</v>
      </c>
      <c r="BF69">
        <v>0.0869583532253082</v>
      </c>
      <c r="BG69">
        <v>0.12799214581907</v>
      </c>
      <c r="BH69">
        <v>-0.0922021553155671</v>
      </c>
      <c r="BI69">
        <v>-0.035146591310491</v>
      </c>
      <c r="BJ69">
        <v>-0.125506655160691</v>
      </c>
      <c r="BK69">
        <v>-0.162044166679126</v>
      </c>
      <c r="BL69">
        <v>0.161941297171915</v>
      </c>
      <c r="BM69">
        <v>-0.312495201240767</v>
      </c>
      <c r="BN69">
        <v>0.139867324830806</v>
      </c>
      <c r="BO69">
        <v>-0.220857092469579</v>
      </c>
      <c r="BP69">
        <v>0.346436295960968</v>
      </c>
      <c r="BQ69">
        <v>0.155836150699516</v>
      </c>
      <c r="BR69">
        <v>-0.125</v>
      </c>
      <c r="BS69">
        <v>-0.0297719087635054</v>
      </c>
      <c r="BT69">
        <v>-0.159499743018674</v>
      </c>
      <c r="BU69">
        <v>0.14598903836572</v>
      </c>
      <c r="BV69">
        <v>0.133754940711463</v>
      </c>
      <c r="BW69">
        <v>0.38202482220053</v>
      </c>
      <c r="BX69">
        <v>-0.131211846021896</v>
      </c>
      <c r="BY69">
        <v>0.0660414337770938</v>
      </c>
      <c r="BZ69">
        <v>-0.0132779517908211</v>
      </c>
      <c r="CA69">
        <v>0.174894762266234</v>
      </c>
      <c r="CB69">
        <v>0.316785508710515</v>
      </c>
      <c r="CC69">
        <v>0.0173961139757703</v>
      </c>
      <c r="CD69">
        <v>-0.263661393847988</v>
      </c>
      <c r="CE69">
        <v>-0.212598987793986</v>
      </c>
      <c r="CF69">
        <v>-0.0349959166389401</v>
      </c>
      <c r="CG69">
        <v>0.544038365095286</v>
      </c>
      <c r="CH69">
        <v>0.251679827855707</v>
      </c>
      <c r="CI69">
        <v>0.286868097114776</v>
      </c>
      <c r="CJ69">
        <v>-0.0880436563449154</v>
      </c>
      <c r="CK69">
        <v>-0.00921076270366628</v>
      </c>
      <c r="CL69">
        <v>0.0883680059139822</v>
      </c>
      <c r="CM69">
        <v>-0.0512815583749842</v>
      </c>
      <c r="CN69">
        <v>-0.0315283978467751</v>
      </c>
      <c r="CO69">
        <v>-0.100000697403567</v>
      </c>
      <c r="CP69">
        <v>0.39005036807439</v>
      </c>
      <c r="CQ69">
        <v>0.0037739845918856</v>
      </c>
      <c r="CR69">
        <v>-0.0488717837645712</v>
      </c>
      <c r="CS69">
        <v>0.0988129368281532</v>
      </c>
      <c r="CT69">
        <v>0.057554759652684</v>
      </c>
      <c r="CU69">
        <v>0.374148942050176</v>
      </c>
      <c r="CV69">
        <v>-0.139191674680688</v>
      </c>
      <c r="CW69">
        <v>0.17970970167323</v>
      </c>
      <c r="CX69">
        <v>0.051598918331119</v>
      </c>
      <c r="CY69">
        <v>0.217288879605819</v>
      </c>
      <c r="CZ69">
        <v>0.0191950673402568</v>
      </c>
      <c r="DA69">
        <v>-0.244822428049413</v>
      </c>
      <c r="DB69">
        <v>0.164634079488351</v>
      </c>
      <c r="DC69">
        <v>-0.105302300477292</v>
      </c>
      <c r="DD69">
        <v>-0.163017859397579</v>
      </c>
      <c r="DE69">
        <v>0.0523263366535787</v>
      </c>
      <c r="DF69">
        <v>0.06077077459741</v>
      </c>
      <c r="DG69">
        <v>0.0755222703981082</v>
      </c>
      <c r="DH69">
        <v>-0.00989518434361958</v>
      </c>
      <c r="DI69">
        <v>0.0468011901236658</v>
      </c>
      <c r="DJ69">
        <v>0.155291906891535</v>
      </c>
      <c r="DK69">
        <v>-0.0366586310729704</v>
      </c>
      <c r="DL69">
        <v>-0.0443989215718906</v>
      </c>
      <c r="DM69">
        <v>0.192914682338636</v>
      </c>
      <c r="DN69">
        <v>-0.0825493985114087</v>
      </c>
      <c r="DO69">
        <v>0.0961135076801116</v>
      </c>
      <c r="DP69">
        <v>0.0858195659002303</v>
      </c>
      <c r="DQ69">
        <v>0.0386768685158536</v>
      </c>
      <c r="DS69">
        <f t="shared" si="1"/>
        <v>0.0640457193195403</v>
      </c>
    </row>
    <row r="70" spans="1:123">
      <c r="A70" t="s">
        <v>204</v>
      </c>
      <c r="B70">
        <v>-0.218651479711177</v>
      </c>
      <c r="C70">
        <v>-0.182090329298451</v>
      </c>
      <c r="D70">
        <v>0.013208147676639</v>
      </c>
      <c r="E70">
        <v>0.0918800062823935</v>
      </c>
      <c r="F70">
        <v>0.00604142692750287</v>
      </c>
      <c r="G70">
        <v>-0.131398341435516</v>
      </c>
      <c r="H70">
        <v>0.0824691358024692</v>
      </c>
      <c r="I70">
        <v>-0.00319343065693445</v>
      </c>
      <c r="J70">
        <v>0.0509534706331045</v>
      </c>
      <c r="K70">
        <v>-0.172739149368558</v>
      </c>
      <c r="L70">
        <v>-0.147745218459379</v>
      </c>
      <c r="M70">
        <v>-0.194976322833024</v>
      </c>
      <c r="N70">
        <v>0.0255754475703325</v>
      </c>
      <c r="O70">
        <v>-0.373815461346633</v>
      </c>
      <c r="P70">
        <v>0.358024691358025</v>
      </c>
      <c r="Q70">
        <v>0.205278592375367</v>
      </c>
      <c r="R70">
        <v>0.0610705596107055</v>
      </c>
      <c r="S70">
        <v>0.043109378582894</v>
      </c>
      <c r="T70">
        <v>0.113211694877995</v>
      </c>
      <c r="U70">
        <v>0.0114533965244865</v>
      </c>
      <c r="V70">
        <v>0.185864896524795</v>
      </c>
      <c r="W70">
        <v>0.0635495554823837</v>
      </c>
      <c r="X70">
        <v>0.0530959752321982</v>
      </c>
      <c r="Y70">
        <v>-0.013523445538733</v>
      </c>
      <c r="Z70">
        <v>-0.000894054537326827</v>
      </c>
      <c r="AA70">
        <v>-0.0305741983594332</v>
      </c>
      <c r="AB70">
        <v>-0.0586153846153846</v>
      </c>
      <c r="AC70">
        <v>-0.000817126981532912</v>
      </c>
      <c r="AD70">
        <v>-0.153418384036637</v>
      </c>
      <c r="AE70">
        <v>0.0461746522411128</v>
      </c>
      <c r="AF70">
        <v>0.0895660203139428</v>
      </c>
      <c r="AG70">
        <v>-0.0389830508474576</v>
      </c>
      <c r="AH70">
        <v>-0.0246913580246914</v>
      </c>
      <c r="AI70">
        <v>0.121157323688969</v>
      </c>
      <c r="AJ70">
        <v>0.0390322580645162</v>
      </c>
      <c r="AK70">
        <v>0.00636448307978887</v>
      </c>
      <c r="AL70">
        <v>-0.0080209779423106</v>
      </c>
      <c r="AM70">
        <v>0.00948530555123628</v>
      </c>
      <c r="AN70">
        <v>-0.0428219346888479</v>
      </c>
      <c r="AO70">
        <v>0.00997747022851625</v>
      </c>
      <c r="AP70">
        <v>-0.055768005098789</v>
      </c>
      <c r="AQ70">
        <v>-0.0317246034424569</v>
      </c>
      <c r="AR70">
        <v>-0.0935866155454863</v>
      </c>
      <c r="AS70">
        <v>-0.0586425687367813</v>
      </c>
      <c r="AT70">
        <v>-0.0582107843137255</v>
      </c>
      <c r="AU70">
        <v>0.0444589026241597</v>
      </c>
      <c r="AV70">
        <v>-0.0473421926910299</v>
      </c>
      <c r="AW70">
        <v>-0.0675675675675675</v>
      </c>
      <c r="AX70">
        <v>0.0324918186068257</v>
      </c>
      <c r="AY70">
        <v>0.0609010640706362</v>
      </c>
      <c r="AZ70">
        <v>0.108194622279129</v>
      </c>
      <c r="BA70">
        <v>-0.00462160600808781</v>
      </c>
      <c r="BB70">
        <v>-0.171406461597988</v>
      </c>
      <c r="BC70">
        <v>-0.00583703011907544</v>
      </c>
      <c r="BD70">
        <v>0.00915922968529825</v>
      </c>
      <c r="BE70">
        <v>0.112869443797999</v>
      </c>
      <c r="BF70">
        <v>0.0857381848598913</v>
      </c>
      <c r="BG70">
        <v>0.0290832049306624</v>
      </c>
      <c r="BH70">
        <v>0.00973236009732359</v>
      </c>
      <c r="BI70">
        <v>0.102873030583874</v>
      </c>
      <c r="BJ70">
        <v>0.222016806722689</v>
      </c>
      <c r="BK70">
        <v>0.181955714482189</v>
      </c>
      <c r="BL70">
        <v>-0.0620200139632301</v>
      </c>
      <c r="BM70">
        <v>0.166356531447711</v>
      </c>
      <c r="BN70">
        <v>-0.0786002978089768</v>
      </c>
      <c r="BO70">
        <v>-0.0738774096733232</v>
      </c>
      <c r="BP70">
        <v>0.201296273214508</v>
      </c>
      <c r="BQ70">
        <v>0.0275990869474996</v>
      </c>
      <c r="BR70">
        <v>0.129745557350565</v>
      </c>
      <c r="BS70">
        <v>0.195012959156314</v>
      </c>
      <c r="BT70">
        <v>-0.0286440804726649</v>
      </c>
      <c r="BU70">
        <v>0.167308284570373</v>
      </c>
      <c r="BV70">
        <v>0.0410263175252292</v>
      </c>
      <c r="BW70">
        <v>0.0693784451625166</v>
      </c>
      <c r="BX70">
        <v>0.145277876525655</v>
      </c>
      <c r="BY70">
        <v>-0.0499741334712881</v>
      </c>
      <c r="BZ70">
        <v>-0.0185144848616859</v>
      </c>
      <c r="CA70">
        <v>-0.0339547270306259</v>
      </c>
      <c r="CB70">
        <v>0.0342866988283943</v>
      </c>
      <c r="CC70">
        <v>-0.0252096174135155</v>
      </c>
      <c r="CD70">
        <v>-0.0673882084876104</v>
      </c>
      <c r="CE70">
        <v>0.0289518690447106</v>
      </c>
      <c r="CF70">
        <v>0.0785349637896235</v>
      </c>
      <c r="CG70">
        <v>0.0121635753206011</v>
      </c>
      <c r="CH70">
        <v>0.0671016856987494</v>
      </c>
      <c r="CI70">
        <v>0.189207093355075</v>
      </c>
      <c r="CJ70">
        <v>0.106740369370528</v>
      </c>
      <c r="CK70">
        <v>0.0181973052501161</v>
      </c>
      <c r="CL70">
        <v>0.023195680279869</v>
      </c>
      <c r="CM70">
        <v>-0.108815222238739</v>
      </c>
      <c r="CN70">
        <v>0.155546288573811</v>
      </c>
      <c r="CO70">
        <v>-0.0355467340310358</v>
      </c>
      <c r="CP70">
        <v>0.0285126286248831</v>
      </c>
      <c r="CQ70">
        <v>0.216393204060101</v>
      </c>
      <c r="CR70">
        <v>0.116883505308808</v>
      </c>
      <c r="CS70">
        <v>-0.0197359612243259</v>
      </c>
      <c r="CT70">
        <v>-0.15024859312681</v>
      </c>
      <c r="CU70">
        <v>-0.165402173214171</v>
      </c>
      <c r="CV70">
        <v>0.0595508647586764</v>
      </c>
      <c r="CW70">
        <v>0.0269022430654016</v>
      </c>
      <c r="CX70">
        <v>-0.00920451729387195</v>
      </c>
      <c r="CY70">
        <v>-0.184121199128167</v>
      </c>
      <c r="CZ70">
        <v>0.139703950249628</v>
      </c>
      <c r="DA70">
        <v>-0.0223639717184138</v>
      </c>
      <c r="DB70">
        <v>0.0379687131514816</v>
      </c>
      <c r="DC70">
        <v>0.0296879733414117</v>
      </c>
      <c r="DD70">
        <v>0.203883495145631</v>
      </c>
      <c r="DE70">
        <v>-0.0400476539589443</v>
      </c>
      <c r="DF70">
        <v>-0.124868735083532</v>
      </c>
      <c r="DG70">
        <v>0.0390894876549943</v>
      </c>
      <c r="DH70">
        <v>0.0497620380739083</v>
      </c>
      <c r="DI70">
        <v>0.225681712114141</v>
      </c>
      <c r="DJ70">
        <v>-0.0924989120974761</v>
      </c>
      <c r="DK70">
        <v>0.00854137321305481</v>
      </c>
      <c r="DL70">
        <v>-0.0318851777011766</v>
      </c>
      <c r="DM70">
        <v>-0.0187851069707481</v>
      </c>
      <c r="DN70">
        <v>0.0737322864203709</v>
      </c>
      <c r="DO70">
        <v>-0.020772637221769</v>
      </c>
      <c r="DP70">
        <v>0.00901490583439934</v>
      </c>
      <c r="DQ70">
        <v>-0.00614090572734559</v>
      </c>
      <c r="DS70">
        <f t="shared" si="1"/>
        <v>0.0162329663006361</v>
      </c>
    </row>
    <row r="71" spans="1:123">
      <c r="A71" t="s">
        <v>206</v>
      </c>
      <c r="B71">
        <v>-0.142121617901618</v>
      </c>
      <c r="C71">
        <v>-0.00680113016781192</v>
      </c>
      <c r="D71">
        <v>-0.0886121697989223</v>
      </c>
      <c r="E71">
        <v>0.121111071055193</v>
      </c>
      <c r="F71">
        <v>0.107379241228141</v>
      </c>
      <c r="G71">
        <v>-0.10200506226195</v>
      </c>
      <c r="H71">
        <v>-0.00638641875505253</v>
      </c>
      <c r="I71">
        <v>0.343845089903181</v>
      </c>
      <c r="J71">
        <v>-0.0701087351367059</v>
      </c>
      <c r="K71">
        <v>-0.264050210948487</v>
      </c>
      <c r="L71">
        <v>-0.210549441475872</v>
      </c>
      <c r="M71">
        <v>-0.0810731054988812</v>
      </c>
      <c r="N71">
        <v>-0.253909473384687</v>
      </c>
      <c r="O71">
        <v>-0.267884189994661</v>
      </c>
      <c r="P71">
        <v>0.505544227305878</v>
      </c>
      <c r="Q71">
        <v>0.131572963728214</v>
      </c>
      <c r="R71">
        <v>0.233981583407594</v>
      </c>
      <c r="S71">
        <v>0.0340333040695533</v>
      </c>
      <c r="T71">
        <v>0.138780289077103</v>
      </c>
      <c r="U71">
        <v>0.0665614478114478</v>
      </c>
      <c r="V71">
        <v>0.285939776932812</v>
      </c>
      <c r="W71">
        <v>-0.0355612447312414</v>
      </c>
      <c r="X71">
        <v>0.00429769797024138</v>
      </c>
      <c r="Y71">
        <v>0.0476381213594208</v>
      </c>
      <c r="Z71">
        <v>-0.0710473166358855</v>
      </c>
      <c r="AA71">
        <v>0.0279127737446925</v>
      </c>
      <c r="AB71">
        <v>0.0676947368897294</v>
      </c>
      <c r="AC71">
        <v>-0.0100173099454852</v>
      </c>
      <c r="AD71">
        <v>-0.05567623674439</v>
      </c>
      <c r="AE71">
        <v>0.0651912791224729</v>
      </c>
      <c r="AF71">
        <v>0.0284401229774152</v>
      </c>
      <c r="AG71">
        <v>0.0394499474524797</v>
      </c>
      <c r="AH71">
        <v>0.0421721157310013</v>
      </c>
      <c r="AI71">
        <v>0.0695166434314307</v>
      </c>
      <c r="AJ71">
        <v>0.0500222309122174</v>
      </c>
      <c r="AK71">
        <v>0.0743259444430275</v>
      </c>
      <c r="AL71">
        <v>0.00310881485139736</v>
      </c>
      <c r="AM71">
        <v>0.0876733426329777</v>
      </c>
      <c r="AN71">
        <v>0.0970975342243166</v>
      </c>
      <c r="AO71">
        <v>-0.0363764756288986</v>
      </c>
      <c r="AP71">
        <v>0.0341295054858344</v>
      </c>
      <c r="AQ71">
        <v>-0.0284753140074182</v>
      </c>
      <c r="AR71">
        <v>0.044090549605454</v>
      </c>
      <c r="AS71">
        <v>-0.013090244980939</v>
      </c>
      <c r="AT71">
        <v>-0.135901004798643</v>
      </c>
      <c r="AU71">
        <v>0.148225306392947</v>
      </c>
      <c r="AV71">
        <v>0.106085525217073</v>
      </c>
      <c r="AW71">
        <v>-0.02135685675771</v>
      </c>
      <c r="AX71">
        <v>0.058934612683488</v>
      </c>
      <c r="AY71">
        <v>0.129818451381896</v>
      </c>
      <c r="AZ71">
        <v>0.146098851784222</v>
      </c>
      <c r="BA71">
        <v>0.0446609562283744</v>
      </c>
      <c r="BB71">
        <v>-0.209100058247542</v>
      </c>
      <c r="BC71">
        <v>0.0173931516848427</v>
      </c>
      <c r="BD71">
        <v>-0.14790625953708</v>
      </c>
      <c r="BE71">
        <v>-0.14757732502903</v>
      </c>
      <c r="BF71">
        <v>0.0746085802742149</v>
      </c>
      <c r="BG71">
        <v>0.0512273856609966</v>
      </c>
      <c r="BH71">
        <v>0.0874483032233733</v>
      </c>
      <c r="BI71">
        <v>0.120011425087668</v>
      </c>
      <c r="BJ71">
        <v>0.0707599431665977</v>
      </c>
      <c r="BK71">
        <v>0.0101161723662078</v>
      </c>
      <c r="BL71">
        <v>-0.0941123439667129</v>
      </c>
      <c r="BM71">
        <v>-0.0946628565304357</v>
      </c>
      <c r="BN71">
        <v>0.058840867169258</v>
      </c>
      <c r="BO71">
        <v>-0.0636652162901545</v>
      </c>
      <c r="BP71">
        <v>-0.0664235550985198</v>
      </c>
      <c r="BQ71">
        <v>0.099088917049819</v>
      </c>
      <c r="BR71">
        <v>0.104302528272672</v>
      </c>
      <c r="BS71">
        <v>-0.029138866337991</v>
      </c>
      <c r="BT71">
        <v>-0.157300508585707</v>
      </c>
      <c r="BU71">
        <v>0.0662964764020135</v>
      </c>
      <c r="BV71">
        <v>-0.0922097883307675</v>
      </c>
      <c r="BW71">
        <v>-0.0612394806802969</v>
      </c>
      <c r="BX71">
        <v>-0.0151981706655636</v>
      </c>
      <c r="BY71">
        <v>0.0520744142601386</v>
      </c>
      <c r="BZ71">
        <v>0.182557918776907</v>
      </c>
      <c r="CA71">
        <v>0.00137760396069986</v>
      </c>
      <c r="CB71">
        <v>-0.138220419903571</v>
      </c>
      <c r="CC71">
        <v>-0.0271285116115557</v>
      </c>
      <c r="CD71">
        <v>-0.270133730404791</v>
      </c>
      <c r="CE71">
        <v>0.0231214095544863</v>
      </c>
      <c r="CF71">
        <v>-0.098785888590968</v>
      </c>
      <c r="CG71">
        <v>0.0932464732232401</v>
      </c>
      <c r="CH71">
        <v>-0.0693487292978171</v>
      </c>
      <c r="CI71">
        <v>0.161879552413203</v>
      </c>
      <c r="CJ71">
        <v>-0.14964377683162</v>
      </c>
      <c r="CK71">
        <v>0.155542484448038</v>
      </c>
      <c r="CL71">
        <v>0.113320083098756</v>
      </c>
      <c r="CM71">
        <v>-0.0531950814825346</v>
      </c>
      <c r="CN71">
        <v>-0.0901848164206941</v>
      </c>
      <c r="CO71">
        <v>-0.0528386744662775</v>
      </c>
      <c r="CP71">
        <v>-0.0659464254597875</v>
      </c>
      <c r="CQ71">
        <v>0.118646547045655</v>
      </c>
      <c r="CR71">
        <v>-0.251897460387849</v>
      </c>
      <c r="CS71">
        <v>0.0288024561883484</v>
      </c>
      <c r="CT71">
        <v>-0.107904404522712</v>
      </c>
      <c r="CU71">
        <v>0.18387270393729</v>
      </c>
      <c r="CV71">
        <v>0.0139022621775935</v>
      </c>
      <c r="CW71">
        <v>0.222042098389003</v>
      </c>
      <c r="CX71">
        <v>-0.163906602515011</v>
      </c>
      <c r="CY71">
        <v>0.237328988322032</v>
      </c>
      <c r="CZ71">
        <v>0.0462426063485366</v>
      </c>
      <c r="DA71">
        <v>0.0271287507388478</v>
      </c>
      <c r="DB71">
        <v>0.135026446071172</v>
      </c>
      <c r="DC71">
        <v>0.024919400777212</v>
      </c>
      <c r="DD71">
        <v>0.0486488688559652</v>
      </c>
      <c r="DE71">
        <v>-0.0678251821019771</v>
      </c>
      <c r="DF71">
        <v>-0.0232591368801769</v>
      </c>
      <c r="DG71">
        <v>0.0167698304578523</v>
      </c>
      <c r="DH71">
        <v>0.0201036204201468</v>
      </c>
      <c r="DI71">
        <v>0.0491084349385962</v>
      </c>
      <c r="DJ71">
        <v>0.0566502773487116</v>
      </c>
      <c r="DK71">
        <v>0.123660103692866</v>
      </c>
      <c r="DL71">
        <v>0.0133916460850019</v>
      </c>
      <c r="DM71">
        <v>0.0434638894966921</v>
      </c>
      <c r="DN71">
        <v>-0.00620161955964027</v>
      </c>
      <c r="DO71">
        <v>0.0191654133650585</v>
      </c>
      <c r="DP71">
        <v>-0.145386407886738</v>
      </c>
      <c r="DQ71">
        <v>0.0499563280398294</v>
      </c>
      <c r="DS71">
        <f t="shared" si="1"/>
        <v>0.0128836130387666</v>
      </c>
    </row>
    <row r="72" spans="1:123">
      <c r="A72" t="s">
        <v>209</v>
      </c>
      <c r="B72">
        <v>-0.0339</v>
      </c>
      <c r="C72">
        <v>-0.0789773315391781</v>
      </c>
      <c r="D72">
        <v>-0.123735670937289</v>
      </c>
      <c r="E72">
        <v>-0.0434782608695652</v>
      </c>
      <c r="F72">
        <v>-0.204612496647895</v>
      </c>
      <c r="G72">
        <v>-0.142784895482131</v>
      </c>
      <c r="H72">
        <v>0.0499508357915437</v>
      </c>
      <c r="I72">
        <v>0.301554598239371</v>
      </c>
      <c r="J72">
        <v>0.0274859692042022</v>
      </c>
      <c r="K72">
        <v>0</v>
      </c>
      <c r="L72">
        <v>-0.0365546218487395</v>
      </c>
      <c r="M72">
        <v>-0.0190434656200029</v>
      </c>
      <c r="N72">
        <v>0.0323058684054534</v>
      </c>
      <c r="O72">
        <v>-0.0249784668389319</v>
      </c>
      <c r="P72">
        <v>0.0811248527679624</v>
      </c>
      <c r="Q72">
        <v>0.0307776113305187</v>
      </c>
      <c r="R72">
        <v>-0.041881358171489</v>
      </c>
      <c r="S72">
        <v>0.106315499172642</v>
      </c>
      <c r="T72">
        <v>0.0225601395986539</v>
      </c>
      <c r="U72">
        <v>0.259629449049244</v>
      </c>
      <c r="V72">
        <v>0.0955099670988968</v>
      </c>
      <c r="W72">
        <v>0.0499955834290258</v>
      </c>
      <c r="X72">
        <v>0.0952300832842601</v>
      </c>
      <c r="Y72">
        <v>-0.0506951378754128</v>
      </c>
      <c r="Z72">
        <v>-0.0228982927421312</v>
      </c>
      <c r="AA72">
        <v>-0.0390857899966877</v>
      </c>
      <c r="AB72">
        <v>0.0534298517752498</v>
      </c>
      <c r="AC72">
        <v>-0.00777159685863882</v>
      </c>
      <c r="AD72">
        <v>0.00387501030587845</v>
      </c>
      <c r="AE72">
        <v>-0.0156865965834428</v>
      </c>
      <c r="AF72">
        <v>0.0199415936587402</v>
      </c>
      <c r="AG72">
        <v>0.0265870418848166</v>
      </c>
      <c r="AH72">
        <v>-0.0158578372778708</v>
      </c>
      <c r="AI72">
        <v>0.0120647773279352</v>
      </c>
      <c r="AJ72">
        <v>-0.00400032002560202</v>
      </c>
      <c r="AK72">
        <v>0.0520523736846332</v>
      </c>
      <c r="AL72">
        <v>-0.0190119874780484</v>
      </c>
      <c r="AM72">
        <v>0.11239103362391</v>
      </c>
      <c r="AN72">
        <v>0.0170025188916876</v>
      </c>
      <c r="AO72">
        <v>0.0282077743378055</v>
      </c>
      <c r="AP72">
        <v>0.0102375376380059</v>
      </c>
      <c r="AQ72">
        <v>-0.0372897072459928</v>
      </c>
      <c r="AR72">
        <v>0.0625386996904025</v>
      </c>
      <c r="AS72">
        <v>0.118686868686869</v>
      </c>
      <c r="AT72">
        <v>-0.046246454824333</v>
      </c>
      <c r="AU72">
        <v>0.111906784803981</v>
      </c>
      <c r="AV72">
        <v>0.0100971509660517</v>
      </c>
      <c r="AW72">
        <v>-0.00335008375209367</v>
      </c>
      <c r="AX72">
        <v>-0.0366494985090812</v>
      </c>
      <c r="AY72">
        <v>0.0172772806573245</v>
      </c>
      <c r="AZ72">
        <v>0.0573135649479974</v>
      </c>
      <c r="BA72">
        <v>0.109303055671829</v>
      </c>
      <c r="BB72">
        <v>-0.077637847271355</v>
      </c>
      <c r="BC72">
        <v>-0.022654052671951</v>
      </c>
      <c r="BD72">
        <v>0.0530033486814567</v>
      </c>
      <c r="BE72">
        <v>0.0377142857142858</v>
      </c>
      <c r="BF72">
        <v>0.0562631679754837</v>
      </c>
      <c r="BG72">
        <v>0.071036765039213</v>
      </c>
      <c r="BH72">
        <v>0.121518665876577</v>
      </c>
      <c r="BI72">
        <v>-0.00985017171755298</v>
      </c>
      <c r="BJ72">
        <v>0.0945266046653455</v>
      </c>
      <c r="BK72">
        <v>0.0590959743696893</v>
      </c>
      <c r="BL72">
        <v>-0.00447177193963111</v>
      </c>
      <c r="BM72">
        <v>0.0264226970968062</v>
      </c>
      <c r="BN72">
        <v>-0.0171509476461691</v>
      </c>
      <c r="BO72">
        <v>-0.0786079099004714</v>
      </c>
      <c r="BP72">
        <v>0.0900401520804461</v>
      </c>
      <c r="BQ72">
        <v>-0.0652280209929262</v>
      </c>
      <c r="BR72">
        <v>0.0240619333240342</v>
      </c>
      <c r="BS72">
        <v>0.120922154872982</v>
      </c>
      <c r="BT72">
        <v>0.0124555700701765</v>
      </c>
      <c r="BU72">
        <v>0.118822576289495</v>
      </c>
      <c r="BV72">
        <v>-0.069595301311449</v>
      </c>
      <c r="BW72">
        <v>0.0324858757062145</v>
      </c>
      <c r="BX72">
        <v>0.0895055696697284</v>
      </c>
      <c r="BY72">
        <v>-0.0107110826393337</v>
      </c>
      <c r="BZ72">
        <v>0.129950527106483</v>
      </c>
      <c r="CA72">
        <v>-0.00958188153310102</v>
      </c>
      <c r="CB72">
        <v>0.0548303476369023</v>
      </c>
      <c r="CC72">
        <v>0.0367087218869995</v>
      </c>
      <c r="CD72">
        <v>-0.107327294277006</v>
      </c>
      <c r="CE72">
        <v>0.138416672594068</v>
      </c>
      <c r="CF72">
        <v>-0.0486306362595023</v>
      </c>
      <c r="CG72">
        <v>0.00319614711033278</v>
      </c>
      <c r="CH72">
        <v>0.0668834286213067</v>
      </c>
      <c r="CI72">
        <v>0.104477306661758</v>
      </c>
      <c r="CJ72">
        <v>0.0262041889664624</v>
      </c>
      <c r="CK72">
        <v>-0.0427870213303496</v>
      </c>
      <c r="CL72">
        <v>0.0279395961766866</v>
      </c>
      <c r="CM72">
        <v>-0.0869509399358092</v>
      </c>
      <c r="CN72">
        <v>0.0565442712518078</v>
      </c>
      <c r="CO72">
        <v>-0.129584212627617</v>
      </c>
      <c r="CP72">
        <v>0.0916715811545772</v>
      </c>
      <c r="CQ72">
        <v>0.0664665866346539</v>
      </c>
      <c r="CR72">
        <v>0.090653258789539</v>
      </c>
      <c r="CS72">
        <v>-0.0883132074173462</v>
      </c>
      <c r="CT72">
        <v>0.00284905660377355</v>
      </c>
      <c r="CU72">
        <v>0.0227277003254878</v>
      </c>
      <c r="CV72">
        <v>0.111352305965893</v>
      </c>
      <c r="CW72">
        <v>0.180212540554857</v>
      </c>
      <c r="CX72">
        <v>0.0043058107406837</v>
      </c>
      <c r="CY72">
        <v>-0.115632768203782</v>
      </c>
      <c r="CZ72">
        <v>0.145279979787133</v>
      </c>
      <c r="DA72">
        <v>-0.0422882828227118</v>
      </c>
      <c r="DB72">
        <v>0.0588980549676787</v>
      </c>
      <c r="DC72">
        <v>0.012766825288919</v>
      </c>
      <c r="DD72">
        <v>0.0294137389413203</v>
      </c>
      <c r="DE72">
        <v>-0.0306207616066771</v>
      </c>
      <c r="DF72">
        <v>-0.0273637195286015</v>
      </c>
      <c r="DG72">
        <v>0.162328141857313</v>
      </c>
      <c r="DH72">
        <v>0.0932360711140729</v>
      </c>
      <c r="DI72">
        <v>0.0484385374827199</v>
      </c>
      <c r="DJ72">
        <v>-0.112210467301363</v>
      </c>
      <c r="DK72">
        <v>0.0501923729110874</v>
      </c>
      <c r="DL72">
        <v>0.0141532020088415</v>
      </c>
      <c r="DM72">
        <v>0.0471265125063136</v>
      </c>
      <c r="DN72">
        <v>-0.0179414046934965</v>
      </c>
      <c r="DO72">
        <v>0.131258341786343</v>
      </c>
      <c r="DP72">
        <v>0.0381696681390871</v>
      </c>
      <c r="DQ72">
        <v>0.0316053500452146</v>
      </c>
      <c r="DS72">
        <f t="shared" si="1"/>
        <v>0.0233154665685199</v>
      </c>
    </row>
    <row r="73" spans="1:123">
      <c r="A73" t="s">
        <v>211</v>
      </c>
      <c r="B73">
        <v>-0.329897730904442</v>
      </c>
      <c r="C73">
        <v>-0.170025038750447</v>
      </c>
      <c r="D73">
        <v>0.0372791265622756</v>
      </c>
      <c r="E73">
        <v>-6.92472820441603e-5</v>
      </c>
      <c r="F73">
        <v>0.00727146814404445</v>
      </c>
      <c r="G73">
        <v>-0.261808181505672</v>
      </c>
      <c r="H73">
        <v>-0.111017975225855</v>
      </c>
      <c r="I73">
        <v>0.0281822943949712</v>
      </c>
      <c r="J73">
        <v>-0.0434073772162218</v>
      </c>
      <c r="K73">
        <v>-0.504473796335748</v>
      </c>
      <c r="L73">
        <v>-0.291702493551161</v>
      </c>
      <c r="M73">
        <v>0.00546282245827001</v>
      </c>
      <c r="N73">
        <v>-0.0347117416239059</v>
      </c>
      <c r="O73">
        <v>-0.295184490306442</v>
      </c>
      <c r="P73">
        <v>0.724933451641526</v>
      </c>
      <c r="Q73">
        <v>0.484310699588477</v>
      </c>
      <c r="R73">
        <v>0.273609426442558</v>
      </c>
      <c r="S73">
        <v>0.00612244897959191</v>
      </c>
      <c r="T73">
        <v>-0.0815415821501014</v>
      </c>
      <c r="U73">
        <v>0.215106007067138</v>
      </c>
      <c r="V73">
        <v>0.182479098509633</v>
      </c>
      <c r="W73">
        <v>-0.119069576800902</v>
      </c>
      <c r="X73">
        <v>0.105501919274166</v>
      </c>
      <c r="Y73">
        <v>0.145728114478114</v>
      </c>
      <c r="Z73">
        <v>0.056295343925062</v>
      </c>
      <c r="AA73">
        <v>-0.031733611545818</v>
      </c>
      <c r="AB73">
        <v>0.0254107928526532</v>
      </c>
      <c r="AC73">
        <v>0.140192644483363</v>
      </c>
      <c r="AD73">
        <v>-0.22540511481453</v>
      </c>
      <c r="AE73">
        <v>-0.0128891532817766</v>
      </c>
      <c r="AF73">
        <v>0.00351546805946157</v>
      </c>
      <c r="AG73">
        <v>-0.0126113502151936</v>
      </c>
      <c r="AH73">
        <v>0.00446021287379628</v>
      </c>
      <c r="AI73">
        <v>-0.0295690786154003</v>
      </c>
      <c r="AJ73">
        <v>0.0355657237936773</v>
      </c>
      <c r="AK73">
        <v>0.0605543281783492</v>
      </c>
      <c r="AL73">
        <v>-0.0841776346936843</v>
      </c>
      <c r="AM73">
        <v>0.075889164598842</v>
      </c>
      <c r="AN73">
        <v>0.0258504708821834</v>
      </c>
      <c r="AO73">
        <v>0.00871194379391116</v>
      </c>
      <c r="AP73">
        <v>-0.0840453194650819</v>
      </c>
      <c r="AQ73">
        <v>-0.0517084051505626</v>
      </c>
      <c r="AR73">
        <v>0.0109055917887309</v>
      </c>
      <c r="AS73">
        <v>-0.0624008461131675</v>
      </c>
      <c r="AT73">
        <v>-0.169543147208122</v>
      </c>
      <c r="AU73">
        <v>0.154849225753871</v>
      </c>
      <c r="AV73">
        <v>0.0875088214537758</v>
      </c>
      <c r="AW73">
        <v>-0.0128704304564137</v>
      </c>
      <c r="AX73">
        <v>0.0628903254081299</v>
      </c>
      <c r="AY73">
        <v>0.0308215647871353</v>
      </c>
      <c r="AZ73">
        <v>0.0442</v>
      </c>
      <c r="BA73">
        <v>0.109940624401456</v>
      </c>
      <c r="BB73">
        <v>-0.0871440897325281</v>
      </c>
      <c r="BC73">
        <v>0.0560491493383743</v>
      </c>
      <c r="BD73">
        <v>0.0753602434440168</v>
      </c>
      <c r="BE73">
        <v>0.0748231377444861</v>
      </c>
      <c r="BF73">
        <v>0.0727892210004644</v>
      </c>
      <c r="BG73">
        <v>0.0936913526779271</v>
      </c>
      <c r="BH73">
        <v>0.00818373812037998</v>
      </c>
      <c r="BI73">
        <v>0.0562974600680808</v>
      </c>
      <c r="BJ73">
        <v>0.0664972731779871</v>
      </c>
      <c r="BK73">
        <v>0.085071764774246</v>
      </c>
      <c r="BL73">
        <v>0.025384244631286</v>
      </c>
      <c r="BM73">
        <v>0.1271217423095</v>
      </c>
      <c r="BN73">
        <v>-0.0732125480746953</v>
      </c>
      <c r="BO73">
        <v>-0.0566971651417428</v>
      </c>
      <c r="BP73">
        <v>0.0395929400540627</v>
      </c>
      <c r="BQ73">
        <v>-0.0837666972570613</v>
      </c>
      <c r="BR73">
        <v>0.0614879528128651</v>
      </c>
      <c r="BS73">
        <v>0.0452925141539107</v>
      </c>
      <c r="BT73">
        <v>-0.0501504513540622</v>
      </c>
      <c r="BU73">
        <v>0.00221752903907069</v>
      </c>
      <c r="BV73">
        <v>0.0215994099673376</v>
      </c>
      <c r="BW73">
        <v>0.0962768151815181</v>
      </c>
      <c r="BX73">
        <v>-0.0155228373865187</v>
      </c>
      <c r="BY73">
        <v>0.0474461273830571</v>
      </c>
      <c r="BZ73">
        <v>0.0624486816896268</v>
      </c>
      <c r="CA73">
        <v>-0.034906186939161</v>
      </c>
      <c r="CB73">
        <v>0.0261589109351366</v>
      </c>
      <c r="CC73">
        <v>0.0484696089482355</v>
      </c>
      <c r="CD73">
        <v>-0.0738918293086338</v>
      </c>
      <c r="CE73">
        <v>0.0726436576327187</v>
      </c>
      <c r="CF73">
        <v>0.04012654012654</v>
      </c>
      <c r="CG73">
        <v>-0.00880422602849362</v>
      </c>
      <c r="CH73">
        <v>0.0664567183462532</v>
      </c>
      <c r="CI73">
        <v>0.0455061709699403</v>
      </c>
      <c r="CJ73">
        <v>0.0219800115874855</v>
      </c>
      <c r="CK73">
        <v>0.015660985720866</v>
      </c>
      <c r="CL73">
        <v>-0.0604570033141463</v>
      </c>
      <c r="CM73">
        <v>-0.0518713797712758</v>
      </c>
      <c r="CN73">
        <v>0.0509888388486393</v>
      </c>
      <c r="CO73">
        <v>-0.0885717479599062</v>
      </c>
      <c r="CP73">
        <v>0.030335241210139</v>
      </c>
      <c r="CQ73">
        <v>0.00698357273232286</v>
      </c>
      <c r="CR73">
        <v>0.0292379226101347</v>
      </c>
      <c r="CS73">
        <v>0.00267993874425732</v>
      </c>
      <c r="CT73">
        <v>-0.00637647957235565</v>
      </c>
      <c r="CU73">
        <v>0.00464973292856308</v>
      </c>
      <c r="CV73">
        <v>0.0182833537331701</v>
      </c>
      <c r="CW73">
        <v>0.075050709939148</v>
      </c>
      <c r="CX73">
        <v>0.0804332634521314</v>
      </c>
      <c r="CY73">
        <v>-0.00717935450488338</v>
      </c>
      <c r="CZ73">
        <v>0.0951140065146578</v>
      </c>
      <c r="DA73">
        <v>0.0344437834622251</v>
      </c>
      <c r="DB73">
        <v>-0.104405083673587</v>
      </c>
      <c r="DC73">
        <v>-0.0864930811956207</v>
      </c>
      <c r="DD73">
        <v>-0.0566548342881242</v>
      </c>
      <c r="DE73">
        <v>0.0753697701277893</v>
      </c>
      <c r="DF73">
        <v>0.00301413525498884</v>
      </c>
      <c r="DG73">
        <v>0.131739836275086</v>
      </c>
      <c r="DH73">
        <v>0.0554555165573019</v>
      </c>
      <c r="DI73">
        <v>0.027095020530912</v>
      </c>
      <c r="DJ73">
        <v>0.0130634308398321</v>
      </c>
      <c r="DK73">
        <v>-0.0548036572826056</v>
      </c>
      <c r="DL73">
        <v>-0.0231101702390404</v>
      </c>
      <c r="DM73">
        <v>0.0618209179834464</v>
      </c>
      <c r="DN73">
        <v>-0.0315485132798549</v>
      </c>
      <c r="DO73">
        <v>0.0903237136334367</v>
      </c>
      <c r="DP73">
        <v>0.0796735745731774</v>
      </c>
      <c r="DQ73">
        <v>0.0101863155769262</v>
      </c>
      <c r="DS73">
        <f t="shared" si="1"/>
        <v>0.0125724580201819</v>
      </c>
    </row>
    <row r="74" spans="1:123">
      <c r="A74" t="s">
        <v>213</v>
      </c>
      <c r="B74">
        <v>0.0577602664608636</v>
      </c>
      <c r="C74">
        <v>0.0779827963595867</v>
      </c>
      <c r="D74">
        <v>0.0470668910915777</v>
      </c>
      <c r="E74">
        <v>0.0563909774436089</v>
      </c>
      <c r="F74">
        <v>-0.0582035716011015</v>
      </c>
      <c r="G74">
        <v>-0.099826455677806</v>
      </c>
      <c r="H74">
        <v>0.115388998632427</v>
      </c>
      <c r="I74">
        <v>-0.00435945030056373</v>
      </c>
      <c r="J74">
        <v>-0.0162912412129919</v>
      </c>
      <c r="K74">
        <v>-0.317276512879361</v>
      </c>
      <c r="L74">
        <v>-0.210370162861472</v>
      </c>
      <c r="M74">
        <v>0.204202412436303</v>
      </c>
      <c r="N74">
        <v>0.0362638098426515</v>
      </c>
      <c r="O74">
        <v>-0.0360802760296191</v>
      </c>
      <c r="P74">
        <v>0.058720220938183</v>
      </c>
      <c r="Q74">
        <v>0.184675387167441</v>
      </c>
      <c r="R74">
        <v>-0.0232162898829565</v>
      </c>
      <c r="S74">
        <v>-0.287701213573641</v>
      </c>
      <c r="T74">
        <v>0.210578872979783</v>
      </c>
      <c r="U74">
        <v>0.0338836787268875</v>
      </c>
      <c r="V74">
        <v>0.0204863199499195</v>
      </c>
      <c r="W74">
        <v>0.00987514734537753</v>
      </c>
      <c r="X74">
        <v>-0.0199383032194286</v>
      </c>
      <c r="Y74">
        <v>-0.0289846266026615</v>
      </c>
      <c r="Z74">
        <v>-0.104655819774718</v>
      </c>
      <c r="AA74">
        <v>0.00416561827280604</v>
      </c>
      <c r="AB74">
        <v>-0.15788741021215</v>
      </c>
      <c r="AC74">
        <v>-0.0491784309187688</v>
      </c>
      <c r="AD74">
        <v>-0.185295293729029</v>
      </c>
      <c r="AE74">
        <v>-0.120334606602505</v>
      </c>
      <c r="AF74">
        <v>-0.278419290670031</v>
      </c>
      <c r="AG74">
        <v>-0.0571860816944024</v>
      </c>
      <c r="AH74">
        <v>0.0390814434460136</v>
      </c>
      <c r="AI74">
        <v>0.266129032258064</v>
      </c>
      <c r="AJ74">
        <v>-0.0148800650494647</v>
      </c>
      <c r="AK74">
        <v>0.107769768337644</v>
      </c>
      <c r="AL74">
        <v>0.0486302560663638</v>
      </c>
      <c r="AM74">
        <v>-0.0278297529665332</v>
      </c>
      <c r="AN74">
        <v>-0.0305267261121669</v>
      </c>
      <c r="AO74">
        <v>-0.0452843464931018</v>
      </c>
      <c r="AP74">
        <v>0.0391671711721198</v>
      </c>
      <c r="AQ74">
        <v>-0.10712024114086</v>
      </c>
      <c r="AR74">
        <v>-0.0111205673758866</v>
      </c>
      <c r="AS74">
        <v>-0.123587124906765</v>
      </c>
      <c r="AT74">
        <v>0.0820294599018003</v>
      </c>
      <c r="AU74">
        <v>0.113746369796709</v>
      </c>
      <c r="AV74">
        <v>0.0191492829204691</v>
      </c>
      <c r="AW74">
        <v>-0.131526345246662</v>
      </c>
      <c r="AX74">
        <v>0.0504818020008593</v>
      </c>
      <c r="AY74">
        <v>0.105255470187841</v>
      </c>
      <c r="AZ74">
        <v>0.00219379394195696</v>
      </c>
      <c r="BA74">
        <v>-0.00361315504918636</v>
      </c>
      <c r="BB74">
        <v>0.00677607199576502</v>
      </c>
      <c r="BC74">
        <v>0.0706173099169209</v>
      </c>
      <c r="BD74">
        <v>0.0371052502332889</v>
      </c>
      <c r="BE74">
        <v>0.0971988729192812</v>
      </c>
      <c r="BF74">
        <v>0.0225301048815227</v>
      </c>
      <c r="BG74">
        <v>-0.0555274154742307</v>
      </c>
      <c r="BH74">
        <v>0.0273066523653103</v>
      </c>
      <c r="BI74">
        <v>-0.0043068757749114</v>
      </c>
      <c r="BJ74">
        <v>-0.0266739486619333</v>
      </c>
      <c r="BK74">
        <v>-0.0080351932486421</v>
      </c>
      <c r="BL74">
        <v>-0.293850122183003</v>
      </c>
      <c r="BM74">
        <v>0.0448588548175206</v>
      </c>
      <c r="BN74">
        <v>0.0916924775368761</v>
      </c>
      <c r="BO74">
        <v>0.00817438692098094</v>
      </c>
      <c r="BP74">
        <v>0.0127333519086097</v>
      </c>
      <c r="BQ74">
        <v>0.0607477921148925</v>
      </c>
      <c r="BR74">
        <v>-0.0233173388665543</v>
      </c>
      <c r="BS74">
        <v>0.0382409177820269</v>
      </c>
      <c r="BT74">
        <v>-0.0063177818702681</v>
      </c>
      <c r="BU74">
        <v>-0.0928209220314551</v>
      </c>
      <c r="BV74">
        <v>-0.100360355247851</v>
      </c>
      <c r="BW74">
        <v>-0.0181353686999306</v>
      </c>
      <c r="BX74">
        <v>0.0204940413093058</v>
      </c>
      <c r="BY74">
        <v>0.0457364097075768</v>
      </c>
      <c r="BZ74">
        <v>0.085365119499127</v>
      </c>
      <c r="CA74">
        <v>0.0110655055743525</v>
      </c>
      <c r="CB74">
        <v>-0.038044819924843</v>
      </c>
      <c r="CC74">
        <v>-0.00484744796122039</v>
      </c>
      <c r="CD74">
        <v>0.166303724928367</v>
      </c>
      <c r="CE74">
        <v>-0.00233392295597479</v>
      </c>
      <c r="CF74">
        <v>-0.0794405181117488</v>
      </c>
      <c r="CG74">
        <v>0.0436294572399218</v>
      </c>
      <c r="CH74">
        <v>0.22335571846004</v>
      </c>
      <c r="CI74">
        <v>0.279479550787797</v>
      </c>
      <c r="CJ74">
        <v>-0.109830186516449</v>
      </c>
      <c r="CK74">
        <v>0.13046357615894</v>
      </c>
      <c r="CL74">
        <v>0.0575408448870665</v>
      </c>
      <c r="CM74">
        <v>-0.0461777558933957</v>
      </c>
      <c r="CN74">
        <v>-0.0216980979882879</v>
      </c>
      <c r="CO74">
        <v>-0.0359486824313181</v>
      </c>
      <c r="CP74">
        <v>0.177397283705655</v>
      </c>
      <c r="CQ74">
        <v>0.00947220083390232</v>
      </c>
      <c r="CR74">
        <v>0.0201482334316758</v>
      </c>
      <c r="CS74">
        <v>-0.0165479297453622</v>
      </c>
      <c r="CT74">
        <v>-0.19048370438375</v>
      </c>
      <c r="CU74">
        <v>0.00714121170237259</v>
      </c>
      <c r="CV74">
        <v>0.0968752199310294</v>
      </c>
      <c r="CW74">
        <v>-0.0593339963427543</v>
      </c>
      <c r="CX74">
        <v>0.118428456934331</v>
      </c>
      <c r="CY74">
        <v>-0.0500853814722205</v>
      </c>
      <c r="CZ74">
        <v>0.133252010336581</v>
      </c>
      <c r="DA74">
        <v>0.00344168260038225</v>
      </c>
      <c r="DB74">
        <v>0.129417908762421</v>
      </c>
      <c r="DC74">
        <v>-0.0706724820975544</v>
      </c>
      <c r="DD74">
        <v>0.0249186412414943</v>
      </c>
      <c r="DE74">
        <v>0.0154431542347309</v>
      </c>
      <c r="DF74">
        <v>-0.0240980979946249</v>
      </c>
      <c r="DG74">
        <v>-0.0113866564275028</v>
      </c>
      <c r="DH74">
        <v>0.0873344315427165</v>
      </c>
      <c r="DI74">
        <v>0.0740873035423955</v>
      </c>
      <c r="DJ74">
        <v>-0.0281527011685377</v>
      </c>
      <c r="DK74">
        <v>-0.0591518383914664</v>
      </c>
      <c r="DL74">
        <v>-0.0778955289396125</v>
      </c>
      <c r="DM74">
        <v>0.0533567270551112</v>
      </c>
      <c r="DN74">
        <v>-0.0825984221467585</v>
      </c>
      <c r="DO74">
        <v>0.109035890218156</v>
      </c>
      <c r="DP74">
        <v>-0.0154701321116287</v>
      </c>
      <c r="DQ74">
        <v>0.0131952267872553</v>
      </c>
      <c r="DS74">
        <f t="shared" si="1"/>
        <v>0.00367666529696112</v>
      </c>
    </row>
    <row r="75" spans="1:123">
      <c r="A75" t="s">
        <v>215</v>
      </c>
      <c r="B75">
        <v>-0.182790183855441</v>
      </c>
      <c r="C75">
        <v>-0.0396852218413557</v>
      </c>
      <c r="D75">
        <v>0.0579156402393042</v>
      </c>
      <c r="E75">
        <v>0.0737062205959227</v>
      </c>
      <c r="F75">
        <v>-0.087589625564309</v>
      </c>
      <c r="G75">
        <v>-0.140140674266311</v>
      </c>
      <c r="H75">
        <v>0.299729211327993</v>
      </c>
      <c r="I75">
        <v>0.0121533052649854</v>
      </c>
      <c r="J75">
        <v>0.0661692182340581</v>
      </c>
      <c r="K75">
        <v>-0.205574772745555</v>
      </c>
      <c r="L75">
        <v>-0.101918890182776</v>
      </c>
      <c r="M75">
        <v>-0.181813056714399</v>
      </c>
      <c r="N75">
        <v>-0.36064218287053</v>
      </c>
      <c r="O75">
        <v>-0.545856234508029</v>
      </c>
      <c r="P75">
        <v>0.988846701471286</v>
      </c>
      <c r="Q75">
        <v>0.0686075647297459</v>
      </c>
      <c r="R75">
        <v>0.300133988387673</v>
      </c>
      <c r="S75">
        <v>-0.20276537272415</v>
      </c>
      <c r="T75">
        <v>0.150921038457395</v>
      </c>
      <c r="U75">
        <v>0.152470984649944</v>
      </c>
      <c r="V75">
        <v>0.0786160968082514</v>
      </c>
      <c r="W75">
        <v>-0.0123484677358632</v>
      </c>
      <c r="X75">
        <v>0.0046504536098193</v>
      </c>
      <c r="Y75">
        <v>0.149112156624678</v>
      </c>
      <c r="Z75">
        <v>-0.090074621937529</v>
      </c>
      <c r="AA75">
        <v>0.0466652151825242</v>
      </c>
      <c r="AB75">
        <v>-0.00790459020940226</v>
      </c>
      <c r="AC75">
        <v>0.0605255800950517</v>
      </c>
      <c r="AD75">
        <v>-0.0815869250032951</v>
      </c>
      <c r="AE75">
        <v>0.0271239954075775</v>
      </c>
      <c r="AF75">
        <v>0.0972474500489031</v>
      </c>
      <c r="AG75">
        <v>-0.0180185916210366</v>
      </c>
      <c r="AH75">
        <v>-0.00369577903131679</v>
      </c>
      <c r="AI75">
        <v>0.0303266953013146</v>
      </c>
      <c r="AJ75">
        <v>-0.0598787266296108</v>
      </c>
      <c r="AK75">
        <v>-0.0288228970706799</v>
      </c>
      <c r="AL75">
        <v>0.077827741265998</v>
      </c>
      <c r="AM75">
        <v>0.0218228498074455</v>
      </c>
      <c r="AN75">
        <v>0.0308417085427135</v>
      </c>
      <c r="AO75">
        <v>0.0131619036012431</v>
      </c>
      <c r="AP75">
        <v>0.0455885006315029</v>
      </c>
      <c r="AQ75">
        <v>-0.0026459591601955</v>
      </c>
      <c r="AR75">
        <v>-0.00282599919257176</v>
      </c>
      <c r="AS75">
        <v>-0.017755928282244</v>
      </c>
      <c r="AT75">
        <v>-0.0508155214037567</v>
      </c>
      <c r="AU75">
        <v>0.0562655086848636</v>
      </c>
      <c r="AV75">
        <v>-0.0270159158982791</v>
      </c>
      <c r="AW75">
        <v>0.00543248626788184</v>
      </c>
      <c r="AX75">
        <v>0.0722819235156391</v>
      </c>
      <c r="AY75">
        <v>-0.0184760091820168</v>
      </c>
      <c r="AZ75">
        <v>0.0213906793679768</v>
      </c>
      <c r="BA75">
        <v>0.0878476488327935</v>
      </c>
      <c r="BB75">
        <v>-0.0277734996663073</v>
      </c>
      <c r="BC75">
        <v>0.0349561727743162</v>
      </c>
      <c r="BD75">
        <v>0.0560714285714285</v>
      </c>
      <c r="BE75">
        <v>0.00478283975071259</v>
      </c>
      <c r="BF75">
        <v>0.00759688431579941</v>
      </c>
      <c r="BG75">
        <v>0.0359801488833746</v>
      </c>
      <c r="BH75">
        <v>-0.0156609857208658</v>
      </c>
      <c r="BI75">
        <v>0.0215722976134767</v>
      </c>
      <c r="BJ75">
        <v>0.0420961018734827</v>
      </c>
      <c r="BK75">
        <v>-0.0284395604395604</v>
      </c>
      <c r="BL75">
        <v>0.031353209971497</v>
      </c>
      <c r="BM75">
        <v>0.0765923846288823</v>
      </c>
      <c r="BN75">
        <v>-0.0537038546165757</v>
      </c>
      <c r="BO75">
        <v>-0.0832759214605581</v>
      </c>
      <c r="BP75">
        <v>0.0267731329262564</v>
      </c>
      <c r="BQ75">
        <v>0.0260750228728273</v>
      </c>
      <c r="BR75">
        <v>0.0150691038787338</v>
      </c>
      <c r="BS75">
        <v>0.0661015460295151</v>
      </c>
      <c r="BT75">
        <v>-0.0209698018374326</v>
      </c>
      <c r="BU75">
        <v>0.0246170678336981</v>
      </c>
      <c r="BV75">
        <v>-0.0141689597108712</v>
      </c>
      <c r="BW75">
        <v>0.0470754874187636</v>
      </c>
      <c r="BX75">
        <v>0.00775841489615647</v>
      </c>
      <c r="BY75">
        <v>0.0484819771803071</v>
      </c>
      <c r="BZ75">
        <v>0.00768159054110029</v>
      </c>
      <c r="CA75">
        <v>0.0133776764694891</v>
      </c>
      <c r="CB75">
        <v>0.0550536524208121</v>
      </c>
      <c r="CC75">
        <v>0.0408220327135469</v>
      </c>
      <c r="CD75">
        <v>-0.0689388851578241</v>
      </c>
      <c r="CE75">
        <v>0.0518267392794027</v>
      </c>
      <c r="CF75">
        <v>-0.00438897270607586</v>
      </c>
      <c r="CG75">
        <v>0.0299628047940488</v>
      </c>
      <c r="CH75">
        <v>0.0732294522838226</v>
      </c>
      <c r="CI75">
        <v>0.0551159022931209</v>
      </c>
      <c r="CJ75">
        <v>-0.0451498597371919</v>
      </c>
      <c r="CK75">
        <v>-0.0319767441860466</v>
      </c>
      <c r="CL75">
        <v>0.0682384512171748</v>
      </c>
      <c r="CM75">
        <v>-0.0285902266881991</v>
      </c>
      <c r="CN75">
        <v>0.0278307985961457</v>
      </c>
      <c r="CO75">
        <v>-0.0366021685736537</v>
      </c>
      <c r="CP75">
        <v>0.054564108941674</v>
      </c>
      <c r="CQ75">
        <v>0.0016215100681034</v>
      </c>
      <c r="CR75">
        <v>-0.0187496320715842</v>
      </c>
      <c r="CS75">
        <v>0.0353661097279301</v>
      </c>
      <c r="CT75">
        <v>-0.0059972186811913</v>
      </c>
      <c r="CU75">
        <v>0.0192369349150368</v>
      </c>
      <c r="CV75">
        <v>0.0316852068975377</v>
      </c>
      <c r="CW75">
        <v>0.0159658508190816</v>
      </c>
      <c r="CX75">
        <v>0.0183068234523776</v>
      </c>
      <c r="CY75">
        <v>0.032258064516129</v>
      </c>
      <c r="CZ75">
        <v>0.0519102990033222</v>
      </c>
      <c r="DA75">
        <v>-0.00491018555073042</v>
      </c>
      <c r="DB75">
        <v>0.0125963946539711</v>
      </c>
      <c r="DC75">
        <v>-0.0709895437960674</v>
      </c>
      <c r="DD75">
        <v>0.0395381938953028</v>
      </c>
      <c r="DE75">
        <v>0.0815710735838531</v>
      </c>
      <c r="DF75">
        <v>-0.0324932598757474</v>
      </c>
      <c r="DG75">
        <v>0.0363711260267998</v>
      </c>
      <c r="DH75">
        <v>0.0229366378302549</v>
      </c>
      <c r="DI75">
        <v>-0.0010056912984846</v>
      </c>
      <c r="DJ75">
        <v>0.0037293797332234</v>
      </c>
      <c r="DK75">
        <v>-0.0805105994985184</v>
      </c>
      <c r="DL75">
        <v>0.0679756061282166</v>
      </c>
      <c r="DM75">
        <v>-0.0199164345403899</v>
      </c>
      <c r="DN75">
        <v>-0.0051868694045758</v>
      </c>
      <c r="DO75">
        <v>0.00830893031450119</v>
      </c>
      <c r="DP75">
        <v>0.0570221004911222</v>
      </c>
      <c r="DQ75">
        <v>0.0184309911423852</v>
      </c>
      <c r="DS75">
        <f t="shared" si="1"/>
        <v>0.0127735759022841</v>
      </c>
    </row>
    <row r="76" spans="1:123">
      <c r="A76" t="s">
        <v>218</v>
      </c>
      <c r="B76">
        <v>0.0716656805936309</v>
      </c>
      <c r="C76">
        <v>0.102096634848389</v>
      </c>
      <c r="D76">
        <v>-0.0475161656679834</v>
      </c>
      <c r="E76">
        <v>0.1390489190437</v>
      </c>
      <c r="F76">
        <v>0.101614267587762</v>
      </c>
      <c r="G76">
        <v>0.144517677171653</v>
      </c>
      <c r="H76">
        <v>-0.23956233803628</v>
      </c>
      <c r="I76">
        <v>0.0805373075070859</v>
      </c>
      <c r="J76">
        <v>-0.153866043391136</v>
      </c>
      <c r="K76">
        <v>-0.492861020084035</v>
      </c>
      <c r="L76">
        <v>-0.0613186604084739</v>
      </c>
      <c r="M76">
        <v>0.265334391945538</v>
      </c>
      <c r="N76">
        <v>-0.0314535939335683</v>
      </c>
      <c r="O76">
        <v>-0.00287395930969847</v>
      </c>
      <c r="P76">
        <v>0.0549215850261613</v>
      </c>
      <c r="Q76">
        <v>0.185369369369369</v>
      </c>
      <c r="R76">
        <v>0.133309749774758</v>
      </c>
      <c r="S76">
        <v>0.102241080791085</v>
      </c>
      <c r="T76">
        <v>0.0916910769121853</v>
      </c>
      <c r="U76">
        <v>-0.150551232166018</v>
      </c>
      <c r="V76">
        <v>-0.0459117456197276</v>
      </c>
      <c r="W76">
        <v>-0.0861948248097062</v>
      </c>
      <c r="X76">
        <v>0.0288968306525319</v>
      </c>
      <c r="Y76">
        <v>0.059282230224629</v>
      </c>
      <c r="Z76">
        <v>-0.0681466677379183</v>
      </c>
      <c r="AA76">
        <v>-0.0477979016343972</v>
      </c>
      <c r="AB76">
        <v>0.127683174592395</v>
      </c>
      <c r="AC76">
        <v>-0.0616013850902065</v>
      </c>
      <c r="AD76">
        <v>-0.0493395368736296</v>
      </c>
      <c r="AE76">
        <v>-0.146278211561396</v>
      </c>
      <c r="AF76">
        <v>0.0616891032610485</v>
      </c>
      <c r="AG76">
        <v>-0.0516313623753282</v>
      </c>
      <c r="AH76">
        <v>0.023474516373917</v>
      </c>
      <c r="AI76">
        <v>-0.0500412427825131</v>
      </c>
      <c r="AJ76">
        <v>0.0737858849661763</v>
      </c>
      <c r="AK76">
        <v>0.230073905984567</v>
      </c>
      <c r="AL76">
        <v>-0.0920093767517709</v>
      </c>
      <c r="AM76">
        <v>-0.0400954118142276</v>
      </c>
      <c r="AN76">
        <v>-0.0692506036917283</v>
      </c>
      <c r="AO76">
        <v>0.00912762976876258</v>
      </c>
      <c r="AP76">
        <v>-0.00572086653386461</v>
      </c>
      <c r="AQ76">
        <v>0.0167416933277402</v>
      </c>
      <c r="AR76">
        <v>-0.0244773545983559</v>
      </c>
      <c r="AS76">
        <v>-0.120010099734882</v>
      </c>
      <c r="AT76">
        <v>-0.22717491105245</v>
      </c>
      <c r="AU76">
        <v>0.174989325957415</v>
      </c>
      <c r="AV76">
        <v>-0.0248121904400788</v>
      </c>
      <c r="AW76">
        <v>-0.0438153098420413</v>
      </c>
      <c r="AX76">
        <v>0.182800891215764</v>
      </c>
      <c r="AY76">
        <v>0.0146255165844191</v>
      </c>
      <c r="AZ76">
        <v>-0.0399404211462577</v>
      </c>
      <c r="BA76">
        <v>-0.0224627397925046</v>
      </c>
      <c r="BB76">
        <v>-0.246524957126094</v>
      </c>
      <c r="BC76">
        <v>-0.0891557605342757</v>
      </c>
      <c r="BD76">
        <v>-0.134641941211284</v>
      </c>
      <c r="BE76">
        <v>0.102118874830604</v>
      </c>
      <c r="BF76">
        <v>0.0412663755458516</v>
      </c>
      <c r="BG76">
        <v>-0.0374016399774861</v>
      </c>
      <c r="BH76">
        <v>-0.0234803145995277</v>
      </c>
      <c r="BI76">
        <v>0.047044872848522</v>
      </c>
      <c r="BJ76">
        <v>0.034357093999843</v>
      </c>
      <c r="BK76">
        <v>0.101891701447233</v>
      </c>
      <c r="BL76">
        <v>-0.044921490693007</v>
      </c>
      <c r="BM76">
        <v>-0.0430066544428191</v>
      </c>
      <c r="BN76">
        <v>-0.00330452192071296</v>
      </c>
      <c r="BO76">
        <v>-0.13012441142166</v>
      </c>
      <c r="BP76">
        <v>0.0576930239487505</v>
      </c>
      <c r="BQ76">
        <v>0.0862032537502639</v>
      </c>
      <c r="BR76">
        <v>-0.00420367848883696</v>
      </c>
      <c r="BS76">
        <v>0.0548568079957459</v>
      </c>
      <c r="BT76">
        <v>0.0169951853833177</v>
      </c>
      <c r="BU76">
        <v>0.0707999514445252</v>
      </c>
      <c r="BV76">
        <v>-0.047754003117472</v>
      </c>
      <c r="BW76">
        <v>-0.0752083333333333</v>
      </c>
      <c r="BX76">
        <v>0.0198028298951929</v>
      </c>
      <c r="BY76">
        <v>-0.017377583758481</v>
      </c>
      <c r="BZ76">
        <v>0.0260135098969094</v>
      </c>
      <c r="CA76">
        <v>-0.026366036121574</v>
      </c>
      <c r="CB76">
        <v>0.238533584808607</v>
      </c>
      <c r="CC76">
        <v>0.00527795803590747</v>
      </c>
      <c r="CD76">
        <v>-0.0503593407066318</v>
      </c>
      <c r="CE76">
        <v>-0.0247793064694473</v>
      </c>
      <c r="CF76">
        <v>-0.0717286245353159</v>
      </c>
      <c r="CG76">
        <v>0.174575999679622</v>
      </c>
      <c r="CH76">
        <v>-0.0890904286603192</v>
      </c>
      <c r="CI76">
        <v>0.132959660138303</v>
      </c>
      <c r="CJ76">
        <v>-0.0427087118834452</v>
      </c>
      <c r="CK76">
        <v>-0.0776066606272379</v>
      </c>
      <c r="CL76">
        <v>0.0322701337573663</v>
      </c>
      <c r="CM76">
        <v>-0.0800652410293585</v>
      </c>
      <c r="CN76">
        <v>-0.0967948465387495</v>
      </c>
      <c r="CO76">
        <v>0.266508173658898</v>
      </c>
      <c r="CP76">
        <v>-0.156481680802514</v>
      </c>
      <c r="CQ76">
        <v>-0.00464465813274528</v>
      </c>
      <c r="CR76">
        <v>-0.299640025844298</v>
      </c>
      <c r="CS76">
        <v>0.0609459657343681</v>
      </c>
      <c r="CT76">
        <v>-0.0532904543697896</v>
      </c>
      <c r="CU76">
        <v>0.00304704698867209</v>
      </c>
      <c r="CV76">
        <v>0.276875</v>
      </c>
      <c r="CW76">
        <v>0.0941729558674544</v>
      </c>
      <c r="CX76">
        <v>-0.121148124258755</v>
      </c>
      <c r="CY76">
        <v>-0.0204197592244043</v>
      </c>
      <c r="CZ76">
        <v>0.0502102668213458</v>
      </c>
      <c r="DA76">
        <v>0.12917256377507</v>
      </c>
      <c r="DB76">
        <v>-0.0219599930706287</v>
      </c>
      <c r="DC76">
        <v>0.0712663318677198</v>
      </c>
      <c r="DD76">
        <v>0.271178198369935</v>
      </c>
      <c r="DE76">
        <v>0.0092960979342005</v>
      </c>
      <c r="DF76">
        <v>-0.116362809384831</v>
      </c>
      <c r="DG76">
        <v>0.117668253763994</v>
      </c>
      <c r="DH76">
        <v>-0.0326678487269824</v>
      </c>
      <c r="DI76">
        <v>0.000412616544336331</v>
      </c>
      <c r="DJ76">
        <v>0.0854557135718648</v>
      </c>
      <c r="DK76">
        <v>0.172231112669984</v>
      </c>
      <c r="DL76">
        <v>0.0165876038673241</v>
      </c>
      <c r="DM76">
        <v>-0.040157712071228</v>
      </c>
      <c r="DN76">
        <v>-0.0946829103128413</v>
      </c>
      <c r="DO76">
        <v>-0.0160042903917805</v>
      </c>
      <c r="DP76">
        <v>0.0635237084420985</v>
      </c>
      <c r="DQ76">
        <v>0.0573666775584017</v>
      </c>
      <c r="DS76">
        <f t="shared" si="1"/>
        <v>0.00444431348045725</v>
      </c>
    </row>
    <row r="77" spans="1:123">
      <c r="A77" t="s">
        <v>220</v>
      </c>
      <c r="B77">
        <v>-0.103209658421673</v>
      </c>
      <c r="C77">
        <v>-0.274100386561395</v>
      </c>
      <c r="D77">
        <v>-0.0844847438111688</v>
      </c>
      <c r="E77">
        <v>-0.0227951579940261</v>
      </c>
      <c r="F77">
        <v>0.0744392351535208</v>
      </c>
      <c r="G77">
        <v>0.109601933648478</v>
      </c>
      <c r="H77">
        <v>0.118361445783133</v>
      </c>
      <c r="I77">
        <v>0.155408084116177</v>
      </c>
      <c r="J77">
        <v>-0.0780981933732154</v>
      </c>
      <c r="K77">
        <v>-0.279500291280989</v>
      </c>
      <c r="L77">
        <v>-0.0769248045997665</v>
      </c>
      <c r="M77">
        <v>0.15477262220492</v>
      </c>
      <c r="N77">
        <v>-0.108238516645596</v>
      </c>
      <c r="O77">
        <v>0.261040096401484</v>
      </c>
      <c r="P77">
        <v>0.0799123119296996</v>
      </c>
      <c r="Q77">
        <v>0.139426747171906</v>
      </c>
      <c r="R77">
        <v>-0.0483463272018516</v>
      </c>
      <c r="S77">
        <v>0.174616381586316</v>
      </c>
      <c r="T77">
        <v>0.143236616264814</v>
      </c>
      <c r="U77">
        <v>0.0918796544533811</v>
      </c>
      <c r="V77">
        <v>0.0825003273822515</v>
      </c>
      <c r="W77">
        <v>0.0315032864228397</v>
      </c>
      <c r="X77">
        <v>0.137938448607813</v>
      </c>
      <c r="Y77">
        <v>-0.021642976768154</v>
      </c>
      <c r="Z77">
        <v>-0.107079840231752</v>
      </c>
      <c r="AA77">
        <v>-0.0118465939813405</v>
      </c>
      <c r="AB77">
        <v>0.033150270614454</v>
      </c>
      <c r="AC77">
        <v>-0.0340607064442818</v>
      </c>
      <c r="AD77">
        <v>-0.0413929237241668</v>
      </c>
      <c r="AE77">
        <v>0.0181269824762103</v>
      </c>
      <c r="AF77">
        <v>0.0151790639236757</v>
      </c>
      <c r="AG77">
        <v>0.102823392095307</v>
      </c>
      <c r="AH77">
        <v>-0.0204373967865842</v>
      </c>
      <c r="AI77">
        <v>-0.0368749010366701</v>
      </c>
      <c r="AJ77">
        <v>-0.0730435959924181</v>
      </c>
      <c r="AK77">
        <v>-0.0271775985644385</v>
      </c>
      <c r="AL77">
        <v>0.0391115972803122</v>
      </c>
      <c r="AM77">
        <v>0.0729464460796962</v>
      </c>
      <c r="AN77">
        <v>-0.00308769634766892</v>
      </c>
      <c r="AO77">
        <v>-0.0474237746043999</v>
      </c>
      <c r="AP77">
        <v>-0.0800810331729551</v>
      </c>
      <c r="AQ77">
        <v>-0.035300983274425</v>
      </c>
      <c r="AR77">
        <v>-0.0670676726056635</v>
      </c>
      <c r="AS77">
        <v>-0.0130173605588656</v>
      </c>
      <c r="AT77">
        <v>0.00540453435474086</v>
      </c>
      <c r="AU77">
        <v>0.0617440727909357</v>
      </c>
      <c r="AV77">
        <v>0.00189277378450248</v>
      </c>
      <c r="AW77">
        <v>-0.28769123783032</v>
      </c>
      <c r="AX77">
        <v>0.116030459826223</v>
      </c>
      <c r="AY77">
        <v>-0.0781612211870708</v>
      </c>
      <c r="AZ77">
        <v>-0.0476213070158791</v>
      </c>
      <c r="BA77">
        <v>-0.0613281963565105</v>
      </c>
      <c r="BB77">
        <v>-0.0954638737527421</v>
      </c>
      <c r="BC77">
        <v>-0.0111093725551556</v>
      </c>
      <c r="BD77">
        <v>-0.00561708860759502</v>
      </c>
      <c r="BE77">
        <v>0.0295369560028642</v>
      </c>
      <c r="BF77">
        <v>0.013407778056838</v>
      </c>
      <c r="BG77">
        <v>0.112324849871319</v>
      </c>
      <c r="BH77">
        <v>0.0158362897835365</v>
      </c>
      <c r="BI77">
        <v>0.00877326179750626</v>
      </c>
      <c r="BJ77">
        <v>-0.0347711193992406</v>
      </c>
      <c r="BK77">
        <v>0.403711533130025</v>
      </c>
      <c r="BL77">
        <v>0.0949500685092148</v>
      </c>
      <c r="BM77">
        <v>0.0555561818653261</v>
      </c>
      <c r="BN77">
        <v>-0.0320940714079739</v>
      </c>
      <c r="BO77">
        <v>0.0868735241542162</v>
      </c>
      <c r="BP77">
        <v>0.113483385618128</v>
      </c>
      <c r="BQ77">
        <v>0.0633861247116534</v>
      </c>
      <c r="BR77">
        <v>0.0860249166159361</v>
      </c>
      <c r="BS77">
        <v>0.0187270057317899</v>
      </c>
      <c r="BT77">
        <v>-0.0721050265821411</v>
      </c>
      <c r="BU77">
        <v>0.0919318466549739</v>
      </c>
      <c r="BV77">
        <v>-0.137214407551038</v>
      </c>
      <c r="BW77">
        <v>0.0187060054256281</v>
      </c>
      <c r="BX77">
        <v>0.0125404671563338</v>
      </c>
      <c r="BY77">
        <v>0.0150667388632477</v>
      </c>
      <c r="BZ77">
        <v>-0.0487798682494792</v>
      </c>
      <c r="CA77">
        <v>0.0278705014197844</v>
      </c>
      <c r="CB77">
        <v>0.0629070250796731</v>
      </c>
      <c r="CC77">
        <v>-0.123834897666536</v>
      </c>
      <c r="CD77">
        <v>-0.080567618587091</v>
      </c>
      <c r="CE77">
        <v>-0.0148271014331516</v>
      </c>
      <c r="CF77">
        <v>0.0117753344215508</v>
      </c>
      <c r="CG77">
        <v>0.0206891653306815</v>
      </c>
      <c r="CH77">
        <v>0.0797968049466662</v>
      </c>
      <c r="CI77">
        <v>0.0640029460504512</v>
      </c>
      <c r="CJ77">
        <v>0.0473211504516666</v>
      </c>
      <c r="CK77">
        <v>0.0506274733354812</v>
      </c>
      <c r="CL77">
        <v>0.112952055925579</v>
      </c>
      <c r="CM77">
        <v>-0.0875202249652024</v>
      </c>
      <c r="CN77">
        <v>-0.0102055038483577</v>
      </c>
      <c r="CO77">
        <v>-0.0228119034953217</v>
      </c>
      <c r="CP77">
        <v>0.0428941975150505</v>
      </c>
      <c r="CQ77">
        <v>-0.0971674215091732</v>
      </c>
      <c r="CR77">
        <v>0.0791500867258441</v>
      </c>
      <c r="CS77">
        <v>0.0300817043672836</v>
      </c>
      <c r="CT77">
        <v>0.203894782735067</v>
      </c>
      <c r="CU77">
        <v>-0.011156573229307</v>
      </c>
      <c r="CV77">
        <v>0.036295296838859</v>
      </c>
      <c r="CW77">
        <v>-0.0525392308216928</v>
      </c>
      <c r="CX77">
        <v>0.0302064587900401</v>
      </c>
      <c r="CY77">
        <v>0.0568947665961597</v>
      </c>
      <c r="CZ77">
        <v>0.0708043849316056</v>
      </c>
      <c r="DA77">
        <v>0.149302067138503</v>
      </c>
      <c r="DB77">
        <v>0.032236167407335</v>
      </c>
      <c r="DC77">
        <v>-0.0564457754375008</v>
      </c>
      <c r="DD77">
        <v>-0.0226584436421982</v>
      </c>
      <c r="DE77">
        <v>0.0155755408601432</v>
      </c>
      <c r="DF77">
        <v>-0.0317392160923836</v>
      </c>
      <c r="DG77">
        <v>-0.0123647443054353</v>
      </c>
      <c r="DH77">
        <v>-0.0662585048387777</v>
      </c>
      <c r="DI77">
        <v>0.0229688675669406</v>
      </c>
      <c r="DJ77">
        <v>-0.0697651268381438</v>
      </c>
      <c r="DK77">
        <v>0.00215212299204559</v>
      </c>
      <c r="DL77">
        <v>0.127313606378435</v>
      </c>
      <c r="DM77">
        <v>-0.113987865010077</v>
      </c>
      <c r="DN77">
        <v>0.00263114130951259</v>
      </c>
      <c r="DO77">
        <v>-0.0113736664079948</v>
      </c>
      <c r="DP77">
        <v>0.0513269139737911</v>
      </c>
      <c r="DQ77">
        <v>0.0377007868472512</v>
      </c>
      <c r="DS77">
        <f t="shared" si="1"/>
        <v>0.0119903443802481</v>
      </c>
    </row>
    <row r="78" spans="1:123">
      <c r="A78" t="s">
        <v>223</v>
      </c>
      <c r="B78">
        <v>0</v>
      </c>
      <c r="C78">
        <v>-0.0666550374074506</v>
      </c>
      <c r="D78">
        <v>0.00737202782680924</v>
      </c>
      <c r="E78">
        <v>0.01713048855906</v>
      </c>
      <c r="F78">
        <v>-0.0192334974970106</v>
      </c>
      <c r="G78">
        <v>-0.0468879153579104</v>
      </c>
      <c r="H78">
        <v>0.0504086898076881</v>
      </c>
      <c r="I78">
        <v>0.00757513210039629</v>
      </c>
      <c r="J78">
        <v>0.0776810406637305</v>
      </c>
      <c r="K78">
        <v>-0.0209287737373354</v>
      </c>
      <c r="L78">
        <v>-0.0498776841533026</v>
      </c>
      <c r="M78">
        <v>0.120828820728692</v>
      </c>
      <c r="N78">
        <v>-0.0365360072926162</v>
      </c>
      <c r="O78">
        <v>-0.0308064943420504</v>
      </c>
      <c r="P78">
        <v>-0.0244445312194932</v>
      </c>
      <c r="Q78">
        <v>0.0751911299683785</v>
      </c>
      <c r="R78">
        <v>-0.0186512294547959</v>
      </c>
      <c r="S78">
        <v>0.0311261167276795</v>
      </c>
      <c r="T78">
        <v>0</v>
      </c>
      <c r="U78">
        <v>0.0309407306574447</v>
      </c>
      <c r="V78">
        <v>0.0392727142959104</v>
      </c>
      <c r="W78">
        <v>0.0177697656451199</v>
      </c>
      <c r="X78">
        <v>0.00219298245614019</v>
      </c>
      <c r="Y78">
        <v>-0.00158222521461038</v>
      </c>
      <c r="Z78">
        <v>-0.0514532335288961</v>
      </c>
      <c r="AA78">
        <v>-0.0212213848997582</v>
      </c>
      <c r="AB78">
        <v>0.00964227347012891</v>
      </c>
      <c r="AC78">
        <v>-0.0358087084764662</v>
      </c>
      <c r="AD78">
        <v>-0.0247528446185413</v>
      </c>
      <c r="AE78">
        <v>0.136086299561999</v>
      </c>
      <c r="AF78">
        <v>0.0300851880534698</v>
      </c>
      <c r="AG78">
        <v>-0.00898913132303669</v>
      </c>
      <c r="AH78">
        <v>-0.00679475550424669</v>
      </c>
      <c r="AI78">
        <v>-0.0114242066984375</v>
      </c>
      <c r="AJ78">
        <v>-0.0184765264130343</v>
      </c>
      <c r="AK78">
        <v>-0.00653717806109366</v>
      </c>
      <c r="AL78">
        <v>0.0243226017604603</v>
      </c>
      <c r="AM78">
        <v>-0.0451357941646345</v>
      </c>
      <c r="AN78">
        <v>0.0398020464592028</v>
      </c>
      <c r="AO78">
        <v>-0.0263037550176995</v>
      </c>
      <c r="AP78">
        <v>-0.0196562760924018</v>
      </c>
      <c r="AQ78">
        <v>0.0821178892082757</v>
      </c>
      <c r="AR78">
        <v>0.00482077853933705</v>
      </c>
      <c r="AS78">
        <v>-0.0119941253263708</v>
      </c>
      <c r="AT78">
        <v>-0.0145676769345116</v>
      </c>
      <c r="AU78">
        <v>0.024638385599115</v>
      </c>
      <c r="AV78">
        <v>-0.0216413393748058</v>
      </c>
      <c r="AW78">
        <v>0.0207490386223039</v>
      </c>
      <c r="AX78">
        <v>-0.0024733419600006</v>
      </c>
      <c r="AY78">
        <v>0.0347454844006567</v>
      </c>
      <c r="AZ78">
        <v>0.0311666878253143</v>
      </c>
      <c r="BA78">
        <v>-0.0651123422591567</v>
      </c>
      <c r="BB78">
        <v>-0.0422887619549293</v>
      </c>
      <c r="BC78">
        <v>-0.109092471639739</v>
      </c>
      <c r="BD78">
        <v>0.0255049871703352</v>
      </c>
      <c r="BE78">
        <v>0.104486877998307</v>
      </c>
      <c r="BF78">
        <v>-0.0432472023028837</v>
      </c>
      <c r="BG78">
        <v>0.0113049670642693</v>
      </c>
      <c r="BH78">
        <v>-0.0670363524337647</v>
      </c>
      <c r="BI78">
        <v>0.0296243183576428</v>
      </c>
      <c r="BJ78">
        <v>0.153609324316895</v>
      </c>
      <c r="BK78">
        <v>0.0783332539039541</v>
      </c>
      <c r="BL78">
        <v>0.00241602828520926</v>
      </c>
      <c r="BM78">
        <v>-0.00483510669566767</v>
      </c>
      <c r="BN78">
        <v>-0.0873809348002658</v>
      </c>
      <c r="BO78">
        <v>-0.0338684099809055</v>
      </c>
      <c r="BP78">
        <v>0.0086592412695754</v>
      </c>
      <c r="BQ78">
        <v>-0.0657234897545748</v>
      </c>
      <c r="BR78">
        <v>-0.0305879425565191</v>
      </c>
      <c r="BS78">
        <v>0.0631061731111233</v>
      </c>
      <c r="BT78">
        <v>-0.0267138052944728</v>
      </c>
      <c r="BU78">
        <v>-0.00788503791905881</v>
      </c>
      <c r="BV78">
        <v>-0.0506331374685216</v>
      </c>
      <c r="BW78">
        <v>0.0466551283016028</v>
      </c>
      <c r="BX78">
        <v>-0.184718527572076</v>
      </c>
      <c r="BY78">
        <v>0.0742300315262681</v>
      </c>
      <c r="BZ78">
        <v>0.0472642942166401</v>
      </c>
      <c r="CA78">
        <v>-0.0490701365889985</v>
      </c>
      <c r="CB78">
        <v>0.0943431221020092</v>
      </c>
      <c r="CC78">
        <v>-0.0310340282093291</v>
      </c>
      <c r="CD78">
        <v>-0.0391409969876589</v>
      </c>
      <c r="CE78">
        <v>0.0333326591290628</v>
      </c>
      <c r="CF78">
        <v>-0.218638062988119</v>
      </c>
      <c r="CG78">
        <v>-0.120418848167539</v>
      </c>
      <c r="CH78">
        <v>-0.234506721348827</v>
      </c>
      <c r="CI78">
        <v>0.0281642979388348</v>
      </c>
      <c r="CJ78">
        <v>0.0102768228695493</v>
      </c>
      <c r="CK78">
        <v>-0.108492424513772</v>
      </c>
      <c r="CL78">
        <v>0.0874648453194053</v>
      </c>
      <c r="CM78">
        <v>-0.223778032290243</v>
      </c>
      <c r="CN78">
        <v>0.0405521180390291</v>
      </c>
      <c r="CO78">
        <v>-0.0909340408013906</v>
      </c>
      <c r="CP78">
        <v>0.0333601690651102</v>
      </c>
      <c r="CQ78">
        <v>0.0829721965233481</v>
      </c>
      <c r="CR78">
        <v>0.429746863900005</v>
      </c>
      <c r="CS78">
        <v>-0.0386804616497375</v>
      </c>
      <c r="CT78">
        <v>0.089764140141974</v>
      </c>
      <c r="CU78">
        <v>-0.0653198451055144</v>
      </c>
      <c r="CV78">
        <v>0.0546937726820182</v>
      </c>
      <c r="CW78">
        <v>0.0201887941534713</v>
      </c>
      <c r="CX78">
        <v>0.0903799659731963</v>
      </c>
      <c r="CY78">
        <v>0.0284963455695164</v>
      </c>
      <c r="CZ78">
        <v>0.0932077078675608</v>
      </c>
      <c r="DA78">
        <v>-0.0322588498807032</v>
      </c>
      <c r="DB78">
        <v>0.00953483106493258</v>
      </c>
      <c r="DC78">
        <v>-0.0660386762360446</v>
      </c>
      <c r="DD78">
        <v>0.0605955493889747</v>
      </c>
      <c r="DE78">
        <v>0.0857128481219653</v>
      </c>
      <c r="DF78">
        <v>-0.0614051348595792</v>
      </c>
      <c r="DG78">
        <v>-0.00933195082210037</v>
      </c>
      <c r="DH78">
        <v>0.160361842105263</v>
      </c>
      <c r="DI78">
        <v>-0.109765264265619</v>
      </c>
      <c r="DJ78">
        <v>-0.0410836630319404</v>
      </c>
      <c r="DK78">
        <v>0.14762635538001</v>
      </c>
      <c r="DL78">
        <v>0.111822346932065</v>
      </c>
      <c r="DM78">
        <v>0.0494301825781773</v>
      </c>
      <c r="DN78">
        <v>-0.0869516204790981</v>
      </c>
      <c r="DO78">
        <v>0.0833384776838075</v>
      </c>
      <c r="DP78">
        <v>0.00731285733280163</v>
      </c>
      <c r="DQ78">
        <v>0.0307463819784456</v>
      </c>
      <c r="DS78">
        <f t="shared" si="1"/>
        <v>0.00362900397808675</v>
      </c>
    </row>
    <row r="79" spans="1:123">
      <c r="A79" t="s">
        <v>225</v>
      </c>
      <c r="B79">
        <v>-0.0584684373922042</v>
      </c>
      <c r="C79">
        <v>-0.00201502106612927</v>
      </c>
      <c r="D79">
        <v>-0.116464757709251</v>
      </c>
      <c r="E79">
        <v>-0.0310584813545237</v>
      </c>
      <c r="F79">
        <v>0.393010291595197</v>
      </c>
      <c r="G79">
        <v>-0.208788671694628</v>
      </c>
      <c r="H79">
        <v>-0.12761404532633</v>
      </c>
      <c r="I79">
        <v>0.00568625264800993</v>
      </c>
      <c r="J79">
        <v>-0.167516629711752</v>
      </c>
      <c r="K79">
        <v>0.147955786389666</v>
      </c>
      <c r="L79">
        <v>-0.198839907192575</v>
      </c>
      <c r="M79">
        <v>0.0928178395598029</v>
      </c>
      <c r="N79">
        <v>-0.154630979197032</v>
      </c>
      <c r="O79">
        <v>0.026489028213166</v>
      </c>
      <c r="P79">
        <v>0.0681020003053903</v>
      </c>
      <c r="Q79">
        <v>-0.100071479628306</v>
      </c>
      <c r="R79">
        <v>-0.00460683081810964</v>
      </c>
      <c r="S79">
        <v>0.0209064794127034</v>
      </c>
      <c r="T79">
        <v>0.0517430045333751</v>
      </c>
      <c r="U79">
        <v>-0.0694114149821641</v>
      </c>
      <c r="V79">
        <v>-0.0364159080019166</v>
      </c>
      <c r="W79">
        <v>0.0285098624233384</v>
      </c>
      <c r="X79">
        <v>0.085737308622079</v>
      </c>
      <c r="Y79">
        <v>0.0970758497847706</v>
      </c>
      <c r="Z79">
        <v>-0.107292653226898</v>
      </c>
      <c r="AA79">
        <v>-0.16914216429221</v>
      </c>
      <c r="AB79">
        <v>0.112550164173659</v>
      </c>
      <c r="AC79">
        <v>0.0350877192982457</v>
      </c>
      <c r="AD79">
        <v>-0.0430856961824806</v>
      </c>
      <c r="AE79">
        <v>-0.0988246978976991</v>
      </c>
      <c r="AF79">
        <v>0.0319617927994122</v>
      </c>
      <c r="AG79">
        <v>-0.0485938056247774</v>
      </c>
      <c r="AH79">
        <v>0.0404115996258185</v>
      </c>
      <c r="AI79">
        <v>-0.00503506563567702</v>
      </c>
      <c r="AJ79">
        <v>-0.0128320983191758</v>
      </c>
      <c r="AK79">
        <v>0.303368729403149</v>
      </c>
      <c r="AL79">
        <v>-0.0272510184014608</v>
      </c>
      <c r="AM79">
        <v>0.096895306859206</v>
      </c>
      <c r="AN79">
        <v>0.0833333333333333</v>
      </c>
      <c r="AO79">
        <v>-0.074006562158221</v>
      </c>
      <c r="AP79">
        <v>0.126640419947507</v>
      </c>
      <c r="AQ79">
        <v>-0.114502038439138</v>
      </c>
      <c r="AR79">
        <v>0.149171270718232</v>
      </c>
      <c r="AS79">
        <v>0.0588369963369964</v>
      </c>
      <c r="AT79">
        <v>-0.0437837837837838</v>
      </c>
      <c r="AU79">
        <v>0.114527981910684</v>
      </c>
      <c r="AV79">
        <v>0.221748833434774</v>
      </c>
      <c r="AW79">
        <v>-0.141398206575888</v>
      </c>
      <c r="AX79">
        <v>0.183444541146891</v>
      </c>
      <c r="AY79">
        <v>0.0693740807321459</v>
      </c>
      <c r="AZ79">
        <v>-0.0482157866585161</v>
      </c>
      <c r="BA79">
        <v>-0.0331567116249197</v>
      </c>
      <c r="BB79">
        <v>-0.260483268288632</v>
      </c>
      <c r="BC79">
        <v>-0.0608578486413653</v>
      </c>
      <c r="BD79">
        <v>0.108799617407939</v>
      </c>
      <c r="BE79">
        <v>0.102868233771835</v>
      </c>
      <c r="BF79">
        <v>0.0892647633946031</v>
      </c>
      <c r="BG79">
        <v>0.0516111659635581</v>
      </c>
      <c r="BH79">
        <v>0.0820245817685217</v>
      </c>
      <c r="BI79">
        <v>0.00457521495621993</v>
      </c>
      <c r="BJ79">
        <v>-0.0459363957597174</v>
      </c>
      <c r="BK79">
        <v>0.0190123456790123</v>
      </c>
      <c r="BL79">
        <v>-0.0161537840239075</v>
      </c>
      <c r="BM79">
        <v>-0.0341515474919957</v>
      </c>
      <c r="BN79">
        <v>-0.149426264343391</v>
      </c>
      <c r="BO79">
        <v>-0.0244828619966024</v>
      </c>
      <c r="BP79">
        <v>0.197295636140135</v>
      </c>
      <c r="BQ79">
        <v>0.0424366872005477</v>
      </c>
      <c r="BR79">
        <v>-0.055564674983585</v>
      </c>
      <c r="BS79">
        <v>0.123229338663422</v>
      </c>
      <c r="BT79">
        <v>-0.0863442940038684</v>
      </c>
      <c r="BU79">
        <v>0.0610551274451689</v>
      </c>
      <c r="BV79">
        <v>0.00869912210694346</v>
      </c>
      <c r="BW79">
        <v>0.168367750613182</v>
      </c>
      <c r="BX79">
        <v>-0.00453714363106938</v>
      </c>
      <c r="BY79">
        <v>0.0225170068027212</v>
      </c>
      <c r="BZ79">
        <v>-0.004390925420797</v>
      </c>
      <c r="CA79">
        <v>0.00735048446374864</v>
      </c>
      <c r="CB79">
        <v>-0.00431177446102826</v>
      </c>
      <c r="CC79">
        <v>-0.0428381079280479</v>
      </c>
      <c r="CD79">
        <v>-0.115820978631586</v>
      </c>
      <c r="CE79">
        <v>-0.187121152483665</v>
      </c>
      <c r="CF79">
        <v>-0.157660275033895</v>
      </c>
      <c r="CG79">
        <v>0.0747298229478042</v>
      </c>
      <c r="CH79">
        <v>-0.0310226786478391</v>
      </c>
      <c r="CI79">
        <v>0.0616030028703909</v>
      </c>
      <c r="CJ79">
        <v>-0.0444051580698834</v>
      </c>
      <c r="CK79">
        <v>0.115355316138862</v>
      </c>
      <c r="CL79">
        <v>-0.0508342277295346</v>
      </c>
      <c r="CM79">
        <v>-0.0395764802631579</v>
      </c>
      <c r="CN79">
        <v>-0.10424917050198</v>
      </c>
      <c r="CO79">
        <v>-0.308041582028916</v>
      </c>
      <c r="CP79">
        <v>-0.258159212571231</v>
      </c>
      <c r="CQ79">
        <v>0.332635009310987</v>
      </c>
      <c r="CR79">
        <v>-0.15825327510917</v>
      </c>
      <c r="CS79">
        <v>-0.0641211869682506</v>
      </c>
      <c r="CT79">
        <v>-0.242572062084257</v>
      </c>
      <c r="CU79">
        <v>0.557962529274004</v>
      </c>
      <c r="CV79">
        <v>0.106538895152198</v>
      </c>
      <c r="CW79">
        <v>0.222618441161488</v>
      </c>
      <c r="CX79">
        <v>-0.153194444444444</v>
      </c>
      <c r="CY79">
        <v>-0.0974249630966049</v>
      </c>
      <c r="CZ79">
        <v>-0.0319825549700163</v>
      </c>
      <c r="DA79">
        <v>-0.0416744884550403</v>
      </c>
      <c r="DB79">
        <v>0.268952007835455</v>
      </c>
      <c r="DC79">
        <v>0.0523309663476381</v>
      </c>
      <c r="DD79">
        <v>0.229573126008508</v>
      </c>
      <c r="DE79">
        <v>-0.0435456931519924</v>
      </c>
      <c r="DF79">
        <v>-0.110265685418486</v>
      </c>
      <c r="DG79">
        <v>-0.0647693817468105</v>
      </c>
      <c r="DH79">
        <v>0.122620296807075</v>
      </c>
      <c r="DI79">
        <v>-0.0809186807317399</v>
      </c>
      <c r="DJ79">
        <v>-0.156908324858347</v>
      </c>
      <c r="DK79">
        <v>-0.0308461140789247</v>
      </c>
      <c r="DL79">
        <v>0.154871977240398</v>
      </c>
      <c r="DM79">
        <v>0.00230946882217076</v>
      </c>
      <c r="DN79">
        <v>0.362980030721966</v>
      </c>
      <c r="DO79">
        <v>0.155978812126677</v>
      </c>
      <c r="DP79">
        <v>0.0873549770888173</v>
      </c>
      <c r="DQ79">
        <v>0.0689651466314114</v>
      </c>
      <c r="DS79">
        <f t="shared" si="1"/>
        <v>0.00921669884271178</v>
      </c>
    </row>
    <row r="80" spans="1:123">
      <c r="A80" t="s">
        <v>227</v>
      </c>
      <c r="B80">
        <v>-0.107036650426085</v>
      </c>
      <c r="C80">
        <v>0.260638164742672</v>
      </c>
      <c r="D80">
        <v>-0.193259773293688</v>
      </c>
      <c r="E80">
        <v>0.0212223555656568</v>
      </c>
      <c r="F80">
        <v>-0.0292965676789413</v>
      </c>
      <c r="G80">
        <v>-0.201349642363758</v>
      </c>
      <c r="H80">
        <v>-0.222066393000484</v>
      </c>
      <c r="I80">
        <v>-0.0931394671029128</v>
      </c>
      <c r="J80">
        <v>-0.0589365043984014</v>
      </c>
      <c r="K80">
        <v>-0.334727872139428</v>
      </c>
      <c r="L80">
        <v>-0.48095417492931</v>
      </c>
      <c r="M80">
        <v>0.0145722831505484</v>
      </c>
      <c r="N80">
        <v>0.0139384600871055</v>
      </c>
      <c r="O80">
        <v>0.195510757898818</v>
      </c>
      <c r="P80">
        <v>-0.170950314869221</v>
      </c>
      <c r="Q80">
        <v>0.467840603291821</v>
      </c>
      <c r="R80">
        <v>0.159632695044154</v>
      </c>
      <c r="S80">
        <v>-0.0065398226021417</v>
      </c>
      <c r="T80">
        <v>0.297977952231377</v>
      </c>
      <c r="U80">
        <v>-0.0711918169506023</v>
      </c>
      <c r="V80">
        <v>0.0657278256364997</v>
      </c>
      <c r="W80">
        <v>0.0176211770975105</v>
      </c>
      <c r="X80">
        <v>0.0346320958999107</v>
      </c>
      <c r="Y80">
        <v>-0.0125506128255635</v>
      </c>
      <c r="Z80">
        <v>-0.11864406779661</v>
      </c>
      <c r="AA80">
        <v>0.0528826506554336</v>
      </c>
      <c r="AB80">
        <v>0.0867600188097601</v>
      </c>
      <c r="AC80">
        <v>-0.0588235294117647</v>
      </c>
      <c r="AD80">
        <v>-0.0580375386770973</v>
      </c>
      <c r="AE80">
        <v>-0.0521308655939385</v>
      </c>
      <c r="AF80">
        <v>0.23</v>
      </c>
      <c r="AG80">
        <v>0.037171781607477</v>
      </c>
      <c r="AH80">
        <v>0.151081625657897</v>
      </c>
      <c r="AI80">
        <v>0.117765743101088</v>
      </c>
      <c r="AJ80">
        <v>-0.0474817564589978</v>
      </c>
      <c r="AK80">
        <v>0.107844674811411</v>
      </c>
      <c r="AL80">
        <v>-0.0334987271049955</v>
      </c>
      <c r="AM80">
        <v>-0.0274070584099659</v>
      </c>
      <c r="AN80">
        <v>-0.00844603074204586</v>
      </c>
      <c r="AO80">
        <v>-0.0910018301619807</v>
      </c>
      <c r="AP80">
        <v>0.0792654909397739</v>
      </c>
      <c r="AQ80">
        <v>-0.059931210828747</v>
      </c>
      <c r="AR80">
        <v>0.0670154308958264</v>
      </c>
      <c r="AS80">
        <v>-0.147228295819936</v>
      </c>
      <c r="AT80">
        <v>-0.256606790039666</v>
      </c>
      <c r="AU80">
        <v>0.254863134317457</v>
      </c>
      <c r="AV80">
        <v>-0.00804834829397005</v>
      </c>
      <c r="AW80">
        <v>-0.0815602721283579</v>
      </c>
      <c r="AX80">
        <v>0.0829112643612886</v>
      </c>
      <c r="AY80">
        <v>0.00653868970557858</v>
      </c>
      <c r="AZ80">
        <v>-0.0926076678106948</v>
      </c>
      <c r="BA80">
        <v>-0.0258198103795996</v>
      </c>
      <c r="BB80">
        <v>-0.0875023483517333</v>
      </c>
      <c r="BC80">
        <v>-0.0598595955803692</v>
      </c>
      <c r="BD80">
        <v>-0.0511969426970393</v>
      </c>
      <c r="BE80">
        <v>-0.168644382291978</v>
      </c>
      <c r="BF80">
        <v>0.0882481028644841</v>
      </c>
      <c r="BG80">
        <v>0.188825915791685</v>
      </c>
      <c r="BH80">
        <v>-0.0758277685908684</v>
      </c>
      <c r="BI80">
        <v>-0.0854868965014842</v>
      </c>
      <c r="BJ80">
        <v>0.0620332569949216</v>
      </c>
      <c r="BK80">
        <v>-0.108306769173073</v>
      </c>
      <c r="BL80">
        <v>-0.148946460865542</v>
      </c>
      <c r="BM80">
        <v>-0.22092362432359</v>
      </c>
      <c r="BN80">
        <v>-0.0204249920710434</v>
      </c>
      <c r="BO80">
        <v>0.00310820436443682</v>
      </c>
      <c r="BP80">
        <v>0.0365615518688269</v>
      </c>
      <c r="BQ80">
        <v>0.0426595256073923</v>
      </c>
      <c r="BR80">
        <v>0.00559956398061812</v>
      </c>
      <c r="BS80">
        <v>-0.139098218859744</v>
      </c>
      <c r="BT80">
        <v>-0.124790865343153</v>
      </c>
      <c r="BU80">
        <v>-0.00103464585550428</v>
      </c>
      <c r="BV80">
        <v>0.123003777902721</v>
      </c>
      <c r="BW80">
        <v>0.0850424685328812</v>
      </c>
      <c r="BX80">
        <v>-0.0377799904477417</v>
      </c>
      <c r="BY80">
        <v>-0.00652846951137431</v>
      </c>
      <c r="BZ80">
        <v>0.214145383104126</v>
      </c>
      <c r="CA80">
        <v>-0.0308350072536547</v>
      </c>
      <c r="CB80">
        <v>0.0925695369004356</v>
      </c>
      <c r="CC80">
        <v>-0.0667575649791198</v>
      </c>
      <c r="CD80">
        <v>-0.0858395149735677</v>
      </c>
      <c r="CE80">
        <v>-0.0214482593556257</v>
      </c>
      <c r="CF80">
        <v>-0.201336562966002</v>
      </c>
      <c r="CG80">
        <v>0.170145714991356</v>
      </c>
      <c r="CH80">
        <v>0.105894569769013</v>
      </c>
      <c r="CI80">
        <v>0.00518356222946603</v>
      </c>
      <c r="CJ80">
        <v>-0.00820991873623444</v>
      </c>
      <c r="CK80">
        <v>0.247325578724088</v>
      </c>
      <c r="CL80">
        <v>-0.0237158275368815</v>
      </c>
      <c r="CM80">
        <v>-0.130659523090854</v>
      </c>
      <c r="CN80">
        <v>-0.0853912590599366</v>
      </c>
      <c r="CO80">
        <v>-0.0450644964845264</v>
      </c>
      <c r="CP80">
        <v>0.136695294965339</v>
      </c>
      <c r="CQ80">
        <v>0.120336908370249</v>
      </c>
      <c r="CR80">
        <v>-0.0758890247392108</v>
      </c>
      <c r="CS80">
        <v>-0.00602413878039332</v>
      </c>
      <c r="CT80">
        <v>-0.0530802398770878</v>
      </c>
      <c r="CU80">
        <v>0.351078943039584</v>
      </c>
      <c r="CV80">
        <v>-0.0160379864523841</v>
      </c>
      <c r="CW80">
        <v>0.22104298136087</v>
      </c>
      <c r="CX80">
        <v>-0.109346427206021</v>
      </c>
      <c r="CY80">
        <v>0.0745655771617708</v>
      </c>
      <c r="CZ80">
        <v>0.106854431171731</v>
      </c>
      <c r="DA80">
        <v>-0.0329637359770415</v>
      </c>
      <c r="DB80">
        <v>-0.0325855781725638</v>
      </c>
      <c r="DC80">
        <v>0.10929947200119</v>
      </c>
      <c r="DD80">
        <v>0.230919101010609</v>
      </c>
      <c r="DE80">
        <v>-0.03341945190465</v>
      </c>
      <c r="DF80">
        <v>0.159383440800386</v>
      </c>
      <c r="DG80">
        <v>0.00502396559160689</v>
      </c>
      <c r="DH80">
        <v>-0.148303291867648</v>
      </c>
      <c r="DI80">
        <v>-0.0927411055832735</v>
      </c>
      <c r="DJ80">
        <v>0.0418506596367989</v>
      </c>
      <c r="DK80">
        <v>0.00167060228027816</v>
      </c>
      <c r="DL80">
        <v>0.174416076996882</v>
      </c>
      <c r="DM80">
        <v>-0.0265483336684187</v>
      </c>
      <c r="DN80">
        <v>-0.0852757397536011</v>
      </c>
      <c r="DO80">
        <v>0.0639268588140003</v>
      </c>
      <c r="DP80">
        <v>0.0490771713170226</v>
      </c>
      <c r="DQ80">
        <v>0.0680272571796672</v>
      </c>
      <c r="DS80">
        <f t="shared" si="1"/>
        <v>0.0025902663309305</v>
      </c>
    </row>
    <row r="81" spans="1:123">
      <c r="A81" t="s">
        <v>229</v>
      </c>
      <c r="B81">
        <v>-0.116591137780846</v>
      </c>
      <c r="C81">
        <v>0.128170805723455</v>
      </c>
      <c r="D81">
        <v>-0.106333168746116</v>
      </c>
      <c r="E81">
        <v>0.0518976450893778</v>
      </c>
      <c r="F81">
        <v>-0.217809983981101</v>
      </c>
      <c r="G81">
        <v>-0.229230630456063</v>
      </c>
      <c r="H81">
        <v>-0.439120277058979</v>
      </c>
      <c r="I81">
        <v>0.16725656877898</v>
      </c>
      <c r="J81">
        <v>-0.160497341816569</v>
      </c>
      <c r="K81">
        <v>-0.343175527006885</v>
      </c>
      <c r="L81">
        <v>-0.193814086401076</v>
      </c>
      <c r="M81">
        <v>0.505212677231026</v>
      </c>
      <c r="N81">
        <v>0.226861654760256</v>
      </c>
      <c r="O81">
        <v>-0.0485749310450506</v>
      </c>
      <c r="P81">
        <v>0.00799348992549032</v>
      </c>
      <c r="Q81">
        <v>0.543653396572313</v>
      </c>
      <c r="R81">
        <v>0.0282792734879767</v>
      </c>
      <c r="S81">
        <v>0.0824993510036927</v>
      </c>
      <c r="T81">
        <v>0.198614951670133</v>
      </c>
      <c r="U81">
        <v>-0.177263206033311</v>
      </c>
      <c r="V81">
        <v>0.0534507230984544</v>
      </c>
      <c r="W81">
        <v>-0.0559303508838049</v>
      </c>
      <c r="X81">
        <v>0.163509521338177</v>
      </c>
      <c r="Y81">
        <v>-0.0162936721021796</v>
      </c>
      <c r="Z81">
        <v>-0.213250842565585</v>
      </c>
      <c r="AA81">
        <v>0.071050939882958</v>
      </c>
      <c r="AB81">
        <v>0.18024618536858</v>
      </c>
      <c r="AC81">
        <v>-0.0397492382893843</v>
      </c>
      <c r="AD81">
        <v>-0.0108930870442572</v>
      </c>
      <c r="AE81">
        <v>0.0308374720750328</v>
      </c>
      <c r="AF81">
        <v>0.202992840287821</v>
      </c>
      <c r="AG81">
        <v>0.0142108475888458</v>
      </c>
      <c r="AH81">
        <v>0.0682750673429093</v>
      </c>
      <c r="AI81">
        <v>0.186158919921674</v>
      </c>
      <c r="AJ81">
        <v>0.0186718566724302</v>
      </c>
      <c r="AK81">
        <v>0.0890409011560134</v>
      </c>
      <c r="AL81">
        <v>-0.0968557137039087</v>
      </c>
      <c r="AM81">
        <v>-0.0515314617394723</v>
      </c>
      <c r="AN81">
        <v>0.00162746825065452</v>
      </c>
      <c r="AO81">
        <v>-0.0457232748417014</v>
      </c>
      <c r="AP81">
        <v>-0.0448211871540444</v>
      </c>
      <c r="AQ81">
        <v>-0.0970867952745129</v>
      </c>
      <c r="AR81">
        <v>0.0752690557262379</v>
      </c>
      <c r="AS81">
        <v>-0.103334456509032</v>
      </c>
      <c r="AT81">
        <v>-0.220339892939859</v>
      </c>
      <c r="AU81">
        <v>0.182259032292968</v>
      </c>
      <c r="AV81">
        <v>-0.070994741746539</v>
      </c>
      <c r="AW81">
        <v>-0.174674679157076</v>
      </c>
      <c r="AX81">
        <v>0.0449731430741684</v>
      </c>
      <c r="AY81">
        <v>0.0962050685621421</v>
      </c>
      <c r="AZ81">
        <v>-0.069417604486378</v>
      </c>
      <c r="BA81">
        <v>0.0748096420864042</v>
      </c>
      <c r="BB81">
        <v>-0.187933892124828</v>
      </c>
      <c r="BC81">
        <v>-0.0114296377504608</v>
      </c>
      <c r="BD81">
        <v>-0.118496496071353</v>
      </c>
      <c r="BE81">
        <v>0.154099413795872</v>
      </c>
      <c r="BF81">
        <v>0.199172001113276</v>
      </c>
      <c r="BG81">
        <v>-0.0641349231676772</v>
      </c>
      <c r="BH81">
        <v>0.152286230948075</v>
      </c>
      <c r="BI81">
        <v>0.0242259836341219</v>
      </c>
      <c r="BJ81">
        <v>0.0172045458525223</v>
      </c>
      <c r="BK81">
        <v>-0.0549669045180281</v>
      </c>
      <c r="BL81">
        <v>-0.109751987831647</v>
      </c>
      <c r="BM81">
        <v>-0.168764003560357</v>
      </c>
      <c r="BN81">
        <v>-0.0242468999046125</v>
      </c>
      <c r="BO81">
        <v>-0.288820913878465</v>
      </c>
      <c r="BP81">
        <v>0.441056748343842</v>
      </c>
      <c r="BQ81">
        <v>0.151512354226284</v>
      </c>
      <c r="BR81">
        <v>0.0104641530609517</v>
      </c>
      <c r="BS81">
        <v>-0.0026074584948671</v>
      </c>
      <c r="BT81">
        <v>-0.240836780146357</v>
      </c>
      <c r="BU81">
        <v>0.0724139617079831</v>
      </c>
      <c r="BV81">
        <v>0.0707353611671986</v>
      </c>
      <c r="BW81">
        <v>0.246249771883934</v>
      </c>
      <c r="BX81">
        <v>-0.0584465346486326</v>
      </c>
      <c r="BY81">
        <v>0.0618568458814808</v>
      </c>
      <c r="BZ81">
        <v>0.026695438634178</v>
      </c>
      <c r="CA81">
        <v>0.035464129302843</v>
      </c>
      <c r="CB81">
        <v>0.0867580537760326</v>
      </c>
      <c r="CC81">
        <v>-0.0462207422870352</v>
      </c>
      <c r="CD81">
        <v>-0.0775511831606183</v>
      </c>
      <c r="CE81">
        <v>0.0265699670997332</v>
      </c>
      <c r="CF81">
        <v>-0.174115852660045</v>
      </c>
      <c r="CG81">
        <v>0.26210897225275</v>
      </c>
      <c r="CH81">
        <v>0.126410521118542</v>
      </c>
      <c r="CI81">
        <v>0.148294700601308</v>
      </c>
      <c r="CJ81">
        <v>-0.103696454845784</v>
      </c>
      <c r="CK81">
        <v>0.161417963033227</v>
      </c>
      <c r="CL81">
        <v>-0.211862203228237</v>
      </c>
      <c r="CM81">
        <v>-0.0688170405711773</v>
      </c>
      <c r="CN81">
        <v>-0.177830064409459</v>
      </c>
      <c r="CO81">
        <v>-0.117980818103467</v>
      </c>
      <c r="CP81">
        <v>-0.119336795094238</v>
      </c>
      <c r="CQ81">
        <v>-0.021899471539222</v>
      </c>
      <c r="CR81">
        <v>-0.0858214924591689</v>
      </c>
      <c r="CS81">
        <v>0.0367415444334851</v>
      </c>
      <c r="CT81">
        <v>-0.0787432385775119</v>
      </c>
      <c r="CU81">
        <v>0.115380771537078</v>
      </c>
      <c r="CV81">
        <v>0.111113600047787</v>
      </c>
      <c r="CW81">
        <v>0.106896852970626</v>
      </c>
      <c r="CX81">
        <v>-0.118380951224547</v>
      </c>
      <c r="CY81">
        <v>0.19434631408601</v>
      </c>
      <c r="CZ81">
        <v>0.254438210993041</v>
      </c>
      <c r="DA81">
        <v>-0.13914858020095</v>
      </c>
      <c r="DB81">
        <v>0.134234243854516</v>
      </c>
      <c r="DC81">
        <v>0.0169888859075569</v>
      </c>
      <c r="DD81">
        <v>0.0190935095953564</v>
      </c>
      <c r="DE81">
        <v>0.01170929340001</v>
      </c>
      <c r="DF81">
        <v>-0.124999438820176</v>
      </c>
      <c r="DG81">
        <v>-0.0582036100193943</v>
      </c>
      <c r="DH81">
        <v>-0.0168611556020439</v>
      </c>
      <c r="DI81">
        <v>-0.0859622194023152</v>
      </c>
      <c r="DJ81">
        <v>0.103449530160655</v>
      </c>
      <c r="DK81">
        <v>-0.107953234366587</v>
      </c>
      <c r="DL81">
        <v>-0.0318479967973393</v>
      </c>
      <c r="DM81">
        <v>0.161182996806494</v>
      </c>
      <c r="DN81">
        <v>0.0139428371071215</v>
      </c>
      <c r="DO81">
        <v>0.168066091767706</v>
      </c>
      <c r="DP81">
        <v>0.00719304656745967</v>
      </c>
      <c r="DQ81">
        <v>0.0523274093657477</v>
      </c>
      <c r="DS81">
        <f t="shared" si="1"/>
        <v>0.00695962075643871</v>
      </c>
    </row>
    <row r="82" spans="1:123">
      <c r="A82" t="s">
        <v>231</v>
      </c>
      <c r="B82">
        <v>-0.174786819214123</v>
      </c>
      <c r="C82">
        <v>-0.107643576695399</v>
      </c>
      <c r="D82">
        <v>0.0917660750654641</v>
      </c>
      <c r="E82">
        <v>-0.00367764630636391</v>
      </c>
      <c r="F82">
        <v>-0.0330605039319531</v>
      </c>
      <c r="G82">
        <v>-0.120165975103734</v>
      </c>
      <c r="H82">
        <v>0.0666540904231905</v>
      </c>
      <c r="I82">
        <v>0.0708601072923423</v>
      </c>
      <c r="J82">
        <v>-0.222736030828516</v>
      </c>
      <c r="K82">
        <v>-0.647637934697925</v>
      </c>
      <c r="L82">
        <v>-0.206030150753769</v>
      </c>
      <c r="M82">
        <v>-0.203544303797468</v>
      </c>
      <c r="N82">
        <v>0.247298156389065</v>
      </c>
      <c r="O82">
        <v>0.0400101936799184</v>
      </c>
      <c r="P82">
        <v>0.232050967900024</v>
      </c>
      <c r="Q82">
        <v>0.0847255369928401</v>
      </c>
      <c r="R82">
        <v>0.0155848918225157</v>
      </c>
      <c r="S82">
        <v>0.107600649936812</v>
      </c>
      <c r="T82">
        <v>0.00733496332518335</v>
      </c>
      <c r="U82">
        <v>-0.0281553398058253</v>
      </c>
      <c r="V82">
        <v>0.28987678987679</v>
      </c>
      <c r="W82">
        <v>-0.0336904608235445</v>
      </c>
      <c r="X82">
        <v>0.0116216938284799</v>
      </c>
      <c r="Y82">
        <v>0.0229763633962761</v>
      </c>
      <c r="Z82">
        <v>-0.117981153995095</v>
      </c>
      <c r="AA82">
        <v>0.105224645104639</v>
      </c>
      <c r="AB82">
        <v>-0.0475370762711863</v>
      </c>
      <c r="AC82">
        <v>0.0375364938134295</v>
      </c>
      <c r="AD82">
        <v>-0.0844164545089106</v>
      </c>
      <c r="AE82">
        <v>0.0526854968535051</v>
      </c>
      <c r="AF82">
        <v>0.068955929375782</v>
      </c>
      <c r="AG82">
        <v>0.0487709715177527</v>
      </c>
      <c r="AH82">
        <v>-0.023313492063492</v>
      </c>
      <c r="AI82">
        <v>0.0238699847638395</v>
      </c>
      <c r="AJ82">
        <v>-0.0140128968253967</v>
      </c>
      <c r="AK82">
        <v>0.0802414790592378</v>
      </c>
      <c r="AL82">
        <v>0.0139713587146351</v>
      </c>
      <c r="AM82">
        <v>-0.00447812607647258</v>
      </c>
      <c r="AN82">
        <v>0.0538638985005768</v>
      </c>
      <c r="AO82">
        <v>-0.0468425084819963</v>
      </c>
      <c r="AP82">
        <v>-0.0357101848662303</v>
      </c>
      <c r="AQ82">
        <v>0.0740652536318172</v>
      </c>
      <c r="AR82">
        <v>-0.052660753880266</v>
      </c>
      <c r="AS82">
        <v>-0.0236395552954944</v>
      </c>
      <c r="AT82">
        <v>-0.130408725877982</v>
      </c>
      <c r="AU82">
        <v>0.0500344589937975</v>
      </c>
      <c r="AV82">
        <v>0.0476503019165135</v>
      </c>
      <c r="AW82">
        <v>-0.0404711189074052</v>
      </c>
      <c r="AX82">
        <v>0.00626795507965539</v>
      </c>
      <c r="AY82">
        <v>0.0437321567609656</v>
      </c>
      <c r="AZ82">
        <v>0.0392888225786399</v>
      </c>
      <c r="BA82">
        <v>0.0579016628783349</v>
      </c>
      <c r="BB82">
        <v>-0.0619699197105055</v>
      </c>
      <c r="BC82">
        <v>0.0559373116335142</v>
      </c>
      <c r="BD82">
        <v>-0.00285420710126727</v>
      </c>
      <c r="BE82">
        <v>0.0151133501259446</v>
      </c>
      <c r="BF82">
        <v>-0.0470336115497406</v>
      </c>
      <c r="BG82">
        <v>0.0648597467155876</v>
      </c>
      <c r="BH82">
        <v>0</v>
      </c>
      <c r="BI82">
        <v>0.0536845615205068</v>
      </c>
      <c r="BJ82">
        <v>0.0381856540084389</v>
      </c>
      <c r="BK82">
        <v>0</v>
      </c>
      <c r="BL82">
        <v>-0.00457224141434676</v>
      </c>
      <c r="BM82">
        <v>0.0883944064509543</v>
      </c>
      <c r="BN82">
        <v>0.00422020069398865</v>
      </c>
      <c r="BO82">
        <v>-0.0297908106088906</v>
      </c>
      <c r="BP82">
        <v>0.0233901241697951</v>
      </c>
      <c r="BQ82">
        <v>0</v>
      </c>
      <c r="BR82">
        <v>0.00884123401053416</v>
      </c>
      <c r="BS82">
        <v>0.0308595935110945</v>
      </c>
      <c r="BT82">
        <v>-0.0384371891109704</v>
      </c>
      <c r="BU82">
        <v>0.0311324303987959</v>
      </c>
      <c r="BV82">
        <v>9.12159080543873e-5</v>
      </c>
      <c r="BW82">
        <v>0.0446917183509667</v>
      </c>
      <c r="BX82">
        <v>-0.00855596298236427</v>
      </c>
      <c r="BY82">
        <v>0.0430609369496302</v>
      </c>
      <c r="BZ82">
        <v>0.0124102997045166</v>
      </c>
      <c r="CA82">
        <v>0.0245163442294862</v>
      </c>
      <c r="CB82">
        <v>0.0466384502685984</v>
      </c>
      <c r="CC82">
        <v>0.0905202581849287</v>
      </c>
      <c r="CD82">
        <v>-0.0541253654710118</v>
      </c>
      <c r="CE82">
        <v>0.0496079613992761</v>
      </c>
      <c r="CF82">
        <v>0.0326820859071972</v>
      </c>
      <c r="CG82">
        <v>0.0458371009250886</v>
      </c>
      <c r="CH82">
        <v>0.0767491354083532</v>
      </c>
      <c r="CI82">
        <v>0.00642371834465716</v>
      </c>
      <c r="CJ82">
        <v>-0.0762857493555911</v>
      </c>
      <c r="CK82">
        <v>0.0347485216929109</v>
      </c>
      <c r="CL82">
        <v>-0.0268396044689868</v>
      </c>
      <c r="CM82">
        <v>0.0103589337556083</v>
      </c>
      <c r="CN82">
        <v>0.092992881865082</v>
      </c>
      <c r="CO82">
        <v>-0.0322040987034714</v>
      </c>
      <c r="CP82">
        <v>0.0830966786022966</v>
      </c>
      <c r="CQ82">
        <v>-0.0122549019607844</v>
      </c>
      <c r="CR82">
        <v>-0.0963125396733798</v>
      </c>
      <c r="CS82">
        <v>0.0996807151979566</v>
      </c>
      <c r="CT82">
        <v>-0.0196271993496312</v>
      </c>
      <c r="CU82">
        <v>-0.0425872179115087</v>
      </c>
      <c r="CV82">
        <v>0.00686711210096491</v>
      </c>
      <c r="CW82">
        <v>0.0747772657450079</v>
      </c>
      <c r="CX82">
        <v>0.0285273267779556</v>
      </c>
      <c r="CY82">
        <v>-0.0185092546273136</v>
      </c>
      <c r="CZ82">
        <v>0.0246913580246912</v>
      </c>
      <c r="DA82">
        <v>-0.0503481817176964</v>
      </c>
      <c r="DB82">
        <v>-0.0463248559622883</v>
      </c>
      <c r="DC82">
        <v>-0.0278269359858424</v>
      </c>
      <c r="DD82">
        <v>0.0392944573473102</v>
      </c>
      <c r="DE82">
        <v>0.0378087817841397</v>
      </c>
      <c r="DF82">
        <v>-0.0342198684746552</v>
      </c>
      <c r="DG82">
        <v>0.0953901777643869</v>
      </c>
      <c r="DH82">
        <v>0.0548465177687314</v>
      </c>
      <c r="DI82">
        <v>0.055019556714472</v>
      </c>
      <c r="DJ82">
        <v>0.0116164112703905</v>
      </c>
      <c r="DK82">
        <v>-0.0916687026630832</v>
      </c>
      <c r="DL82">
        <v>0.0508903114745278</v>
      </c>
      <c r="DM82">
        <v>0.114205272587663</v>
      </c>
      <c r="DN82">
        <v>0.0498483873931821</v>
      </c>
      <c r="DO82">
        <v>0.0211369305500855</v>
      </c>
      <c r="DP82">
        <v>0.0723407902631352</v>
      </c>
      <c r="DQ82">
        <v>0.000561888018815746</v>
      </c>
      <c r="DS82">
        <f t="shared" si="1"/>
        <v>0.00678350214316139</v>
      </c>
    </row>
    <row r="83" spans="1:123">
      <c r="A83" t="s">
        <v>233</v>
      </c>
      <c r="B83">
        <v>-0.218689897047177</v>
      </c>
      <c r="C83">
        <v>-0.200115841297423</v>
      </c>
      <c r="D83">
        <v>-0.0371107892831283</v>
      </c>
      <c r="E83">
        <v>-0.086858432036097</v>
      </c>
      <c r="F83">
        <v>-0.0833848054354539</v>
      </c>
      <c r="G83">
        <v>-0.0375112309074573</v>
      </c>
      <c r="H83">
        <v>0.11411901983664</v>
      </c>
      <c r="I83">
        <v>-0.0511101801424382</v>
      </c>
      <c r="J83">
        <v>-0.0759381898454747</v>
      </c>
      <c r="K83">
        <v>-0.25752508361204</v>
      </c>
      <c r="L83">
        <v>-0.285714285714286</v>
      </c>
      <c r="M83">
        <v>0.036936936936937</v>
      </c>
      <c r="N83">
        <v>0.117723718505647</v>
      </c>
      <c r="O83">
        <v>-0.21064904780412</v>
      </c>
      <c r="P83">
        <v>-0.132939438700148</v>
      </c>
      <c r="Q83">
        <v>0.038046564452016</v>
      </c>
      <c r="R83">
        <v>0.148249452954048</v>
      </c>
      <c r="S83">
        <v>0.0485945688423057</v>
      </c>
      <c r="T83">
        <v>-0.0322580645161291</v>
      </c>
      <c r="U83">
        <v>0.0530516431924881</v>
      </c>
      <c r="V83">
        <v>0.0445831475702185</v>
      </c>
      <c r="W83">
        <v>-0.0426803243704652</v>
      </c>
      <c r="X83">
        <v>-0.0187249219794917</v>
      </c>
      <c r="Y83">
        <v>0.109950022716947</v>
      </c>
      <c r="Z83">
        <v>-0.0270159639787148</v>
      </c>
      <c r="AA83">
        <v>0.0774084981068575</v>
      </c>
      <c r="AB83">
        <v>0.0343615775087858</v>
      </c>
      <c r="AC83">
        <v>0</v>
      </c>
      <c r="AD83">
        <v>0</v>
      </c>
      <c r="AE83">
        <v>0.0471876179690449</v>
      </c>
      <c r="AF83">
        <v>0.102739726027397</v>
      </c>
      <c r="AG83">
        <v>-0.0362863680941484</v>
      </c>
      <c r="AH83">
        <v>-0.00542740841248301</v>
      </c>
      <c r="AI83">
        <v>0.0262619372442019</v>
      </c>
      <c r="AJ83">
        <v>-0.0126287803256896</v>
      </c>
      <c r="AK83">
        <v>0.0619320094244362</v>
      </c>
      <c r="AL83">
        <v>-0.00507131537242478</v>
      </c>
      <c r="AM83">
        <v>-0.0207072316024212</v>
      </c>
      <c r="AN83">
        <v>-0.00520494469746258</v>
      </c>
      <c r="AO83">
        <v>0</v>
      </c>
      <c r="AP83">
        <v>0.0526487900588619</v>
      </c>
      <c r="AQ83">
        <v>-0.000931966449207677</v>
      </c>
      <c r="AR83">
        <v>0</v>
      </c>
      <c r="AS83">
        <v>-0.0264303482587065</v>
      </c>
      <c r="AT83">
        <v>0.0108591504311721</v>
      </c>
      <c r="AU83">
        <v>0.0375987361769352</v>
      </c>
      <c r="AV83">
        <v>0.00517661388550539</v>
      </c>
      <c r="AW83">
        <v>0.0421084519842472</v>
      </c>
      <c r="AX83">
        <v>0.0156976744186046</v>
      </c>
      <c r="AY83">
        <v>0.0509444762449915</v>
      </c>
      <c r="AZ83">
        <v>0.0144335511982572</v>
      </c>
      <c r="BA83">
        <v>0.0144966442953021</v>
      </c>
      <c r="BB83">
        <v>-0.00476316485842809</v>
      </c>
      <c r="BC83">
        <v>0.0364264823185325</v>
      </c>
      <c r="BD83">
        <v>-0.0141097998973834</v>
      </c>
      <c r="BE83">
        <v>0.00468384074941453</v>
      </c>
      <c r="BF83">
        <v>0.0191660191660192</v>
      </c>
      <c r="BG83">
        <v>0.00482846251588298</v>
      </c>
      <c r="BH83">
        <v>0.00935761254425915</v>
      </c>
      <c r="BI83">
        <v>0.0699072914056627</v>
      </c>
      <c r="BJ83">
        <v>0.0632318501170959</v>
      </c>
      <c r="BK83">
        <v>0.0297356828193833</v>
      </c>
      <c r="BL83">
        <v>0.00427807486631027</v>
      </c>
      <c r="BM83">
        <v>0.0244941427050054</v>
      </c>
      <c r="BN83">
        <v>0.024116424116424</v>
      </c>
      <c r="BO83">
        <v>-0.0422249289484369</v>
      </c>
      <c r="BP83">
        <v>0.00847816871555751</v>
      </c>
      <c r="BQ83">
        <v>0.0212274064733082</v>
      </c>
      <c r="BR83">
        <v>0.057830829388763</v>
      </c>
      <c r="BS83">
        <v>0.021206225680934</v>
      </c>
      <c r="BT83">
        <v>0</v>
      </c>
      <c r="BU83">
        <v>-0.0148599733282531</v>
      </c>
      <c r="BV83">
        <v>0.00212724811448473</v>
      </c>
      <c r="BW83">
        <v>-0.0183326900810497</v>
      </c>
      <c r="BX83">
        <v>0.00412816984470199</v>
      </c>
      <c r="BY83">
        <v>-0.00411119812059502</v>
      </c>
      <c r="BZ83">
        <v>0.0617259681541182</v>
      </c>
      <c r="CA83">
        <v>0.0249953712275506</v>
      </c>
      <c r="CB83">
        <v>0.0204118497109826</v>
      </c>
      <c r="CC83">
        <v>0.092405735528412</v>
      </c>
      <c r="CD83">
        <v>0</v>
      </c>
      <c r="CE83">
        <v>0.0515313563441906</v>
      </c>
      <c r="CF83">
        <v>-0.0454615503159191</v>
      </c>
      <c r="CG83">
        <v>0.0424604455925088</v>
      </c>
      <c r="CH83">
        <v>0.047235558308812</v>
      </c>
      <c r="CI83">
        <v>0.0556048506359064</v>
      </c>
      <c r="CJ83">
        <v>-0.0131689548893247</v>
      </c>
      <c r="CK83">
        <v>0.0499716070414538</v>
      </c>
      <c r="CL83">
        <v>-0.0285289345592212</v>
      </c>
      <c r="CM83">
        <v>0.061795407098121</v>
      </c>
      <c r="CN83">
        <v>0.0508585659981649</v>
      </c>
      <c r="CO83">
        <v>-0.0573780715978545</v>
      </c>
      <c r="CP83">
        <v>0</v>
      </c>
      <c r="CQ83">
        <v>-0.0288474262273389</v>
      </c>
      <c r="CR83">
        <v>0.00327020029976821</v>
      </c>
      <c r="CS83">
        <v>0.0465842727149262</v>
      </c>
      <c r="CT83">
        <v>0</v>
      </c>
      <c r="CU83">
        <v>-0.0097326758370101</v>
      </c>
      <c r="CV83">
        <v>0.0131044424059756</v>
      </c>
      <c r="CW83">
        <v>0.0420385461130512</v>
      </c>
      <c r="CX83">
        <v>0.0248262164846078</v>
      </c>
      <c r="CY83">
        <v>-0.014171511627907</v>
      </c>
      <c r="CZ83">
        <v>0.0444772085022731</v>
      </c>
      <c r="DA83">
        <v>-0.0243500764615928</v>
      </c>
      <c r="DB83">
        <v>0.0716180371352786</v>
      </c>
      <c r="DC83">
        <v>-0.0987848784878487</v>
      </c>
      <c r="DD83">
        <v>-0.00324594257178534</v>
      </c>
      <c r="DE83">
        <v>0.0958166332665329</v>
      </c>
      <c r="DF83">
        <v>-0.0488055777803177</v>
      </c>
      <c r="DG83">
        <v>0.0224705599615478</v>
      </c>
      <c r="DH83">
        <v>-0.00940180984839578</v>
      </c>
      <c r="DI83">
        <v>0.0347609443587613</v>
      </c>
      <c r="DJ83">
        <v>0.0183444164182527</v>
      </c>
      <c r="DK83">
        <v>-0.00720558432785412</v>
      </c>
      <c r="DL83">
        <v>-0.0187117260149694</v>
      </c>
      <c r="DM83">
        <v>0.0159482260487691</v>
      </c>
      <c r="DN83">
        <v>0</v>
      </c>
      <c r="DO83">
        <v>0.0594926629507451</v>
      </c>
      <c r="DP83">
        <v>0.0562593944599528</v>
      </c>
      <c r="DQ83">
        <v>0.0117996665767979</v>
      </c>
      <c r="DS83">
        <f t="shared" si="1"/>
        <v>0.00344192724330813</v>
      </c>
    </row>
    <row r="84" spans="1:123">
      <c r="A84" t="s">
        <v>234</v>
      </c>
      <c r="B84">
        <v>0.0107710243783603</v>
      </c>
      <c r="C84">
        <v>0.0682412890786392</v>
      </c>
      <c r="D84">
        <v>-0.0567548185392895</v>
      </c>
      <c r="E84">
        <v>0.010374977041786</v>
      </c>
      <c r="F84">
        <v>-0.0660705981822025</v>
      </c>
      <c r="G84">
        <v>-0.177665319277027</v>
      </c>
      <c r="H84">
        <v>-0.107364411491102</v>
      </c>
      <c r="I84">
        <v>0.21354044620944</v>
      </c>
      <c r="J84">
        <v>0.00906018953733567</v>
      </c>
      <c r="K84">
        <v>-0.146365659841473</v>
      </c>
      <c r="L84">
        <v>-0.36188374932896</v>
      </c>
      <c r="M84">
        <v>0.344821529273637</v>
      </c>
      <c r="N84">
        <v>-0.218240437759507</v>
      </c>
      <c r="O84">
        <v>-0.268085929599634</v>
      </c>
      <c r="P84">
        <v>0.241343681668549</v>
      </c>
      <c r="Q84">
        <v>0.0929230947910415</v>
      </c>
      <c r="R84">
        <v>0.223346882388884</v>
      </c>
      <c r="S84">
        <v>0.0541463979615473</v>
      </c>
      <c r="T84">
        <v>0.090541394275669</v>
      </c>
      <c r="U84">
        <v>0.126686774679017</v>
      </c>
      <c r="V84">
        <v>-0.0872194402217652</v>
      </c>
      <c r="W84">
        <v>0.00590857324793981</v>
      </c>
      <c r="X84">
        <v>-0.0421274963935065</v>
      </c>
      <c r="Y84">
        <v>0.0365072506132202</v>
      </c>
      <c r="Z84">
        <v>-0.00109128139733072</v>
      </c>
      <c r="AA84">
        <v>-0.103913878710881</v>
      </c>
      <c r="AB84">
        <v>0.0923685976904427</v>
      </c>
      <c r="AC84">
        <v>-0.000896619181380509</v>
      </c>
      <c r="AD84">
        <v>-0.0295647808214879</v>
      </c>
      <c r="AE84">
        <v>-0.0108837642433101</v>
      </c>
      <c r="AF84">
        <v>0.0432295310262765</v>
      </c>
      <c r="AG84">
        <v>0.00709437651585887</v>
      </c>
      <c r="AH84">
        <v>0.0386633062634183</v>
      </c>
      <c r="AI84">
        <v>0.00656649171998946</v>
      </c>
      <c r="AJ84">
        <v>-0.0679329063593723</v>
      </c>
      <c r="AK84">
        <v>0.0077015920455199</v>
      </c>
      <c r="AL84">
        <v>-0.0493672249789286</v>
      </c>
      <c r="AM84">
        <v>0.0203990480444247</v>
      </c>
      <c r="AN84">
        <v>-0.068368753552366</v>
      </c>
      <c r="AO84">
        <v>-0.0957490077278018</v>
      </c>
      <c r="AP84">
        <v>0.011345658715141</v>
      </c>
      <c r="AQ84">
        <v>-0.0125679582243829</v>
      </c>
      <c r="AR84">
        <v>-0.0883344205262013</v>
      </c>
      <c r="AS84">
        <v>-0.0667649088136836</v>
      </c>
      <c r="AT84">
        <v>-0.059894668626037</v>
      </c>
      <c r="AU84">
        <v>0.0438944823635641</v>
      </c>
      <c r="AV84">
        <v>-0.104280213545639</v>
      </c>
      <c r="AW84">
        <v>-0.0798496459202959</v>
      </c>
      <c r="AX84">
        <v>0.0303444073305048</v>
      </c>
      <c r="AY84">
        <v>-0.0802584743442309</v>
      </c>
      <c r="AZ84">
        <v>-0.0411541255343725</v>
      </c>
      <c r="BA84">
        <v>-0.00316687572186147</v>
      </c>
      <c r="BB84">
        <v>-0.0628784292228339</v>
      </c>
      <c r="BC84">
        <v>-0.148340180007711</v>
      </c>
      <c r="BD84">
        <v>-0.0757715302602207</v>
      </c>
      <c r="BE84">
        <v>0.0926579627408921</v>
      </c>
      <c r="BF84">
        <v>0.158456092622077</v>
      </c>
      <c r="BG84">
        <v>0.090334116140051</v>
      </c>
      <c r="BH84">
        <v>0.138813422424554</v>
      </c>
      <c r="BI84">
        <v>0.0250384173141192</v>
      </c>
      <c r="BJ84">
        <v>0.0403304433518195</v>
      </c>
      <c r="BK84">
        <v>-0.0258983816030797</v>
      </c>
      <c r="BL84">
        <v>0.0497599933791277</v>
      </c>
      <c r="BM84">
        <v>-0.0274158897845753</v>
      </c>
      <c r="BN84">
        <v>0.0709986625055727</v>
      </c>
      <c r="BO84">
        <v>0.00190162631623769</v>
      </c>
      <c r="BP84">
        <v>0.0396789423984891</v>
      </c>
      <c r="BQ84">
        <v>0.0381918584585201</v>
      </c>
      <c r="BR84">
        <v>0.062962023323156</v>
      </c>
      <c r="BS84">
        <v>0.0142382143797735</v>
      </c>
      <c r="BT84">
        <v>0.063083240014931</v>
      </c>
      <c r="BU84">
        <v>0.0176706765999024</v>
      </c>
      <c r="BV84">
        <v>0.119484260030152</v>
      </c>
      <c r="BW84">
        <v>0.0491514408420601</v>
      </c>
      <c r="BX84">
        <v>0.153605936560039</v>
      </c>
      <c r="BY84">
        <v>0.00163860010407335</v>
      </c>
      <c r="BZ84">
        <v>-0.0511224839447767</v>
      </c>
      <c r="CA84">
        <v>0.0527526676296537</v>
      </c>
      <c r="CB84">
        <v>0.0532352208913109</v>
      </c>
      <c r="CC84">
        <v>-0.0649219665173061</v>
      </c>
      <c r="CD84">
        <v>-0.034992809311941</v>
      </c>
      <c r="CE84">
        <v>0.0385844602658065</v>
      </c>
      <c r="CF84">
        <v>-0.023070843632817</v>
      </c>
      <c r="CG84">
        <v>0.157592761531003</v>
      </c>
      <c r="CH84">
        <v>0.0416290803834296</v>
      </c>
      <c r="CI84">
        <v>0.0569003173817668</v>
      </c>
      <c r="CJ84">
        <v>-0.0699457488238076</v>
      </c>
      <c r="CK84">
        <v>-0.0477105610928507</v>
      </c>
      <c r="CL84">
        <v>0.0880425776345419</v>
      </c>
      <c r="CM84">
        <v>-0.127128661063431</v>
      </c>
      <c r="CN84">
        <v>0.064437569581228</v>
      </c>
      <c r="CO84">
        <v>-0.190279125664375</v>
      </c>
      <c r="CP84">
        <v>-0.0243432900701731</v>
      </c>
      <c r="CQ84">
        <v>-0.0349818598434218</v>
      </c>
      <c r="CR84">
        <v>0.0916208265727438</v>
      </c>
      <c r="CS84">
        <v>-0.048645056040603</v>
      </c>
      <c r="CT84">
        <v>-0.0729165343528904</v>
      </c>
      <c r="CU84">
        <v>0.0937639152446001</v>
      </c>
      <c r="CV84">
        <v>0.131723662783415</v>
      </c>
      <c r="CW84">
        <v>0.0613201542965616</v>
      </c>
      <c r="CX84">
        <v>-0.00320694995593707</v>
      </c>
      <c r="CY84">
        <v>0.0973655025215008</v>
      </c>
      <c r="CZ84">
        <v>0.0564290072842379</v>
      </c>
      <c r="DA84">
        <v>-0.0975384129419463</v>
      </c>
      <c r="DB84">
        <v>0.0488474423721186</v>
      </c>
      <c r="DC84">
        <v>-0.0086146482391698</v>
      </c>
      <c r="DD84">
        <v>0.172842771408787</v>
      </c>
      <c r="DE84">
        <v>0.105283011131839</v>
      </c>
      <c r="DF84">
        <v>-0.034365459448832</v>
      </c>
      <c r="DG84">
        <v>-0.0497908255189026</v>
      </c>
      <c r="DH84">
        <v>0.0791718550382456</v>
      </c>
      <c r="DI84">
        <v>0.128883494236338</v>
      </c>
      <c r="DJ84">
        <v>-0.195095807310161</v>
      </c>
      <c r="DK84">
        <v>0.039914242717846</v>
      </c>
      <c r="DL84">
        <v>-0.0642519010728474</v>
      </c>
      <c r="DM84">
        <v>0.0622616727395982</v>
      </c>
      <c r="DN84">
        <v>0.165331152902698</v>
      </c>
      <c r="DO84">
        <v>-0.0603732124887906</v>
      </c>
      <c r="DP84">
        <v>0.0431323694937109</v>
      </c>
      <c r="DQ84">
        <v>0.0487749101294264</v>
      </c>
      <c r="DS84">
        <f t="shared" si="1"/>
        <v>0.00748533029550609</v>
      </c>
    </row>
    <row r="85" spans="1:123">
      <c r="A85" t="s">
        <v>236</v>
      </c>
      <c r="B85">
        <v>-0.0406957403329794</v>
      </c>
      <c r="C85">
        <v>-0.0303015291125863</v>
      </c>
      <c r="D85">
        <v>0.00124312449977015</v>
      </c>
      <c r="E85">
        <v>-0.0253078440710253</v>
      </c>
      <c r="F85">
        <v>0.0129824806309764</v>
      </c>
      <c r="G85">
        <v>-0.012816095914008</v>
      </c>
      <c r="H85">
        <v>-0.0727298108466533</v>
      </c>
      <c r="I85">
        <v>-0.219890854347008</v>
      </c>
      <c r="J85">
        <v>-0.134000723676275</v>
      </c>
      <c r="K85">
        <v>-0.0948467966573816</v>
      </c>
      <c r="L85">
        <v>-0.166671795660871</v>
      </c>
      <c r="M85">
        <v>0.131430259610768</v>
      </c>
      <c r="N85">
        <v>-0.0302891833670604</v>
      </c>
      <c r="O85">
        <v>-0.0833389431167957</v>
      </c>
      <c r="P85">
        <v>0.267055886024822</v>
      </c>
      <c r="Q85">
        <v>0.127771176862666</v>
      </c>
      <c r="R85">
        <v>0.147188816939048</v>
      </c>
      <c r="S85">
        <v>0.0547217991219424</v>
      </c>
      <c r="T85">
        <v>0.0912353728205237</v>
      </c>
      <c r="U85">
        <v>0.129517544713232</v>
      </c>
      <c r="V85">
        <v>0.229315276198353</v>
      </c>
      <c r="W85">
        <v>-0.0132170939212581</v>
      </c>
      <c r="X85">
        <v>0.0951082324867907</v>
      </c>
      <c r="Y85">
        <v>-0.051426718547341</v>
      </c>
      <c r="Z85">
        <v>-0.0554180624871812</v>
      </c>
      <c r="AA85">
        <v>0.0229582235604064</v>
      </c>
      <c r="AB85">
        <v>-0.0141648270787346</v>
      </c>
      <c r="AC85">
        <v>-0.0688704838732828</v>
      </c>
      <c r="AD85">
        <v>-0.076816352957499</v>
      </c>
      <c r="AE85">
        <v>-0.0708846808936981</v>
      </c>
      <c r="AF85">
        <v>0.0414622310885859</v>
      </c>
      <c r="AG85">
        <v>0.0445917029060539</v>
      </c>
      <c r="AH85">
        <v>0.112799841406198</v>
      </c>
      <c r="AI85">
        <v>-0.00301365795724462</v>
      </c>
      <c r="AJ85">
        <v>-0.124290840865435</v>
      </c>
      <c r="AK85">
        <v>0.0114266281244686</v>
      </c>
      <c r="AL85">
        <v>0.00484180088093877</v>
      </c>
      <c r="AM85">
        <v>-0.0369248787016899</v>
      </c>
      <c r="AN85">
        <v>0.0783315671525113</v>
      </c>
      <c r="AO85">
        <v>-0.0395186235339605</v>
      </c>
      <c r="AP85">
        <v>0.00992972039115037</v>
      </c>
      <c r="AQ85">
        <v>-0.0262410522994136</v>
      </c>
      <c r="AR85">
        <v>-0.0319796694581365</v>
      </c>
      <c r="AS85">
        <v>-0.0191345408414969</v>
      </c>
      <c r="AT85">
        <v>-0.0425543380635891</v>
      </c>
      <c r="AU85">
        <v>-0.0214817733250782</v>
      </c>
      <c r="AV85">
        <v>0.0274560932586854</v>
      </c>
      <c r="AW85">
        <v>-0.0935097409867881</v>
      </c>
      <c r="AX85">
        <v>0.0252588673652141</v>
      </c>
      <c r="AY85">
        <v>0.0882860814392417</v>
      </c>
      <c r="AZ85">
        <v>0.0566041216951718</v>
      </c>
      <c r="BA85">
        <v>-0.00516859033683148</v>
      </c>
      <c r="BB85">
        <v>-0.116879925578783</v>
      </c>
      <c r="BC85">
        <v>-0.00421353897523546</v>
      </c>
      <c r="BD85">
        <v>0.0443096083988663</v>
      </c>
      <c r="BE85">
        <v>-0.0100913573640151</v>
      </c>
      <c r="BF85">
        <v>0.183669923157122</v>
      </c>
      <c r="BG85">
        <v>0.103022493353124</v>
      </c>
      <c r="BH85">
        <v>0.0435354834893453</v>
      </c>
      <c r="BI85">
        <v>0.0139158530191166</v>
      </c>
      <c r="BJ85">
        <v>0.115850675760667</v>
      </c>
      <c r="BK85">
        <v>0.0819659811117515</v>
      </c>
      <c r="BL85">
        <v>0.0820772846194808</v>
      </c>
      <c r="BM85">
        <v>0.0263287401574803</v>
      </c>
      <c r="BN85">
        <v>-0.201161227106418</v>
      </c>
      <c r="BO85">
        <v>-0.0291120245318719</v>
      </c>
      <c r="BP85">
        <v>0.164923928821031</v>
      </c>
      <c r="BQ85">
        <v>0.0566253244880301</v>
      </c>
      <c r="BR85">
        <v>0.0535907319043927</v>
      </c>
      <c r="BS85">
        <v>-0.0752298141795608</v>
      </c>
      <c r="BT85">
        <v>-0.0166308050923436</v>
      </c>
      <c r="BU85">
        <v>0.066326298035283</v>
      </c>
      <c r="BV85">
        <v>-0.0670742134062927</v>
      </c>
      <c r="BW85">
        <v>0.0705906612289784</v>
      </c>
      <c r="BX85">
        <v>0.192918441158217</v>
      </c>
      <c r="BY85">
        <v>0.0322380990823714</v>
      </c>
      <c r="BZ85">
        <v>-0.103243914943907</v>
      </c>
      <c r="CA85">
        <v>-0.0338579014690492</v>
      </c>
      <c r="CB85">
        <v>0.146025154961786</v>
      </c>
      <c r="CC85">
        <v>-0.0203831578578869</v>
      </c>
      <c r="CD85">
        <v>0.0530679341028482</v>
      </c>
      <c r="CE85">
        <v>0.0695500203610697</v>
      </c>
      <c r="CF85">
        <v>-0.0566034742603316</v>
      </c>
      <c r="CG85">
        <v>-0.0149999159197537</v>
      </c>
      <c r="CH85">
        <v>0.0822364489970122</v>
      </c>
      <c r="CI85">
        <v>0.12757918980313</v>
      </c>
      <c r="CJ85">
        <v>0.0682223574591319</v>
      </c>
      <c r="CK85">
        <v>0.0212295039027712</v>
      </c>
      <c r="CL85">
        <v>0.106948202675148</v>
      </c>
      <c r="CM85">
        <v>-0.0832169979088586</v>
      </c>
      <c r="CN85">
        <v>0.0261520089469061</v>
      </c>
      <c r="CO85">
        <v>-0.0959508885139712</v>
      </c>
      <c r="CP85">
        <v>0.0787751237885073</v>
      </c>
      <c r="CQ85">
        <v>0.0516639413090556</v>
      </c>
      <c r="CR85">
        <v>0.0564680738659558</v>
      </c>
      <c r="CS85">
        <v>-0.00140926706747435</v>
      </c>
      <c r="CT85">
        <v>-0.0598588744096056</v>
      </c>
      <c r="CU85">
        <v>-0.0119846741439735</v>
      </c>
      <c r="CV85">
        <v>0.259288983097574</v>
      </c>
      <c r="CW85">
        <v>-0.0225438447130939</v>
      </c>
      <c r="CX85">
        <v>-0.0518711334305523</v>
      </c>
      <c r="CY85">
        <v>-0.0540580265513205</v>
      </c>
      <c r="CZ85">
        <v>0.137285586650463</v>
      </c>
      <c r="DA85">
        <v>0</v>
      </c>
      <c r="DB85">
        <v>-0.0300234214892163</v>
      </c>
      <c r="DC85">
        <v>-0.0919074184931611</v>
      </c>
      <c r="DD85">
        <v>-0.0346781743547699</v>
      </c>
      <c r="DE85">
        <v>0.0586547455769353</v>
      </c>
      <c r="DF85">
        <v>-0.117732195708973</v>
      </c>
      <c r="DG85">
        <v>0.0321825521169337</v>
      </c>
      <c r="DH85">
        <v>0.0897337452454507</v>
      </c>
      <c r="DI85">
        <v>-0.0643517304667016</v>
      </c>
      <c r="DJ85">
        <v>-0.0281334103951755</v>
      </c>
      <c r="DK85">
        <v>-0.0156542842039502</v>
      </c>
      <c r="DL85">
        <v>0.0890361636947261</v>
      </c>
      <c r="DM85">
        <v>-0.0839422602770431</v>
      </c>
      <c r="DN85">
        <v>0.0494017470454378</v>
      </c>
      <c r="DO85">
        <v>0.0337506994963628</v>
      </c>
      <c r="DP85">
        <v>0.0719626484419933</v>
      </c>
      <c r="DQ85">
        <v>0.00819197897827318</v>
      </c>
      <c r="DS85">
        <f t="shared" si="1"/>
        <v>0.0129875839286305</v>
      </c>
    </row>
    <row r="86" spans="1:123">
      <c r="A86" t="s">
        <v>238</v>
      </c>
      <c r="B86">
        <v>-0.072313523300956</v>
      </c>
      <c r="C86">
        <v>-0.119441448713453</v>
      </c>
      <c r="D86">
        <v>0.0305924253410326</v>
      </c>
      <c r="E86">
        <v>0.00742198891805179</v>
      </c>
      <c r="F86">
        <v>-0.0760576936994312</v>
      </c>
      <c r="G86">
        <v>-0.16563600261615</v>
      </c>
      <c r="H86">
        <v>-0.0537541540714594</v>
      </c>
      <c r="I86">
        <v>0.182680860351601</v>
      </c>
      <c r="J86">
        <v>0.119436789853158</v>
      </c>
      <c r="K86">
        <v>-0.246063058506154</v>
      </c>
      <c r="L86">
        <v>-0.18537734442556</v>
      </c>
      <c r="M86">
        <v>0.188781112737921</v>
      </c>
      <c r="N86">
        <v>-0.162851204680163</v>
      </c>
      <c r="O86">
        <v>-0.229073566642759</v>
      </c>
      <c r="P86">
        <v>0.186837041395652</v>
      </c>
      <c r="Q86">
        <v>0.118780107062221</v>
      </c>
      <c r="R86">
        <v>-0.080586628979328</v>
      </c>
      <c r="S86">
        <v>-0.00452025975210202</v>
      </c>
      <c r="T86">
        <v>0.179243246072613</v>
      </c>
      <c r="U86">
        <v>0.2337265302499</v>
      </c>
      <c r="V86">
        <v>-0.0748795855313752</v>
      </c>
      <c r="W86">
        <v>-0.0746109758053931</v>
      </c>
      <c r="X86">
        <v>-0.066096165665926</v>
      </c>
      <c r="Y86">
        <v>0.131788701575569</v>
      </c>
      <c r="Z86">
        <v>-0.046628828166158</v>
      </c>
      <c r="AA86">
        <v>0.0576726582700811</v>
      </c>
      <c r="AB86">
        <v>-0.0287795669510614</v>
      </c>
      <c r="AC86">
        <v>-0.0297287970443749</v>
      </c>
      <c r="AD86">
        <v>-0.133354254929651</v>
      </c>
      <c r="AE86">
        <v>-0.069024828901469</v>
      </c>
      <c r="AF86">
        <v>0.0759511723941215</v>
      </c>
      <c r="AG86">
        <v>0.0507552433227092</v>
      </c>
      <c r="AH86">
        <v>-0.0125747575933073</v>
      </c>
      <c r="AI86">
        <v>0.260475947132471</v>
      </c>
      <c r="AJ86">
        <v>-0.0518614754513751</v>
      </c>
      <c r="AK86">
        <v>-0.124546894588002</v>
      </c>
      <c r="AL86">
        <v>0.00160404062829556</v>
      </c>
      <c r="AM86">
        <v>0.0348666456092519</v>
      </c>
      <c r="AN86">
        <v>-0.0537453614706213</v>
      </c>
      <c r="AO86">
        <v>-0.0249159659110201</v>
      </c>
      <c r="AP86">
        <v>-0.0366024223642136</v>
      </c>
      <c r="AQ86">
        <v>-0.107527529457122</v>
      </c>
      <c r="AR86">
        <v>-0.0305222943693725</v>
      </c>
      <c r="AS86">
        <v>0.0766890386543388</v>
      </c>
      <c r="AT86">
        <v>-0.199208520048885</v>
      </c>
      <c r="AU86">
        <v>0.0955264857881137</v>
      </c>
      <c r="AV86">
        <v>-0.059489938822142</v>
      </c>
      <c r="AW86">
        <v>-0.0135189147250371</v>
      </c>
      <c r="AX86">
        <v>-0.00881039769928649</v>
      </c>
      <c r="AY86">
        <v>0.194565783673306</v>
      </c>
      <c r="AZ86">
        <v>0.0408816425120773</v>
      </c>
      <c r="BA86">
        <v>0.0450129888547248</v>
      </c>
      <c r="BB86">
        <v>-0.153279133459992</v>
      </c>
      <c r="BC86">
        <v>0.038035361740258</v>
      </c>
      <c r="BD86">
        <v>0.0578364493852113</v>
      </c>
      <c r="BE86">
        <v>0.11519349295756</v>
      </c>
      <c r="BF86">
        <v>-0.0173297955881304</v>
      </c>
      <c r="BG86">
        <v>0.0336301830135792</v>
      </c>
      <c r="BH86">
        <v>0.188111331076411</v>
      </c>
      <c r="BI86">
        <v>0.0934824082701096</v>
      </c>
      <c r="BJ86">
        <v>0.141050609970516</v>
      </c>
      <c r="BK86">
        <v>0.034559326118822</v>
      </c>
      <c r="BL86">
        <v>-0.0061065961932113</v>
      </c>
      <c r="BM86">
        <v>0.00546015546649548</v>
      </c>
      <c r="BN86">
        <v>0.0200022929644208</v>
      </c>
      <c r="BO86">
        <v>-0.158558882594491</v>
      </c>
      <c r="BP86">
        <v>0.147294553485555</v>
      </c>
      <c r="BQ86">
        <v>-0.0183029061102831</v>
      </c>
      <c r="BR86">
        <v>0.0519711561269509</v>
      </c>
      <c r="BS86">
        <v>0.12847339661924</v>
      </c>
      <c r="BT86">
        <v>-0.0294491807646198</v>
      </c>
      <c r="BU86">
        <v>0.092843393254803</v>
      </c>
      <c r="BV86">
        <v>-0.0323238983343539</v>
      </c>
      <c r="BW86">
        <v>0.104493835171966</v>
      </c>
      <c r="BX86">
        <v>-0.0156930714883742</v>
      </c>
      <c r="BY86">
        <v>-0.0644117673392766</v>
      </c>
      <c r="BZ86">
        <v>0.0282218061062713</v>
      </c>
      <c r="CA86">
        <v>-0.00810975155741989</v>
      </c>
      <c r="CB86">
        <v>-0.00440080822234867</v>
      </c>
      <c r="CC86">
        <v>0.0520095379617789</v>
      </c>
      <c r="CD86">
        <v>-0.104947709802844</v>
      </c>
      <c r="CE86">
        <v>0.0609037131446455</v>
      </c>
      <c r="CF86">
        <v>0.0202092630506365</v>
      </c>
      <c r="CG86">
        <v>-0.0242355864228929</v>
      </c>
      <c r="CH86">
        <v>0.0399574141411589</v>
      </c>
      <c r="CI86">
        <v>0.132293391254158</v>
      </c>
      <c r="CJ86">
        <v>0.0284653398938652</v>
      </c>
      <c r="CK86">
        <v>-0.00911192036395503</v>
      </c>
      <c r="CL86">
        <v>0.0467183184985691</v>
      </c>
      <c r="CM86">
        <v>-0.126517554206898</v>
      </c>
      <c r="CN86">
        <v>-0.101789838004688</v>
      </c>
      <c r="CO86">
        <v>-0.0830888976511734</v>
      </c>
      <c r="CP86">
        <v>0.00781053338181392</v>
      </c>
      <c r="CQ86">
        <v>0.1099986817365</v>
      </c>
      <c r="CR86">
        <v>0.0545057912403193</v>
      </c>
      <c r="CS86">
        <v>-0.00363360461876783</v>
      </c>
      <c r="CT86">
        <v>-0.0968915461954906</v>
      </c>
      <c r="CU86">
        <v>-0.0102039808041317</v>
      </c>
      <c r="CV86">
        <v>0.0341154507851678</v>
      </c>
      <c r="CW86">
        <v>0.00860468334186071</v>
      </c>
      <c r="CX86">
        <v>0.01398376058832</v>
      </c>
      <c r="CY86">
        <v>-0.0381004222542461</v>
      </c>
      <c r="CZ86">
        <v>0.114458521011812</v>
      </c>
      <c r="DA86">
        <v>0.065198121514529</v>
      </c>
      <c r="DB86">
        <v>-0.0104157194699557</v>
      </c>
      <c r="DC86">
        <v>-0.0412409887144873</v>
      </c>
      <c r="DD86">
        <v>0.0512165937697853</v>
      </c>
      <c r="DE86">
        <v>0.0284757581701693</v>
      </c>
      <c r="DF86">
        <v>-0.0531155309135453</v>
      </c>
      <c r="DG86">
        <v>0.12172225673847</v>
      </c>
      <c r="DH86">
        <v>0.0308980594187613</v>
      </c>
      <c r="DI86">
        <v>0.0280485949942839</v>
      </c>
      <c r="DJ86">
        <v>-0.0125212684973285</v>
      </c>
      <c r="DK86">
        <v>0.0440961817303045</v>
      </c>
      <c r="DL86">
        <v>-0.0725036859415757</v>
      </c>
      <c r="DM86">
        <v>0.0689854812064223</v>
      </c>
      <c r="DN86">
        <v>-0.0245817828679215</v>
      </c>
      <c r="DO86">
        <v>-0.0634363721651556</v>
      </c>
      <c r="DP86">
        <v>-0.0053356502184857</v>
      </c>
      <c r="DQ86">
        <v>0.00993335264527771</v>
      </c>
      <c r="DS86">
        <f t="shared" si="1"/>
        <v>0.00612348992245531</v>
      </c>
    </row>
    <row r="87" spans="1:123">
      <c r="A87" t="s">
        <v>240</v>
      </c>
      <c r="B87">
        <v>-0.0921961088577012</v>
      </c>
      <c r="C87">
        <v>-0.175484267067676</v>
      </c>
      <c r="D87">
        <v>0.0288533925534236</v>
      </c>
      <c r="E87">
        <v>0.0231151212746794</v>
      </c>
      <c r="F87">
        <v>0.0129574085182964</v>
      </c>
      <c r="G87">
        <v>0.182994903947172</v>
      </c>
      <c r="H87">
        <v>-0.012750332215978</v>
      </c>
      <c r="I87">
        <v>0.00597150955125447</v>
      </c>
      <c r="J87">
        <v>-0.0148611034739188</v>
      </c>
      <c r="K87">
        <v>-0.0819357968250592</v>
      </c>
      <c r="L87">
        <v>-0.140154487103396</v>
      </c>
      <c r="M87">
        <v>0.0524257428242896</v>
      </c>
      <c r="N87">
        <v>0.0830156625176166</v>
      </c>
      <c r="O87">
        <v>-0.0228753149842397</v>
      </c>
      <c r="P87">
        <v>-0.0171768216455465</v>
      </c>
      <c r="Q87">
        <v>0.0713554035264732</v>
      </c>
      <c r="R87">
        <v>0.104348362885663</v>
      </c>
      <c r="S87">
        <v>0.143535357999912</v>
      </c>
      <c r="T87">
        <v>-0.0391730896028011</v>
      </c>
      <c r="U87">
        <v>0.0273035644775621</v>
      </c>
      <c r="V87">
        <v>0.131882876221671</v>
      </c>
      <c r="W87">
        <v>-0.15681494196618</v>
      </c>
      <c r="X87">
        <v>0.0025003831426873</v>
      </c>
      <c r="Y87">
        <v>0.00118447899174834</v>
      </c>
      <c r="Z87">
        <v>-0.028003111590434</v>
      </c>
      <c r="AA87">
        <v>0.0124016931415891</v>
      </c>
      <c r="AB87">
        <v>0.108587549360754</v>
      </c>
      <c r="AC87">
        <v>-0.0576190376474504</v>
      </c>
      <c r="AD87">
        <v>-0.0526618630995054</v>
      </c>
      <c r="AE87">
        <v>-0.00982679653839991</v>
      </c>
      <c r="AF87">
        <v>0.0154238408118992</v>
      </c>
      <c r="AG87">
        <v>-0.0447632179617676</v>
      </c>
      <c r="AH87">
        <v>0.0133704549193814</v>
      </c>
      <c r="AI87">
        <v>-0.00759906949134059</v>
      </c>
      <c r="AJ87">
        <v>-0.0496296627662497</v>
      </c>
      <c r="AK87">
        <v>0.0402560636931539</v>
      </c>
      <c r="AL87">
        <v>0.00911702421984284</v>
      </c>
      <c r="AM87">
        <v>0.00271731471398384</v>
      </c>
      <c r="AN87">
        <v>-0.0260224283255672</v>
      </c>
      <c r="AO87">
        <v>-0.0371964465620015</v>
      </c>
      <c r="AP87">
        <v>0.000490497296133707</v>
      </c>
      <c r="AQ87">
        <v>-0.0157481387263401</v>
      </c>
      <c r="AR87">
        <v>-0.0279268621713051</v>
      </c>
      <c r="AS87">
        <v>-0.0826234305633248</v>
      </c>
      <c r="AT87">
        <v>0.0191276203893482</v>
      </c>
      <c r="AU87">
        <v>0.217469676831988</v>
      </c>
      <c r="AV87">
        <v>-0.021912405400133</v>
      </c>
      <c r="AW87">
        <v>-0.00688988584191752</v>
      </c>
      <c r="AX87">
        <v>-0.0153185233247336</v>
      </c>
      <c r="AY87">
        <v>-0.015750327178499</v>
      </c>
      <c r="AZ87">
        <v>0.0262862866054041</v>
      </c>
      <c r="BA87">
        <v>-0.00625279084667008</v>
      </c>
      <c r="BB87">
        <v>-0.0107074385504257</v>
      </c>
      <c r="BC87">
        <v>-0.026581073590999</v>
      </c>
      <c r="BD87">
        <v>0.000408454190239604</v>
      </c>
      <c r="BE87">
        <v>-0.00633927062561257</v>
      </c>
      <c r="BF87">
        <v>0.0151499484343918</v>
      </c>
      <c r="BG87">
        <v>0.0766216203538033</v>
      </c>
      <c r="BH87">
        <v>0.0473876184192508</v>
      </c>
      <c r="BI87">
        <v>0.0205822505574336</v>
      </c>
      <c r="BJ87">
        <v>0.0950990656513016</v>
      </c>
      <c r="BK87">
        <v>0.00325736016640943</v>
      </c>
      <c r="BL87">
        <v>0.0359594867473327</v>
      </c>
      <c r="BM87">
        <v>-0.017342341650986</v>
      </c>
      <c r="BN87">
        <v>-0.0496881410289784</v>
      </c>
      <c r="BO87">
        <v>0.0522543666746653</v>
      </c>
      <c r="BP87">
        <v>-0.0507923747918707</v>
      </c>
      <c r="BQ87">
        <v>0.0470576361699628</v>
      </c>
      <c r="BR87">
        <v>0.107179040692162</v>
      </c>
      <c r="BS87">
        <v>0.022797104727009</v>
      </c>
      <c r="BT87">
        <v>-0.0401360783384898</v>
      </c>
      <c r="BU87">
        <v>0.0587710259699825</v>
      </c>
      <c r="BV87">
        <v>-0.00167783401915444</v>
      </c>
      <c r="BW87">
        <v>0.0309904185402659</v>
      </c>
      <c r="BX87">
        <v>-0.0278042882376405</v>
      </c>
      <c r="BY87">
        <v>-0.0595707940528374</v>
      </c>
      <c r="BZ87">
        <v>0.0191395891721624</v>
      </c>
      <c r="CA87">
        <v>0.00762350100099374</v>
      </c>
      <c r="CB87">
        <v>0.0599613371468624</v>
      </c>
      <c r="CC87">
        <v>-0.0101916930635695</v>
      </c>
      <c r="CD87">
        <v>-0.0355142704493722</v>
      </c>
      <c r="CE87">
        <v>-0.0419154763833262</v>
      </c>
      <c r="CF87">
        <v>-0.0427998662898945</v>
      </c>
      <c r="CG87">
        <v>-0.0266982184606419</v>
      </c>
      <c r="CH87">
        <v>0.0112448735225525</v>
      </c>
      <c r="CI87">
        <v>0.085438393281686</v>
      </c>
      <c r="CJ87">
        <v>0.10121973005538</v>
      </c>
      <c r="CK87">
        <v>0.00182244297099632</v>
      </c>
      <c r="CL87">
        <v>0.018931159108214</v>
      </c>
      <c r="CM87">
        <v>-0.0484211416133054</v>
      </c>
      <c r="CN87">
        <v>0.0713817431735444</v>
      </c>
      <c r="CO87">
        <v>-0.00569877815808317</v>
      </c>
      <c r="CP87">
        <v>0.0456413784476828</v>
      </c>
      <c r="CQ87">
        <v>-0.0874713993940539</v>
      </c>
      <c r="CR87">
        <v>0.128420434424668</v>
      </c>
      <c r="CS87">
        <v>-0.00562359042355454</v>
      </c>
      <c r="CT87">
        <v>-0.0314111536115933</v>
      </c>
      <c r="CU87">
        <v>-0.0311649128562905</v>
      </c>
      <c r="CV87">
        <v>0.0790481913510876</v>
      </c>
      <c r="CW87">
        <v>-0.0197883022412025</v>
      </c>
      <c r="CX87">
        <v>-0.0415534376753366</v>
      </c>
      <c r="CY87">
        <v>-0.0183292368808448</v>
      </c>
      <c r="CZ87">
        <v>0.0378300159717095</v>
      </c>
      <c r="DA87">
        <v>-0.0554553249761122</v>
      </c>
      <c r="DB87">
        <v>-0.00349003315616569</v>
      </c>
      <c r="DC87">
        <v>-0.0472497214502516</v>
      </c>
      <c r="DD87">
        <v>-0.0510671168846066</v>
      </c>
      <c r="DE87">
        <v>0.0819411890250237</v>
      </c>
      <c r="DF87">
        <v>-0.0589087595477648</v>
      </c>
      <c r="DG87">
        <v>-0.0246124081335862</v>
      </c>
      <c r="DH87">
        <v>0.185151270516394</v>
      </c>
      <c r="DI87">
        <v>0.0162792097081537</v>
      </c>
      <c r="DJ87">
        <v>-0.0200510790145776</v>
      </c>
      <c r="DK87">
        <v>-0.0627302586792365</v>
      </c>
      <c r="DL87">
        <v>-0.0369588499933814</v>
      </c>
      <c r="DM87">
        <v>0.0248624603268106</v>
      </c>
      <c r="DN87">
        <v>0.0300707156915681</v>
      </c>
      <c r="DO87">
        <v>0.0427971514784125</v>
      </c>
      <c r="DP87">
        <v>-0.00467809137115105</v>
      </c>
      <c r="DQ87">
        <v>-0.00839082028204858</v>
      </c>
      <c r="DS87">
        <f t="shared" si="1"/>
        <v>0.00524193780357464</v>
      </c>
    </row>
    <row r="88" spans="1:123">
      <c r="A88" t="s">
        <v>242</v>
      </c>
      <c r="B88">
        <v>-0.123435267911189</v>
      </c>
      <c r="C88">
        <v>-0.0391404027290556</v>
      </c>
      <c r="D88">
        <v>0.00298970850342095</v>
      </c>
      <c r="E88">
        <v>-0.00461450272284325</v>
      </c>
      <c r="F88">
        <v>-0.00204440093293801</v>
      </c>
      <c r="G88">
        <v>-0.141698886260026</v>
      </c>
      <c r="H88">
        <v>0.170538205533331</v>
      </c>
      <c r="I88">
        <v>0.0163699023549686</v>
      </c>
      <c r="J88">
        <v>-0.0307431477818594</v>
      </c>
      <c r="K88">
        <v>-0.0450994111130546</v>
      </c>
      <c r="L88">
        <v>-0.0141352465272477</v>
      </c>
      <c r="M88">
        <v>-0.0313390313390314</v>
      </c>
      <c r="N88">
        <v>0.141144501278772</v>
      </c>
      <c r="O88">
        <v>-0.114693934724751</v>
      </c>
      <c r="P88">
        <v>-0.0298408278219044</v>
      </c>
      <c r="Q88">
        <v>0.0987670428599388</v>
      </c>
      <c r="R88">
        <v>0.0241049694234994</v>
      </c>
      <c r="S88">
        <v>-0.0493941677778422</v>
      </c>
      <c r="T88">
        <v>0.166737817893517</v>
      </c>
      <c r="U88">
        <v>-0.048481522136846</v>
      </c>
      <c r="V88">
        <v>-0.000247205207789647</v>
      </c>
      <c r="W88">
        <v>-0.0345348645529974</v>
      </c>
      <c r="X88">
        <v>0.0323553683731255</v>
      </c>
      <c r="Y88">
        <v>0.0844313357957991</v>
      </c>
      <c r="Z88">
        <v>-0.078467756284792</v>
      </c>
      <c r="AA88">
        <v>0.0873282948088485</v>
      </c>
      <c r="AB88">
        <v>0.0487062404870626</v>
      </c>
      <c r="AC88">
        <v>0.00730527334300923</v>
      </c>
      <c r="AD88">
        <v>-0.0317227798856923</v>
      </c>
      <c r="AE88">
        <v>0.00213288360903729</v>
      </c>
      <c r="AF88">
        <v>0.0292771054520258</v>
      </c>
      <c r="AG88">
        <v>2.40442414041198e-5</v>
      </c>
      <c r="AH88">
        <v>-0.0158928614363685</v>
      </c>
      <c r="AI88">
        <v>0.0323723430246763</v>
      </c>
      <c r="AJ88">
        <v>-0.063187788427405</v>
      </c>
      <c r="AK88">
        <v>-0.0053555639762537</v>
      </c>
      <c r="AL88">
        <v>0.019912122520509</v>
      </c>
      <c r="AM88">
        <v>-0.00612595562417506</v>
      </c>
      <c r="AN88">
        <v>-0.00826839718373384</v>
      </c>
      <c r="AO88">
        <v>0.0379222354159825</v>
      </c>
      <c r="AP88">
        <v>0.0116109244924785</v>
      </c>
      <c r="AQ88">
        <v>0.0255059072643711</v>
      </c>
      <c r="AR88">
        <v>-0.0222670639855463</v>
      </c>
      <c r="AS88">
        <v>0.00340772738180939</v>
      </c>
      <c r="AT88">
        <v>-0.0226250837080264</v>
      </c>
      <c r="AU88">
        <v>-0.0178632604120785</v>
      </c>
      <c r="AV88">
        <v>0.0572802471596572</v>
      </c>
      <c r="AW88">
        <v>-0.0113114174620007</v>
      </c>
      <c r="AX88">
        <v>0.0148015731140507</v>
      </c>
      <c r="AY88">
        <v>0.0259770762871101</v>
      </c>
      <c r="AZ88">
        <v>0.0201455977290417</v>
      </c>
      <c r="BA88">
        <v>0.0530945648759034</v>
      </c>
      <c r="BB88">
        <v>0.00328162291169454</v>
      </c>
      <c r="BC88">
        <v>0.00564971751412435</v>
      </c>
      <c r="BD88">
        <v>0.0194517191856045</v>
      </c>
      <c r="BE88">
        <v>0.0590855414448197</v>
      </c>
      <c r="BF88">
        <v>-0.00985896207038206</v>
      </c>
      <c r="BG88">
        <v>0.0670723274789102</v>
      </c>
      <c r="BH88">
        <v>0.0343627342072133</v>
      </c>
      <c r="BI88">
        <v>0.00980883511133368</v>
      </c>
      <c r="BJ88">
        <v>0.11716534316506</v>
      </c>
      <c r="BK88">
        <v>-0.0372544664106876</v>
      </c>
      <c r="BL88">
        <v>0.0396684135930652</v>
      </c>
      <c r="BM88">
        <v>0.0217642862804153</v>
      </c>
      <c r="BN88">
        <v>0.0130007136429924</v>
      </c>
      <c r="BO88">
        <v>-0.0859470717961284</v>
      </c>
      <c r="BP88">
        <v>0.0911299510756651</v>
      </c>
      <c r="BQ88">
        <v>-0.0263347818742994</v>
      </c>
      <c r="BR88">
        <v>0.000630835225839066</v>
      </c>
      <c r="BS88">
        <v>0.00108750472828123</v>
      </c>
      <c r="BT88">
        <v>-0.0168773714123777</v>
      </c>
      <c r="BU88">
        <v>-0.0214108415405557</v>
      </c>
      <c r="BV88">
        <v>0.0193100739674019</v>
      </c>
      <c r="BW88">
        <v>0.0815726945800155</v>
      </c>
      <c r="BX88">
        <v>-0.0372129614511126</v>
      </c>
      <c r="BY88">
        <v>0.110187783293762</v>
      </c>
      <c r="BZ88">
        <v>0.0205113249732671</v>
      </c>
      <c r="CA88">
        <v>-0.0384835206706039</v>
      </c>
      <c r="CB88">
        <v>0.0378442639191598</v>
      </c>
      <c r="CC88">
        <v>0.0600010909289259</v>
      </c>
      <c r="CD88">
        <v>-0.0925487572685638</v>
      </c>
      <c r="CE88">
        <v>0.0428138024894384</v>
      </c>
      <c r="CF88">
        <v>0.0164767938225618</v>
      </c>
      <c r="CG88">
        <v>0.103838437876153</v>
      </c>
      <c r="CH88">
        <v>0.0442968958247509</v>
      </c>
      <c r="CI88">
        <v>0.0455621301775149</v>
      </c>
      <c r="CJ88">
        <v>-0.0155797463297713</v>
      </c>
      <c r="CK88">
        <v>0.0449877695489951</v>
      </c>
      <c r="CL88">
        <v>0.0789825681739731</v>
      </c>
      <c r="CM88">
        <v>-0.0504368864095335</v>
      </c>
      <c r="CN88">
        <v>0.0909550331118856</v>
      </c>
      <c r="CO88">
        <v>-0.0934665122563212</v>
      </c>
      <c r="CP88">
        <v>0.0338319050407196</v>
      </c>
      <c r="CQ88">
        <v>0.0106679847188327</v>
      </c>
      <c r="CR88">
        <v>0.0261337354430509</v>
      </c>
      <c r="CS88">
        <v>-0.0232539666779196</v>
      </c>
      <c r="CT88">
        <v>-0.0083966982474688</v>
      </c>
      <c r="CU88">
        <v>0.0525085600639699</v>
      </c>
      <c r="CV88">
        <v>0.0350742198153271</v>
      </c>
      <c r="CW88">
        <v>0.0456106672689118</v>
      </c>
      <c r="CX88">
        <v>0.0353234457683862</v>
      </c>
      <c r="CY88">
        <v>0.017715423196947</v>
      </c>
      <c r="CZ88">
        <v>0.0583281374114915</v>
      </c>
      <c r="DA88">
        <v>-0.151483358620912</v>
      </c>
      <c r="DB88">
        <v>-0.00471760923738329</v>
      </c>
      <c r="DC88">
        <v>-0.0823665449819385</v>
      </c>
      <c r="DD88">
        <v>-0.0323672453474689</v>
      </c>
      <c r="DE88">
        <v>0.0542538879621159</v>
      </c>
      <c r="DF88">
        <v>-0.0185797705092082</v>
      </c>
      <c r="DG88">
        <v>-0.016070982774403</v>
      </c>
      <c r="DH88">
        <v>0.0018712139632735</v>
      </c>
      <c r="DI88">
        <v>0.0327220158703361</v>
      </c>
      <c r="DJ88">
        <v>0.066875108563488</v>
      </c>
      <c r="DK88">
        <v>-0.0502518819315417</v>
      </c>
      <c r="DL88">
        <v>0.00826887976847135</v>
      </c>
      <c r="DM88">
        <v>0.0053306929900887</v>
      </c>
      <c r="DN88">
        <v>0.0150119379228015</v>
      </c>
      <c r="DO88">
        <v>0.0386262729224043</v>
      </c>
      <c r="DP88">
        <v>0.0471926016797206</v>
      </c>
      <c r="DQ88">
        <v>0.00162357375433148</v>
      </c>
      <c r="DS88">
        <f t="shared" si="1"/>
        <v>0.00980235666547344</v>
      </c>
    </row>
    <row r="89" spans="1:123">
      <c r="A89" t="s">
        <v>244</v>
      </c>
      <c r="B89">
        <v>-0.194459338695264</v>
      </c>
      <c r="C89">
        <v>-0.18970490348347</v>
      </c>
      <c r="D89">
        <v>-0.234118291347207</v>
      </c>
      <c r="E89">
        <v>-0.152663568108688</v>
      </c>
      <c r="F89">
        <v>-0.0493670886075949</v>
      </c>
      <c r="G89">
        <v>-0.275632490013316</v>
      </c>
      <c r="H89">
        <v>0.190563725490196</v>
      </c>
      <c r="I89">
        <v>-0.279979413278435</v>
      </c>
      <c r="J89">
        <v>-0.333809864188706</v>
      </c>
      <c r="K89">
        <v>-0.325107296137339</v>
      </c>
      <c r="L89">
        <v>0.0381558028616853</v>
      </c>
      <c r="M89">
        <v>0.18989280245023</v>
      </c>
      <c r="N89">
        <v>0.75032175032175</v>
      </c>
      <c r="O89">
        <v>-0.0286764705882352</v>
      </c>
      <c r="P89">
        <v>1.23542770628312</v>
      </c>
      <c r="Q89">
        <v>0.0789028107009819</v>
      </c>
      <c r="R89">
        <v>0.268361581920904</v>
      </c>
      <c r="S89">
        <v>0.0576589952981934</v>
      </c>
      <c r="T89">
        <v>0.0271408516612073</v>
      </c>
      <c r="U89">
        <v>-0.106150341685649</v>
      </c>
      <c r="V89">
        <v>-0.00993883792048933</v>
      </c>
      <c r="W89">
        <v>0.0401544401544403</v>
      </c>
      <c r="X89">
        <v>0.164068299925761</v>
      </c>
      <c r="Y89">
        <v>0.182610544217687</v>
      </c>
      <c r="Z89">
        <v>-0.0808916052489664</v>
      </c>
      <c r="AA89">
        <v>0.495990612165069</v>
      </c>
      <c r="AB89">
        <v>0.101581906131521</v>
      </c>
      <c r="AC89">
        <v>-0.111678139093283</v>
      </c>
      <c r="AD89">
        <v>0</v>
      </c>
      <c r="AE89">
        <v>-0.0709418837675351</v>
      </c>
      <c r="AF89">
        <v>0.188236985907391</v>
      </c>
      <c r="AG89">
        <v>0.217717536003873</v>
      </c>
      <c r="AH89">
        <v>0.187040349831047</v>
      </c>
      <c r="AI89">
        <v>0.0958640321500337</v>
      </c>
      <c r="AJ89">
        <v>0.256245702498281</v>
      </c>
      <c r="AK89">
        <v>0.194064343489631</v>
      </c>
      <c r="AL89">
        <v>-0.170826117958643</v>
      </c>
      <c r="AM89">
        <v>0.0301597051597051</v>
      </c>
      <c r="AN89">
        <v>0.0828811639138991</v>
      </c>
      <c r="AO89">
        <v>0.0811078685094433</v>
      </c>
      <c r="AP89">
        <v>-0.0083528572883772</v>
      </c>
      <c r="AQ89">
        <v>0.0420133538777605</v>
      </c>
      <c r="AR89">
        <v>0.129041798107256</v>
      </c>
      <c r="AS89">
        <v>0.0428708635292063</v>
      </c>
      <c r="AT89">
        <v>-0.130149028801072</v>
      </c>
      <c r="AU89">
        <v>0.14567592280668</v>
      </c>
      <c r="AV89">
        <v>0.188985969923549</v>
      </c>
      <c r="AW89">
        <v>-0.0231054583995761</v>
      </c>
      <c r="AX89">
        <v>0.150880619145781</v>
      </c>
      <c r="AY89">
        <v>0.0745372843540835</v>
      </c>
      <c r="AZ89">
        <v>0.00959204562070481</v>
      </c>
      <c r="BA89">
        <v>-0.00237522810879698</v>
      </c>
      <c r="BB89">
        <v>-0.0855085508550857</v>
      </c>
      <c r="BC89">
        <v>0.0675323850647702</v>
      </c>
      <c r="BD89">
        <v>0.0583826547303929</v>
      </c>
      <c r="BE89">
        <v>0.103467655819704</v>
      </c>
      <c r="BF89">
        <v>0.189569114800856</v>
      </c>
      <c r="BG89">
        <v>-0.0367785579722555</v>
      </c>
      <c r="BH89">
        <v>-0.0272703027070276</v>
      </c>
      <c r="BI89">
        <v>-0.0448511435556469</v>
      </c>
      <c r="BJ89">
        <v>0.0136829011577839</v>
      </c>
      <c r="BK89">
        <v>-0.162167264489333</v>
      </c>
      <c r="BL89">
        <v>-0.0414601171698964</v>
      </c>
      <c r="BM89">
        <v>-0.0865362012223789</v>
      </c>
      <c r="BN89">
        <v>0.0842152668317946</v>
      </c>
      <c r="BO89">
        <v>-0.242723631508678</v>
      </c>
      <c r="BP89">
        <v>0.137831060962232</v>
      </c>
      <c r="BQ89">
        <v>0.219716272983954</v>
      </c>
      <c r="BR89">
        <v>-0.0762216638906925</v>
      </c>
      <c r="BS89">
        <v>-0.106591693915595</v>
      </c>
      <c r="BT89">
        <v>-0.122079698990936</v>
      </c>
      <c r="BU89">
        <v>-0.0331177433180083</v>
      </c>
      <c r="BV89">
        <v>-0.0753546099290779</v>
      </c>
      <c r="BW89">
        <v>-0.11849559836137</v>
      </c>
      <c r="BX89">
        <v>-0.0882483808770455</v>
      </c>
      <c r="BY89">
        <v>0.0829628022990998</v>
      </c>
      <c r="BZ89">
        <v>-0.365962347286201</v>
      </c>
      <c r="CA89">
        <v>0.140961857379768</v>
      </c>
      <c r="CB89">
        <v>0.00879014396456257</v>
      </c>
      <c r="CC89">
        <v>0.0379416809605488</v>
      </c>
      <c r="CD89">
        <v>-0.140468006345849</v>
      </c>
      <c r="CE89">
        <v>-0.169960778281935</v>
      </c>
      <c r="CF89">
        <v>0.0157509496896135</v>
      </c>
      <c r="CG89">
        <v>0.49612332390769</v>
      </c>
      <c r="CH89">
        <v>0.00780392635044502</v>
      </c>
      <c r="CI89">
        <v>0.0282516636418633</v>
      </c>
      <c r="CJ89">
        <v>-0.375007354238983</v>
      </c>
      <c r="CK89">
        <v>0</v>
      </c>
      <c r="CL89">
        <v>-0.0679657347265368</v>
      </c>
      <c r="CM89">
        <v>-0.0215129784870216</v>
      </c>
      <c r="CN89">
        <v>0.131606110652353</v>
      </c>
      <c r="CO89">
        <v>0.147313691507799</v>
      </c>
      <c r="CP89">
        <v>0.233661949435523</v>
      </c>
      <c r="CQ89">
        <v>0.161500290004511</v>
      </c>
      <c r="CR89">
        <v>-0.0390057149198245</v>
      </c>
      <c r="CS89">
        <v>0.177655889145496</v>
      </c>
      <c r="CT89">
        <v>0.047163798597833</v>
      </c>
      <c r="CU89">
        <v>0.112973453813381</v>
      </c>
      <c r="CV89">
        <v>-0.0901901396601044</v>
      </c>
      <c r="CW89">
        <v>0.239643055298687</v>
      </c>
      <c r="CX89">
        <v>-0.00331953302748866</v>
      </c>
      <c r="CY89">
        <v>0.183930843499738</v>
      </c>
      <c r="CZ89">
        <v>0.152542908619654</v>
      </c>
      <c r="DA89">
        <v>-0.0898170748429915</v>
      </c>
      <c r="DB89">
        <v>0.0578522357478606</v>
      </c>
      <c r="DC89">
        <v>-0.161444684972086</v>
      </c>
      <c r="DD89">
        <v>-0.133559782608696</v>
      </c>
      <c r="DE89">
        <v>0.0645287752861847</v>
      </c>
      <c r="DF89">
        <v>0.0908890034617367</v>
      </c>
      <c r="DG89">
        <v>0.0339612450205928</v>
      </c>
      <c r="DH89">
        <v>0.0108071046101605</v>
      </c>
      <c r="DI89">
        <v>-0.0271972608934398</v>
      </c>
      <c r="DJ89">
        <v>0.0279576319022479</v>
      </c>
      <c r="DK89">
        <v>0.114796989566846</v>
      </c>
      <c r="DL89">
        <v>0.0596297047489351</v>
      </c>
      <c r="DM89">
        <v>0.074184463099177</v>
      </c>
      <c r="DN89">
        <v>-0.125547296609307</v>
      </c>
      <c r="DO89">
        <v>0.0833430367955288</v>
      </c>
      <c r="DP89">
        <v>0.0102378073357516</v>
      </c>
      <c r="DQ89">
        <v>0.031691987979331</v>
      </c>
      <c r="DS89">
        <f t="shared" si="1"/>
        <v>0.0328525911891779</v>
      </c>
    </row>
    <row r="90" spans="1:123">
      <c r="A90" t="s">
        <v>246</v>
      </c>
      <c r="B90">
        <v>-0.379359522883443</v>
      </c>
      <c r="C90">
        <v>-0.311050762481721</v>
      </c>
      <c r="D90">
        <v>0.161309884778654</v>
      </c>
      <c r="E90">
        <v>-0.166840731070496</v>
      </c>
      <c r="F90">
        <v>-0.149796302099655</v>
      </c>
      <c r="G90">
        <v>-0.372650202727608</v>
      </c>
      <c r="H90">
        <v>0</v>
      </c>
      <c r="I90">
        <v>-0.0934195064629847</v>
      </c>
      <c r="J90">
        <v>-0.310434219053791</v>
      </c>
      <c r="K90">
        <v>-0.100563909774436</v>
      </c>
      <c r="L90">
        <v>0.222570532915361</v>
      </c>
      <c r="M90">
        <v>-0.0452991452991454</v>
      </c>
      <c r="N90">
        <v>0.0474485228290065</v>
      </c>
      <c r="O90">
        <v>-0.227350427350427</v>
      </c>
      <c r="P90">
        <v>0</v>
      </c>
      <c r="Q90">
        <v>0.164823008849557</v>
      </c>
      <c r="R90">
        <v>-0.0398860398860399</v>
      </c>
      <c r="S90">
        <v>-0.263105835806132</v>
      </c>
      <c r="T90">
        <v>0.284563758389262</v>
      </c>
      <c r="U90">
        <v>-0.110762800417973</v>
      </c>
      <c r="V90">
        <v>0.250293772032903</v>
      </c>
      <c r="W90">
        <v>0.349624060150376</v>
      </c>
      <c r="X90">
        <v>-0.222144846796657</v>
      </c>
      <c r="Y90">
        <v>1.19068934646374</v>
      </c>
      <c r="Z90">
        <v>0.608500204331835</v>
      </c>
      <c r="AA90">
        <v>-0.0134654471544716</v>
      </c>
      <c r="AB90">
        <v>0.506824620139068</v>
      </c>
      <c r="AC90">
        <v>0.090924628268672</v>
      </c>
      <c r="AD90">
        <v>0</v>
      </c>
      <c r="AE90">
        <v>-0.0166066113112956</v>
      </c>
      <c r="AF90">
        <v>0.0677075035845147</v>
      </c>
      <c r="AG90">
        <v>0.00790808713816782</v>
      </c>
      <c r="AH90">
        <v>0.182235381199112</v>
      </c>
      <c r="AI90">
        <v>0.121086902078638</v>
      </c>
      <c r="AJ90">
        <v>0.120183178822741</v>
      </c>
      <c r="AK90">
        <v>0.00159537341709037</v>
      </c>
      <c r="AL90">
        <v>-0.00895968143354908</v>
      </c>
      <c r="AM90">
        <v>0.0823706680060272</v>
      </c>
      <c r="AN90">
        <v>-0.0326682134570765</v>
      </c>
      <c r="AO90">
        <v>-0.0492180754101506</v>
      </c>
      <c r="AP90">
        <v>-0.0952573158425833</v>
      </c>
      <c r="AQ90">
        <v>0.0156145438322552</v>
      </c>
      <c r="AR90">
        <v>-0.282560948824951</v>
      </c>
      <c r="AS90">
        <v>-0.0779121383744068</v>
      </c>
      <c r="AT90">
        <v>-0.158366533864542</v>
      </c>
      <c r="AU90">
        <v>0.0942800788954636</v>
      </c>
      <c r="AV90">
        <v>0.18691420331651</v>
      </c>
      <c r="AW90">
        <v>-0.0282460136674259</v>
      </c>
      <c r="AX90">
        <v>0.217065166432255</v>
      </c>
      <c r="AY90">
        <v>0.251797637390858</v>
      </c>
      <c r="AZ90">
        <v>0.0511847368960918</v>
      </c>
      <c r="BA90">
        <v>0.0709406713505074</v>
      </c>
      <c r="BB90">
        <v>-0.0165831435079726</v>
      </c>
      <c r="BC90">
        <v>0.0307606782173631</v>
      </c>
      <c r="BD90">
        <v>-0.000719101123595522</v>
      </c>
      <c r="BE90">
        <v>0.249977511918683</v>
      </c>
      <c r="BF90">
        <v>0.0916810592976396</v>
      </c>
      <c r="BG90">
        <v>0.0733684904416612</v>
      </c>
      <c r="BH90">
        <v>0.0397346926242093</v>
      </c>
      <c r="BI90">
        <v>0.135853514471353</v>
      </c>
      <c r="BJ90">
        <v>0.00998439937597495</v>
      </c>
      <c r="BK90">
        <v>0.180722891566265</v>
      </c>
      <c r="BL90">
        <v>0.0863858363858363</v>
      </c>
      <c r="BM90">
        <v>0.199855497130013</v>
      </c>
      <c r="BN90">
        <v>-0.0732637494981936</v>
      </c>
      <c r="BO90">
        <v>0.0333188939426756</v>
      </c>
      <c r="BP90">
        <v>0.133938864628821</v>
      </c>
      <c r="BQ90">
        <v>0.0626020518192181</v>
      </c>
      <c r="BR90">
        <v>0.160853556000116</v>
      </c>
      <c r="BS90">
        <v>-0.0548465246384774</v>
      </c>
      <c r="BT90">
        <v>0.0220384219010119</v>
      </c>
      <c r="BU90">
        <v>2.58551593972367e-5</v>
      </c>
      <c r="BV90">
        <v>0.0414447489528931</v>
      </c>
      <c r="BW90">
        <v>0.219458305404533</v>
      </c>
      <c r="BX90">
        <v>0.263471834856782</v>
      </c>
      <c r="BY90">
        <v>-0.07526223353689</v>
      </c>
      <c r="BZ90">
        <v>-0.00156816281014771</v>
      </c>
      <c r="CA90">
        <v>-0.0148336881784231</v>
      </c>
      <c r="CB90">
        <v>0.0866931198186072</v>
      </c>
      <c r="CC90">
        <v>0.0939425553418316</v>
      </c>
      <c r="CD90">
        <v>-0.0367759912977396</v>
      </c>
      <c r="CE90">
        <v>-0.0340341269472935</v>
      </c>
      <c r="CF90">
        <v>-0.166733396326132</v>
      </c>
      <c r="CG90">
        <v>0.0135690947530271</v>
      </c>
      <c r="CH90">
        <v>0.0328997269417477</v>
      </c>
      <c r="CI90">
        <v>-0.0224339556828405</v>
      </c>
      <c r="CJ90">
        <v>-0.226126312231216</v>
      </c>
      <c r="CK90">
        <v>0.123786643370219</v>
      </c>
      <c r="CL90">
        <v>0.0463624781359995</v>
      </c>
      <c r="CM90">
        <v>-0.131335644708602</v>
      </c>
      <c r="CN90">
        <v>0.0870711774208874</v>
      </c>
      <c r="CO90">
        <v>-0.114802106781476</v>
      </c>
      <c r="CP90">
        <v>-0.0392060043452498</v>
      </c>
      <c r="CQ90">
        <v>0.0650632130743138</v>
      </c>
      <c r="CR90">
        <v>0.176920478672071</v>
      </c>
      <c r="CS90">
        <v>-0.0130993624566942</v>
      </c>
      <c r="CT90">
        <v>0.00299115117776583</v>
      </c>
      <c r="CU90">
        <v>-0.0224288613676842</v>
      </c>
      <c r="CV90">
        <v>0.087155477406097</v>
      </c>
      <c r="CW90">
        <v>0.0722567570200909</v>
      </c>
      <c r="CX90">
        <v>0.0177010449795547</v>
      </c>
      <c r="CY90">
        <v>-0.0470544116859229</v>
      </c>
      <c r="CZ90">
        <v>-0.00286710141668534</v>
      </c>
      <c r="DA90">
        <v>-0.192234688316326</v>
      </c>
      <c r="DB90">
        <v>0.0231724908101067</v>
      </c>
      <c r="DC90">
        <v>0.0322206557824365</v>
      </c>
      <c r="DD90">
        <v>0.044189888754268</v>
      </c>
      <c r="DE90">
        <v>0.0940908419653594</v>
      </c>
      <c r="DF90">
        <v>0.00564971751412413</v>
      </c>
      <c r="DG90">
        <v>0.0638685431606398</v>
      </c>
      <c r="DH90">
        <v>0.0581598630260431</v>
      </c>
      <c r="DI90">
        <v>-0.0653699414089113</v>
      </c>
      <c r="DJ90">
        <v>-0.0668622662827569</v>
      </c>
      <c r="DK90">
        <v>0.0581583829704133</v>
      </c>
      <c r="DL90">
        <v>0.0300094125463706</v>
      </c>
      <c r="DM90">
        <v>0.0244584206848357</v>
      </c>
      <c r="DN90">
        <v>0.0899184944205407</v>
      </c>
      <c r="DO90">
        <v>0.104870416432641</v>
      </c>
      <c r="DP90">
        <v>-0.017676107480029</v>
      </c>
      <c r="DQ90">
        <v>0.00909943709242175</v>
      </c>
      <c r="DS90">
        <f t="shared" si="1"/>
        <v>0.0328014245449609</v>
      </c>
    </row>
    <row r="91" spans="1:123">
      <c r="A91" t="s">
        <v>249</v>
      </c>
      <c r="B91">
        <v>-0.0970005943944036</v>
      </c>
      <c r="C91">
        <v>0.0221018253626675</v>
      </c>
      <c r="D91">
        <v>0.0545427524026552</v>
      </c>
      <c r="E91">
        <v>0.0343636961525813</v>
      </c>
      <c r="F91">
        <v>-0.0563616958466744</v>
      </c>
      <c r="G91">
        <v>-0.022957526170136</v>
      </c>
      <c r="H91">
        <v>-0.126967316075959</v>
      </c>
      <c r="I91">
        <v>-0.0574394854144331</v>
      </c>
      <c r="J91">
        <v>-0.00682430410056878</v>
      </c>
      <c r="K91">
        <v>0.0391175938761981</v>
      </c>
      <c r="L91">
        <v>-0.0790893271461717</v>
      </c>
      <c r="M91">
        <v>0.0531918243945453</v>
      </c>
      <c r="N91">
        <v>-0.0272112911907183</v>
      </c>
      <c r="O91">
        <v>-0.0558834378458134</v>
      </c>
      <c r="P91">
        <v>0.0609819626229082</v>
      </c>
      <c r="Q91">
        <v>0.0429619173289961</v>
      </c>
      <c r="R91">
        <v>0.0999794038897226</v>
      </c>
      <c r="S91">
        <v>0.0338638491373544</v>
      </c>
      <c r="T91">
        <v>-0.0431036713151017</v>
      </c>
      <c r="U91">
        <v>0</v>
      </c>
      <c r="V91">
        <v>0.0925510342030551</v>
      </c>
      <c r="W91">
        <v>-0.0319243714116016</v>
      </c>
      <c r="X91">
        <v>0.00173833018047964</v>
      </c>
      <c r="Y91">
        <v>0.0676006737099986</v>
      </c>
      <c r="Z91">
        <v>-0.108784510577268</v>
      </c>
      <c r="AA91">
        <v>0.109296212852698</v>
      </c>
      <c r="AB91">
        <v>-0.000749534563214804</v>
      </c>
      <c r="AC91">
        <v>0.0487562911343398</v>
      </c>
      <c r="AD91">
        <v>-0.0448746048958309</v>
      </c>
      <c r="AE91">
        <v>0.0268370452678874</v>
      </c>
      <c r="AF91">
        <v>0.00164671010844764</v>
      </c>
      <c r="AG91">
        <v>0.097865144789685</v>
      </c>
      <c r="AH91">
        <v>-0.015145680913875</v>
      </c>
      <c r="AI91">
        <v>0.0123159129414832</v>
      </c>
      <c r="AJ91">
        <v>0.109408861710117</v>
      </c>
      <c r="AK91">
        <v>-0.00274640259941195</v>
      </c>
      <c r="AL91">
        <v>-0.00411155502113958</v>
      </c>
      <c r="AM91">
        <v>0.0303407984420643</v>
      </c>
      <c r="AN91">
        <v>-0.0345883420276707</v>
      </c>
      <c r="AO91">
        <v>-0.0424840440111204</v>
      </c>
      <c r="AP91">
        <v>0.0207123578964588</v>
      </c>
      <c r="AQ91">
        <v>0.086957392680435</v>
      </c>
      <c r="AR91">
        <v>-0.0453355939699974</v>
      </c>
      <c r="AS91">
        <v>0.0293231921547432</v>
      </c>
      <c r="AT91">
        <v>-0.0373023761744903</v>
      </c>
      <c r="AU91">
        <v>-0.00288319177121488</v>
      </c>
      <c r="AV91">
        <v>0.0388988746483276</v>
      </c>
      <c r="AW91">
        <v>0.0679642689233662</v>
      </c>
      <c r="AX91">
        <v>-0.019475602669531</v>
      </c>
      <c r="AY91">
        <v>0.059605265520895</v>
      </c>
      <c r="AZ91">
        <v>0.0436934341208775</v>
      </c>
      <c r="BA91">
        <v>0.0109938291653133</v>
      </c>
      <c r="BB91">
        <v>-0.00966959538686407</v>
      </c>
      <c r="BC91">
        <v>-0.0158786797502232</v>
      </c>
      <c r="BD91">
        <v>0.0967763201265739</v>
      </c>
      <c r="BE91">
        <v>0.0169651980525334</v>
      </c>
      <c r="BF91">
        <v>-0.0347976417394388</v>
      </c>
      <c r="BG91">
        <v>0.00350571017421375</v>
      </c>
      <c r="BH91">
        <v>0.051410352244817</v>
      </c>
      <c r="BI91">
        <v>-0.0244482813656215</v>
      </c>
      <c r="BJ91">
        <v>0.0865607710155274</v>
      </c>
      <c r="BK91">
        <v>0.150952693823916</v>
      </c>
      <c r="BL91">
        <v>0.017982017982018</v>
      </c>
      <c r="BM91">
        <v>0.0719542969297631</v>
      </c>
      <c r="BN91">
        <v>-0.0994060269195139</v>
      </c>
      <c r="BO91">
        <v>0.0698138780647191</v>
      </c>
      <c r="BP91">
        <v>0.0343879732588261</v>
      </c>
      <c r="BQ91">
        <v>-0.0434806382117822</v>
      </c>
      <c r="BR91">
        <v>0.0118330341728881</v>
      </c>
      <c r="BS91">
        <v>-0.0312535309936498</v>
      </c>
      <c r="BT91">
        <v>-0.0387001959503592</v>
      </c>
      <c r="BU91">
        <v>0.05848237035599</v>
      </c>
      <c r="BV91">
        <v>-0.0461954652788922</v>
      </c>
      <c r="BW91">
        <v>0.0531799826939718</v>
      </c>
      <c r="BX91">
        <v>-0.0184861867104859</v>
      </c>
      <c r="BY91">
        <v>-0.0112192343017916</v>
      </c>
      <c r="BZ91">
        <v>-0.00945348509077226</v>
      </c>
      <c r="CA91">
        <v>-0.0314799867052846</v>
      </c>
      <c r="CB91">
        <v>0.0384228845965289</v>
      </c>
      <c r="CC91">
        <v>0.0910807652814334</v>
      </c>
      <c r="CD91">
        <v>-0.0299208169270045</v>
      </c>
      <c r="CE91">
        <v>0.0918173911104172</v>
      </c>
      <c r="CF91">
        <v>-0.0366349374948933</v>
      </c>
      <c r="CG91">
        <v>0.045809700503578</v>
      </c>
      <c r="CH91">
        <v>0.0776818117308353</v>
      </c>
      <c r="CI91">
        <v>0.0621207988034882</v>
      </c>
      <c r="CJ91">
        <v>-0.0420235048222969</v>
      </c>
      <c r="CK91">
        <v>0.0260335773981213</v>
      </c>
      <c r="CL91">
        <v>-0.0201560585309594</v>
      </c>
      <c r="CM91">
        <v>-0.0487369766522295</v>
      </c>
      <c r="CN91">
        <v>0.0792579775150559</v>
      </c>
      <c r="CO91">
        <v>-0.146883900901062</v>
      </c>
      <c r="CP91">
        <v>-0.0325994519512425</v>
      </c>
      <c r="CQ91">
        <v>0.0127629094224133</v>
      </c>
      <c r="CR91">
        <v>0.0891039242161211</v>
      </c>
      <c r="CS91">
        <v>-0.0074385288242993</v>
      </c>
      <c r="CT91">
        <v>-0.0116478483697969</v>
      </c>
      <c r="CU91">
        <v>0.06317827124832</v>
      </c>
      <c r="CV91">
        <v>-0.00816973424779022</v>
      </c>
      <c r="CW91">
        <v>-0.000817995910020408</v>
      </c>
      <c r="CX91">
        <v>0.0341745280773735</v>
      </c>
      <c r="CY91">
        <v>0.0401329172764844</v>
      </c>
      <c r="CZ91">
        <v>0.0998415915185089</v>
      </c>
      <c r="DA91">
        <v>-0.0728993168706399</v>
      </c>
      <c r="DB91">
        <v>0.0550246916794683</v>
      </c>
      <c r="DC91">
        <v>-0.0669458132131194</v>
      </c>
      <c r="DD91">
        <v>-0.00381756786542409</v>
      </c>
      <c r="DE91">
        <v>0.0628285688999026</v>
      </c>
      <c r="DF91">
        <v>-0.0447001806993147</v>
      </c>
      <c r="DG91">
        <v>0.0528325241237435</v>
      </c>
      <c r="DH91">
        <v>0.0345829676607441</v>
      </c>
      <c r="DI91">
        <v>0.0423418881393098</v>
      </c>
      <c r="DJ91">
        <v>0.00271017274472163</v>
      </c>
      <c r="DK91">
        <v>-0.0121589856282014</v>
      </c>
      <c r="DL91">
        <v>-0.0492113320156571</v>
      </c>
      <c r="DM91">
        <v>0.0920222392513002</v>
      </c>
      <c r="DN91">
        <v>0.0529062215387373</v>
      </c>
      <c r="DO91">
        <v>0.0689870321395907</v>
      </c>
      <c r="DP91">
        <v>0.0509182800405914</v>
      </c>
      <c r="DQ91">
        <v>0.0159068576852722</v>
      </c>
      <c r="DS91">
        <f t="shared" si="1"/>
        <v>0.0124284932306762</v>
      </c>
    </row>
    <row r="92" spans="1:123">
      <c r="A92" t="s">
        <v>251</v>
      </c>
      <c r="B92">
        <v>-0.107104528868856</v>
      </c>
      <c r="C92">
        <v>0</v>
      </c>
      <c r="D92">
        <v>0</v>
      </c>
      <c r="E92">
        <v>0</v>
      </c>
      <c r="F92">
        <v>0.019951923076923</v>
      </c>
      <c r="G92">
        <v>0</v>
      </c>
      <c r="H92">
        <v>-0.0195616309215177</v>
      </c>
      <c r="I92">
        <v>0</v>
      </c>
      <c r="J92">
        <v>0</v>
      </c>
      <c r="K92">
        <v>0</v>
      </c>
      <c r="L92">
        <v>-0.2</v>
      </c>
      <c r="M92">
        <v>0</v>
      </c>
      <c r="N92">
        <v>0</v>
      </c>
      <c r="O92">
        <v>0</v>
      </c>
      <c r="P92">
        <v>0</v>
      </c>
      <c r="Q92">
        <v>0</v>
      </c>
      <c r="R92">
        <v>0.0999098557692308</v>
      </c>
      <c r="S92">
        <v>0.0228110913809587</v>
      </c>
      <c r="T92">
        <v>-0.0223023504273503</v>
      </c>
      <c r="U92">
        <v>-0.0113372490096983</v>
      </c>
      <c r="V92">
        <v>-0.0344017684443215</v>
      </c>
      <c r="W92">
        <v>0</v>
      </c>
      <c r="X92">
        <v>0.095149520675347</v>
      </c>
      <c r="Y92">
        <v>0</v>
      </c>
      <c r="Z92">
        <v>-0.0868826757251111</v>
      </c>
      <c r="AA92">
        <v>0</v>
      </c>
      <c r="AB92">
        <v>0</v>
      </c>
      <c r="AC92">
        <v>0.309486335670339</v>
      </c>
      <c r="AD92">
        <v>0.181818181818182</v>
      </c>
      <c r="AE92">
        <v>-0.0769230769230769</v>
      </c>
      <c r="AF92">
        <v>0.365484775641026</v>
      </c>
      <c r="AG92">
        <v>-0.076872295166141</v>
      </c>
      <c r="AH92">
        <v>0.666587206992451</v>
      </c>
      <c r="AI92">
        <v>0</v>
      </c>
      <c r="AJ92">
        <v>0.41503766568132</v>
      </c>
      <c r="AK92">
        <v>0.0247312914855622</v>
      </c>
      <c r="AL92">
        <v>-0.103442606779995</v>
      </c>
      <c r="AM92">
        <v>0.484615102504859</v>
      </c>
      <c r="AN92">
        <v>0.35750104987525</v>
      </c>
      <c r="AO92">
        <v>0.00762469746874617</v>
      </c>
      <c r="AP92">
        <v>-0.124990970165427</v>
      </c>
      <c r="AQ92">
        <v>0.0605973044931993</v>
      </c>
      <c r="AR92">
        <v>-0.0571350730729562</v>
      </c>
      <c r="AS92">
        <v>-0.220779756867763</v>
      </c>
      <c r="AT92">
        <v>-0.211103459236107</v>
      </c>
      <c r="AU92">
        <v>0.147864625302176</v>
      </c>
      <c r="AV92">
        <v>-0.0797355797355798</v>
      </c>
      <c r="AW92">
        <v>-0.0800012713749921</v>
      </c>
      <c r="AX92">
        <v>0.079702884781482</v>
      </c>
      <c r="AY92">
        <v>0.298636887239217</v>
      </c>
      <c r="AZ92">
        <v>0.0232598250585192</v>
      </c>
      <c r="BA92">
        <v>-0.0757542921813673</v>
      </c>
      <c r="BB92">
        <v>-0.0382460985332047</v>
      </c>
      <c r="BC92">
        <v>0.0909115535690099</v>
      </c>
      <c r="BD92">
        <v>-0.104169253308833</v>
      </c>
      <c r="BE92">
        <v>-0.058155006098237</v>
      </c>
      <c r="BF92">
        <v>0.0617458355406437</v>
      </c>
      <c r="BG92">
        <v>0.0406918727131611</v>
      </c>
      <c r="BH92">
        <v>-0.106142126571489</v>
      </c>
      <c r="BI92">
        <v>0.134360380225871</v>
      </c>
      <c r="BJ92">
        <v>-0.00273195334664289</v>
      </c>
      <c r="BK92">
        <v>0</v>
      </c>
      <c r="BL92">
        <v>-0.0191497207881151</v>
      </c>
      <c r="BM92">
        <v>0.211483202191369</v>
      </c>
      <c r="BN92">
        <v>-0.0463734704734883</v>
      </c>
      <c r="BO92">
        <v>0.0196652719665273</v>
      </c>
      <c r="BP92">
        <v>0.0336707244790955</v>
      </c>
      <c r="BQ92">
        <v>0.0464900866726947</v>
      </c>
      <c r="BR92">
        <v>0.195064382204801</v>
      </c>
      <c r="BS92">
        <v>-0.0144779304142346</v>
      </c>
      <c r="BT92">
        <v>0.301077192856887</v>
      </c>
      <c r="BU92">
        <v>0.0118274837715922</v>
      </c>
      <c r="BV92">
        <v>-0.0854808894688196</v>
      </c>
      <c r="BW92">
        <v>0.219044929625611</v>
      </c>
      <c r="BX92">
        <v>0.205423001426464</v>
      </c>
      <c r="BY92">
        <v>-0.0252756144432082</v>
      </c>
      <c r="BZ92">
        <v>-0.0521422419607558</v>
      </c>
      <c r="CA92">
        <v>0.0970485845028792</v>
      </c>
      <c r="CB92">
        <v>0.0590753510093702</v>
      </c>
      <c r="CC92">
        <v>0.089530862801632</v>
      </c>
      <c r="CD92">
        <v>-0.00336409156555639</v>
      </c>
      <c r="CE92">
        <v>0.078928187150741</v>
      </c>
      <c r="CF92">
        <v>-0.0184092005790575</v>
      </c>
      <c r="CG92">
        <v>0.105644361783189</v>
      </c>
      <c r="CH92">
        <v>-0.0388306347030273</v>
      </c>
      <c r="CI92">
        <v>-0.0322809452218495</v>
      </c>
      <c r="CJ92">
        <v>0.0272152201277904</v>
      </c>
      <c r="CK92">
        <v>-0.0471636651309972</v>
      </c>
      <c r="CL92">
        <v>-0.00141632682962567</v>
      </c>
      <c r="CM92">
        <v>-0.0203376290970745</v>
      </c>
      <c r="CN92">
        <v>0.0601161552286493</v>
      </c>
      <c r="CO92">
        <v>-0.0577353248200676</v>
      </c>
      <c r="CP92">
        <v>0.111409127635294</v>
      </c>
      <c r="CQ92">
        <v>0.0543364211409898</v>
      </c>
      <c r="CR92">
        <v>0.10718093802869</v>
      </c>
      <c r="CS92">
        <v>0.0226700737050258</v>
      </c>
      <c r="CT92">
        <v>0.0689761248563912</v>
      </c>
      <c r="CU92">
        <v>-0.00272501967417216</v>
      </c>
      <c r="CV92">
        <v>0.0411106530828573</v>
      </c>
      <c r="CW92">
        <v>0.0682557370001866</v>
      </c>
      <c r="CX92">
        <v>0.0482372999819971</v>
      </c>
      <c r="CY92">
        <v>-0.0830386729168351</v>
      </c>
      <c r="CZ92">
        <v>0.0577042786552011</v>
      </c>
      <c r="DA92">
        <v>-0.120252703068686</v>
      </c>
      <c r="DB92">
        <v>-0.214593138560815</v>
      </c>
      <c r="DC92">
        <v>-0.0975449810427612</v>
      </c>
      <c r="DD92">
        <v>-0.244483236723853</v>
      </c>
      <c r="DE92">
        <v>-0.0665966502680891</v>
      </c>
      <c r="DF92">
        <v>0.0290296218213688</v>
      </c>
      <c r="DG92">
        <v>0.116364724568956</v>
      </c>
      <c r="DH92">
        <v>-0.0402198119432532</v>
      </c>
      <c r="DI92">
        <v>-0.186613099010645</v>
      </c>
      <c r="DJ92">
        <v>-0.185699758316935</v>
      </c>
      <c r="DK92">
        <v>0.162282266696941</v>
      </c>
      <c r="DL92">
        <v>0.0936034829202947</v>
      </c>
      <c r="DM92">
        <v>-0.347636911141734</v>
      </c>
      <c r="DN92">
        <v>0.0707649578500598</v>
      </c>
      <c r="DO92">
        <v>0.153420403689835</v>
      </c>
      <c r="DP92">
        <v>0.122671987837324</v>
      </c>
      <c r="DQ92">
        <v>-0.0454125257232148</v>
      </c>
      <c r="DS92">
        <f t="shared" si="1"/>
        <v>0.025689797896572</v>
      </c>
    </row>
    <row r="93" spans="1:123">
      <c r="A93" t="s">
        <v>253</v>
      </c>
      <c r="B93">
        <v>-0.0292645360030804</v>
      </c>
      <c r="C93">
        <v>-0.0228084093613645</v>
      </c>
      <c r="D93">
        <v>-0.0262837426425817</v>
      </c>
      <c r="E93">
        <v>0.0108389786347056</v>
      </c>
      <c r="F93">
        <v>0.117640993916899</v>
      </c>
      <c r="G93">
        <v>0</v>
      </c>
      <c r="H93">
        <v>0.0525830258302584</v>
      </c>
      <c r="I93">
        <v>0.119982471516214</v>
      </c>
      <c r="J93">
        <v>-0.0125205415134205</v>
      </c>
      <c r="K93">
        <v>-0.0717172517632142</v>
      </c>
      <c r="L93">
        <v>0.0273177394570598</v>
      </c>
      <c r="M93">
        <v>0.0619079275386405</v>
      </c>
      <c r="N93">
        <v>-0.0625244541826435</v>
      </c>
      <c r="O93">
        <v>0.0411519198664441</v>
      </c>
      <c r="P93">
        <v>0.00432935139902191</v>
      </c>
      <c r="Q93">
        <v>0.008701205396344</v>
      </c>
      <c r="R93">
        <v>0.215495409939854</v>
      </c>
      <c r="S93">
        <v>-0.0425157887883326</v>
      </c>
      <c r="T93">
        <v>0.0184958520331837</v>
      </c>
      <c r="U93">
        <v>0.223728134597409</v>
      </c>
      <c r="V93">
        <v>0.110098750613781</v>
      </c>
      <c r="W93">
        <v>0.022067135204207</v>
      </c>
      <c r="X93">
        <v>0.00538565108674738</v>
      </c>
      <c r="Y93">
        <v>0.0991964798163381</v>
      </c>
      <c r="Z93">
        <v>0.124358193368723</v>
      </c>
      <c r="AA93">
        <v>0.0724458204334366</v>
      </c>
      <c r="AB93">
        <v>0.0802540415704389</v>
      </c>
      <c r="AC93">
        <v>-0.0228487439871727</v>
      </c>
      <c r="AD93">
        <v>-0.0877204977437439</v>
      </c>
      <c r="AE93">
        <v>-0.0213595143520947</v>
      </c>
      <c r="AF93">
        <v>-0.0393245519987747</v>
      </c>
      <c r="AG93">
        <v>0.0429670373470445</v>
      </c>
      <c r="AH93">
        <v>-0.051362403026713</v>
      </c>
      <c r="AI93">
        <v>-0.112919469846513</v>
      </c>
      <c r="AJ93">
        <v>0.0291553133514986</v>
      </c>
      <c r="AK93">
        <v>-0.00516282764098486</v>
      </c>
      <c r="AL93">
        <v>0.0362829895764027</v>
      </c>
      <c r="AM93">
        <v>0.110944656080127</v>
      </c>
      <c r="AN93">
        <v>-0.00689655172413806</v>
      </c>
      <c r="AO93">
        <v>-0.071772191185599</v>
      </c>
      <c r="AP93">
        <v>0.0573434757167937</v>
      </c>
      <c r="AQ93">
        <v>-0.0730887817218753</v>
      </c>
      <c r="AR93">
        <v>-0.0203846645912406</v>
      </c>
      <c r="AS93">
        <v>0.0315180009577294</v>
      </c>
      <c r="AT93">
        <v>-0.0104241401139481</v>
      </c>
      <c r="AU93">
        <v>0.0552712384851586</v>
      </c>
      <c r="AV93">
        <v>-0.18954089880375</v>
      </c>
      <c r="AW93">
        <v>0.0769422559090456</v>
      </c>
      <c r="AX93">
        <v>-0.148585451683104</v>
      </c>
      <c r="AY93">
        <v>0.100554709593213</v>
      </c>
      <c r="AZ93">
        <v>0.125809161436972</v>
      </c>
      <c r="BA93">
        <v>0.0809814335249968</v>
      </c>
      <c r="BB93">
        <v>0.00775540035731681</v>
      </c>
      <c r="BC93">
        <v>0.130786897135259</v>
      </c>
      <c r="BD93">
        <v>-0.113379654373775</v>
      </c>
      <c r="BE93">
        <v>0.126713016919182</v>
      </c>
      <c r="BF93">
        <v>-0.0279640462262806</v>
      </c>
      <c r="BG93">
        <v>-0.0335755173932187</v>
      </c>
      <c r="BH93">
        <v>0.0769259976458974</v>
      </c>
      <c r="BI93">
        <v>0.0829601946197511</v>
      </c>
      <c r="BJ93">
        <v>0.0723401484568302</v>
      </c>
      <c r="BK93">
        <v>0.00230736535308762</v>
      </c>
      <c r="BL93">
        <v>0.074604713151996</v>
      </c>
      <c r="BM93">
        <v>0.0356569044733208</v>
      </c>
      <c r="BN93">
        <v>-0.00361983561047297</v>
      </c>
      <c r="BO93">
        <v>0.0199950831762681</v>
      </c>
      <c r="BP93">
        <v>0.0855627862135453</v>
      </c>
      <c r="BQ93">
        <v>0.0478340240773634</v>
      </c>
      <c r="BR93">
        <v>-0.0159152442613302</v>
      </c>
      <c r="BS93">
        <v>-0.0776812842412499</v>
      </c>
      <c r="BT93">
        <v>0.0613975928615895</v>
      </c>
      <c r="BU93">
        <v>0.0628314474938294</v>
      </c>
      <c r="BV93">
        <v>0.0342147620142561</v>
      </c>
      <c r="BW93">
        <v>0.113655564942861</v>
      </c>
      <c r="BX93">
        <v>-0.0013775204631663</v>
      </c>
      <c r="BY93">
        <v>-0.00409827872293644</v>
      </c>
      <c r="BZ93">
        <v>0.0742733258390877</v>
      </c>
      <c r="CA93">
        <v>-0.0819567979669631</v>
      </c>
      <c r="CB93">
        <v>-0.299857520863016</v>
      </c>
      <c r="CC93">
        <v>0.102244316530031</v>
      </c>
      <c r="CD93">
        <v>-0.0662798364763287</v>
      </c>
      <c r="CE93">
        <v>0.0453364216710921</v>
      </c>
      <c r="CF93">
        <v>-0.0716891398924527</v>
      </c>
      <c r="CG93">
        <v>0.0325144088024683</v>
      </c>
      <c r="CH93">
        <v>0.0334639564714838</v>
      </c>
      <c r="CI93">
        <v>-0.121283212395657</v>
      </c>
      <c r="CJ93">
        <v>0.0375946852104807</v>
      </c>
      <c r="CK93">
        <v>-0.0127756335457621</v>
      </c>
      <c r="CL93">
        <v>0.03670141835374</v>
      </c>
      <c r="CM93">
        <v>-0.104159967258164</v>
      </c>
      <c r="CN93">
        <v>-0.0279010573032241</v>
      </c>
      <c r="CO93">
        <v>-0.0258484675551378</v>
      </c>
      <c r="CP93">
        <v>0.022674799269444</v>
      </c>
      <c r="CQ93">
        <v>0.0344711392660983</v>
      </c>
      <c r="CR93">
        <v>0.0881107491856679</v>
      </c>
      <c r="CS93">
        <v>0.021882951653944</v>
      </c>
      <c r="CT93">
        <v>-0.0149988282165456</v>
      </c>
      <c r="CU93">
        <v>0.0336961694028075</v>
      </c>
      <c r="CV93">
        <v>0.0901401156601549</v>
      </c>
      <c r="CW93">
        <v>0.0137767220902612</v>
      </c>
      <c r="CX93">
        <v>0.0349369988545247</v>
      </c>
      <c r="CY93">
        <v>0.0356693666046184</v>
      </c>
      <c r="CZ93">
        <v>0.067011561255222</v>
      </c>
      <c r="DA93">
        <v>-0.107259110878423</v>
      </c>
      <c r="DB93">
        <v>0.0193783625283663</v>
      </c>
      <c r="DC93">
        <v>0</v>
      </c>
      <c r="DD93">
        <v>-0.0019009980239626</v>
      </c>
      <c r="DE93">
        <v>-0.0514247049094054</v>
      </c>
      <c r="DF93">
        <v>-0.100393648780746</v>
      </c>
      <c r="DG93">
        <v>0.125958121641068</v>
      </c>
      <c r="DH93">
        <v>-0.119170579029734</v>
      </c>
      <c r="DI93">
        <v>0.0619170294039266</v>
      </c>
      <c r="DJ93">
        <v>-0.0648039707768669</v>
      </c>
      <c r="DK93">
        <v>0.106237700518814</v>
      </c>
      <c r="DL93">
        <v>-0.066790652543058</v>
      </c>
      <c r="DM93">
        <v>0.0201022441729486</v>
      </c>
      <c r="DN93">
        <v>0.0134488518927489</v>
      </c>
      <c r="DO93">
        <v>0.0508744482315473</v>
      </c>
      <c r="DP93">
        <v>0.10737737604679</v>
      </c>
      <c r="DQ93">
        <v>0.00991880453063486</v>
      </c>
      <c r="DS93">
        <f t="shared" si="1"/>
        <v>0.0147822698149737</v>
      </c>
    </row>
    <row r="94" spans="1:123">
      <c r="A94" t="s">
        <v>255</v>
      </c>
      <c r="B94">
        <v>-0.163797405189621</v>
      </c>
      <c r="C94">
        <v>0.0150082052812173</v>
      </c>
      <c r="D94">
        <v>0.0150508554294786</v>
      </c>
      <c r="E94">
        <v>-0.0819287576020852</v>
      </c>
      <c r="F94">
        <v>0.0356455632314439</v>
      </c>
      <c r="G94">
        <v>-0.0356370503487557</v>
      </c>
      <c r="H94">
        <v>-0.0204984049777329</v>
      </c>
      <c r="I94">
        <v>0.0616213078808203</v>
      </c>
      <c r="J94">
        <v>-0.0870819791635028</v>
      </c>
      <c r="K94">
        <v>-0.179564812350279</v>
      </c>
      <c r="L94">
        <v>-0.124173729672736</v>
      </c>
      <c r="M94">
        <v>0.250729267953883</v>
      </c>
      <c r="N94">
        <v>0.0125499777876499</v>
      </c>
      <c r="O94">
        <v>0.0431428466966473</v>
      </c>
      <c r="P94">
        <v>0.051452805720094</v>
      </c>
      <c r="Q94">
        <v>0.0862695423180773</v>
      </c>
      <c r="R94">
        <v>0.123914444410348</v>
      </c>
      <c r="S94">
        <v>0.0404641638225256</v>
      </c>
      <c r="T94">
        <v>0.0365812055527857</v>
      </c>
      <c r="U94">
        <v>0.145945672261462</v>
      </c>
      <c r="V94">
        <v>-0.0352361595899792</v>
      </c>
      <c r="W94">
        <v>-0.0640699777884638</v>
      </c>
      <c r="X94">
        <v>0.054216720084163</v>
      </c>
      <c r="Y94">
        <v>0.0953607649284041</v>
      </c>
      <c r="Z94">
        <v>-0.0681384804440867</v>
      </c>
      <c r="AA94">
        <v>0.0320585694147606</v>
      </c>
      <c r="AB94">
        <v>0.00365703207613666</v>
      </c>
      <c r="AC94">
        <v>0.0754422933403573</v>
      </c>
      <c r="AD94">
        <v>-0.0571486886416981</v>
      </c>
      <c r="AE94">
        <v>0.0190496807013747</v>
      </c>
      <c r="AF94">
        <v>0.00822092405735519</v>
      </c>
      <c r="AG94">
        <v>-0.0535586363827905</v>
      </c>
      <c r="AH94">
        <v>0.0805209260908282</v>
      </c>
      <c r="AI94">
        <v>0.0336238333642376</v>
      </c>
      <c r="AJ94">
        <v>-0.0295202216508202</v>
      </c>
      <c r="AK94">
        <v>0.0258790667104831</v>
      </c>
      <c r="AL94">
        <v>0.0169776567630335</v>
      </c>
      <c r="AM94">
        <v>0.017776990314198</v>
      </c>
      <c r="AN94">
        <v>0.0450879127255845</v>
      </c>
      <c r="AO94">
        <v>-0.0235054599296686</v>
      </c>
      <c r="AP94">
        <v>0.0630212282031841</v>
      </c>
      <c r="AQ94">
        <v>-0.0672550592850139</v>
      </c>
      <c r="AR94">
        <v>-0.0189245503029839</v>
      </c>
      <c r="AS94">
        <v>-0.0715273853827719</v>
      </c>
      <c r="AT94">
        <v>-0.154327205573743</v>
      </c>
      <c r="AU94">
        <v>0.0941237778549804</v>
      </c>
      <c r="AV94">
        <v>0.0353586899820824</v>
      </c>
      <c r="AW94">
        <v>-0.0912814895947427</v>
      </c>
      <c r="AX94">
        <v>0.00896752886724683</v>
      </c>
      <c r="AY94">
        <v>0.0245848763588581</v>
      </c>
      <c r="AZ94">
        <v>-0.0137813636787614</v>
      </c>
      <c r="BA94">
        <v>-0.0329132480552338</v>
      </c>
      <c r="BB94">
        <v>-0.0964524094765409</v>
      </c>
      <c r="BC94">
        <v>0.106586210628856</v>
      </c>
      <c r="BD94">
        <v>0.00643110404694958</v>
      </c>
      <c r="BE94">
        <v>0.125662082705671</v>
      </c>
      <c r="BF94">
        <v>0.0105547161666306</v>
      </c>
      <c r="BG94">
        <v>0.00841538691556853</v>
      </c>
      <c r="BH94">
        <v>0.0854002075699491</v>
      </c>
      <c r="BI94">
        <v>0.0160405893257878</v>
      </c>
      <c r="BJ94">
        <v>0.0210113891716444</v>
      </c>
      <c r="BK94">
        <v>-0.0468012264630085</v>
      </c>
      <c r="BL94">
        <v>-0.0187476565429321</v>
      </c>
      <c r="BM94">
        <v>0.102125776803491</v>
      </c>
      <c r="BN94">
        <v>-0.0453823835331472</v>
      </c>
      <c r="BO94">
        <v>-0.0852161945177199</v>
      </c>
      <c r="BP94">
        <v>0.118187897024407</v>
      </c>
      <c r="BQ94">
        <v>0.13647406189266</v>
      </c>
      <c r="BR94">
        <v>0.00445613746608564</v>
      </c>
      <c r="BS94">
        <v>0.0928854401990635</v>
      </c>
      <c r="BT94">
        <v>-0.031291192330737</v>
      </c>
      <c r="BU94">
        <v>-0.0112724405065641</v>
      </c>
      <c r="BV94">
        <v>-0.0410215507803946</v>
      </c>
      <c r="BW94">
        <v>0.0142533309414701</v>
      </c>
      <c r="BX94">
        <v>-0.0505040760214174</v>
      </c>
      <c r="BY94">
        <v>-0.0379665379665379</v>
      </c>
      <c r="BZ94">
        <v>0.0220735785953177</v>
      </c>
      <c r="CA94">
        <v>-0.0236979884265638</v>
      </c>
      <c r="CB94">
        <v>0.0738251481795089</v>
      </c>
      <c r="CC94">
        <v>0.1752501108866</v>
      </c>
      <c r="CD94">
        <v>-0.0220013698438658</v>
      </c>
      <c r="CE94">
        <v>-0.0284419797904726</v>
      </c>
      <c r="CF94">
        <v>0.013489856863351</v>
      </c>
      <c r="CG94">
        <v>0.0989345951751965</v>
      </c>
      <c r="CH94">
        <v>-0.0406683397173424</v>
      </c>
      <c r="CI94">
        <v>-0.0479684982996241</v>
      </c>
      <c r="CJ94">
        <v>0.0736691396589872</v>
      </c>
      <c r="CK94">
        <v>0.00338088118425128</v>
      </c>
      <c r="CL94">
        <v>0.0475353058046504</v>
      </c>
      <c r="CM94">
        <v>-0.0437635359399228</v>
      </c>
      <c r="CN94">
        <v>0.00069688278967539</v>
      </c>
      <c r="CO94">
        <v>-0.108396946564886</v>
      </c>
      <c r="CP94">
        <v>0.05197068012497</v>
      </c>
      <c r="CQ94">
        <v>-0.0338540179336342</v>
      </c>
      <c r="CR94">
        <v>0.062144387792803</v>
      </c>
      <c r="CS94">
        <v>0.0253095867538611</v>
      </c>
      <c r="CT94">
        <v>-0.0205322368331773</v>
      </c>
      <c r="CU94">
        <v>0.120829638661051</v>
      </c>
      <c r="CV94">
        <v>0.0503356119509994</v>
      </c>
      <c r="CW94">
        <v>0.039002459720604</v>
      </c>
      <c r="CX94">
        <v>0.0445725677650284</v>
      </c>
      <c r="CY94">
        <v>-0.114240170031881</v>
      </c>
      <c r="CZ94">
        <v>0.044611485866092</v>
      </c>
      <c r="DA94">
        <v>0.09901906782144</v>
      </c>
      <c r="DB94">
        <v>-0.0381547517488483</v>
      </c>
      <c r="DC94">
        <v>-0.0468081332180315</v>
      </c>
      <c r="DD94">
        <v>0.0316367358332559</v>
      </c>
      <c r="DE94">
        <v>0.0247474519707764</v>
      </c>
      <c r="DF94">
        <v>-0.0602479893498806</v>
      </c>
      <c r="DG94">
        <v>0.0597553122987766</v>
      </c>
      <c r="DH94">
        <v>-0.0102630386990578</v>
      </c>
      <c r="DI94">
        <v>0.0885143431186517</v>
      </c>
      <c r="DJ94">
        <v>-0.0494257588187039</v>
      </c>
      <c r="DK94">
        <v>0.0754153182308521</v>
      </c>
      <c r="DL94">
        <v>0.0137424642144226</v>
      </c>
      <c r="DM94">
        <v>-0.0566489545917812</v>
      </c>
      <c r="DN94">
        <v>-0.0489951330032726</v>
      </c>
      <c r="DO94">
        <v>0.0144929134726741</v>
      </c>
      <c r="DP94">
        <v>-0.0629708955305015</v>
      </c>
      <c r="DQ94">
        <v>0.0195849773131091</v>
      </c>
      <c r="DS94">
        <f t="shared" si="1"/>
        <v>0.00899769742502436</v>
      </c>
    </row>
    <row r="95" spans="1:123">
      <c r="A95" t="s">
        <v>258</v>
      </c>
      <c r="B95">
        <v>-0.126877150902075</v>
      </c>
      <c r="C95">
        <v>-0.114886755550247</v>
      </c>
      <c r="D95">
        <v>-0.0265501653059848</v>
      </c>
      <c r="E95">
        <v>0.0166695546699012</v>
      </c>
      <c r="F95">
        <v>0.0160042268884646</v>
      </c>
      <c r="G95">
        <v>-0.0525574139001191</v>
      </c>
      <c r="H95">
        <v>0.0386522185629803</v>
      </c>
      <c r="I95">
        <v>-0.0939977156884472</v>
      </c>
      <c r="J95">
        <v>0.239486706681468</v>
      </c>
      <c r="K95">
        <v>-0.271908918406072</v>
      </c>
      <c r="L95">
        <v>0.10681150053166</v>
      </c>
      <c r="M95">
        <v>-0.123083298798177</v>
      </c>
      <c r="N95">
        <v>-0.210903935384086</v>
      </c>
      <c r="O95">
        <v>-0.00846627102956388</v>
      </c>
      <c r="P95">
        <v>0.460807731378525</v>
      </c>
      <c r="Q95">
        <v>0.0407465183152591</v>
      </c>
      <c r="R95">
        <v>-0.155665914221219</v>
      </c>
      <c r="S95">
        <v>0.00224574911774145</v>
      </c>
      <c r="T95">
        <v>0.0934699103713188</v>
      </c>
      <c r="U95">
        <v>0.0363583138173302</v>
      </c>
      <c r="V95">
        <v>0.101858652053556</v>
      </c>
      <c r="W95">
        <v>0.138928766748701</v>
      </c>
      <c r="X95">
        <v>0.0362239462192946</v>
      </c>
      <c r="Y95">
        <v>-0.0479762508145682</v>
      </c>
      <c r="Z95">
        <v>-0.0590794317179275</v>
      </c>
      <c r="AA95">
        <v>0.0318794658734523</v>
      </c>
      <c r="AB95">
        <v>0.082500391665361</v>
      </c>
      <c r="AC95">
        <v>-0.0111294430936668</v>
      </c>
      <c r="AD95">
        <v>-0.0461750113425146</v>
      </c>
      <c r="AE95">
        <v>-0.0267139262259866</v>
      </c>
      <c r="AF95">
        <v>0.0932351689237123</v>
      </c>
      <c r="AG95">
        <v>0.00948878794433616</v>
      </c>
      <c r="AH95">
        <v>0.00938531205805471</v>
      </c>
      <c r="AI95">
        <v>0.0157514859892443</v>
      </c>
      <c r="AJ95">
        <v>0.00218745210594529</v>
      </c>
      <c r="AK95">
        <v>0.0651744751842069</v>
      </c>
      <c r="AL95">
        <v>0.00142264219896093</v>
      </c>
      <c r="AM95">
        <v>0.0275913303009372</v>
      </c>
      <c r="AN95">
        <v>-0.0629090355638984</v>
      </c>
      <c r="AO95">
        <v>0.0222781657733746</v>
      </c>
      <c r="AP95">
        <v>-0.00512379187077983</v>
      </c>
      <c r="AQ95">
        <v>-0.0265360712241992</v>
      </c>
      <c r="AR95">
        <v>-0.00630220508824453</v>
      </c>
      <c r="AS95">
        <v>0.0540116662998018</v>
      </c>
      <c r="AT95">
        <v>-0.0764873260761741</v>
      </c>
      <c r="AU95">
        <v>0.0551770924612036</v>
      </c>
      <c r="AV95">
        <v>-0.035481796994294</v>
      </c>
      <c r="AW95">
        <v>0.047716257690011</v>
      </c>
      <c r="AX95">
        <v>0.0384783617204585</v>
      </c>
      <c r="AY95">
        <v>0.0298539847858272</v>
      </c>
      <c r="AZ95">
        <v>0.00115260203006695</v>
      </c>
      <c r="BA95">
        <v>0.0294132210943303</v>
      </c>
      <c r="BB95">
        <v>-0.0122540766751648</v>
      </c>
      <c r="BC95">
        <v>-0.0204658071271169</v>
      </c>
      <c r="BD95">
        <v>0.0526374664412845</v>
      </c>
      <c r="BE95">
        <v>0.0577747340331323</v>
      </c>
      <c r="BF95">
        <v>0.0474861582425432</v>
      </c>
      <c r="BG95">
        <v>0.0789871906903388</v>
      </c>
      <c r="BH95">
        <v>0.00736790123456799</v>
      </c>
      <c r="BI95">
        <v>0.012922075375505</v>
      </c>
      <c r="BJ95">
        <v>0.043546857153919</v>
      </c>
      <c r="BK95">
        <v>0.0928366709023958</v>
      </c>
      <c r="BL95">
        <v>0.0327273344536674</v>
      </c>
      <c r="BM95">
        <v>0.0786008974506485</v>
      </c>
      <c r="BN95">
        <v>0.00841956081132555</v>
      </c>
      <c r="BO95">
        <v>-0.0571603436420924</v>
      </c>
      <c r="BP95">
        <v>0.0117164334599542</v>
      </c>
      <c r="BQ95">
        <v>0.0780868793764455</v>
      </c>
      <c r="BR95">
        <v>-0.0564723516186388</v>
      </c>
      <c r="BS95">
        <v>0.00161194866683267</v>
      </c>
      <c r="BT95">
        <v>-0.0146163594380476</v>
      </c>
      <c r="BU95">
        <v>0.0221550697079917</v>
      </c>
      <c r="BV95">
        <v>-0.0140099265926159</v>
      </c>
      <c r="BW95">
        <v>0.0426348092941691</v>
      </c>
      <c r="BX95">
        <v>-0.0294934750942319</v>
      </c>
      <c r="BY95">
        <v>0.027612298265431</v>
      </c>
      <c r="BZ95">
        <v>0.0219465002296291</v>
      </c>
      <c r="CA95">
        <v>-0.0141080611177415</v>
      </c>
      <c r="CB95">
        <v>0.043109181530828</v>
      </c>
      <c r="CC95">
        <v>0.0161398934036334</v>
      </c>
      <c r="CD95">
        <v>-0.0479537523352955</v>
      </c>
      <c r="CE95">
        <v>0.0542790074272639</v>
      </c>
      <c r="CF95">
        <v>0.00100440392490153</v>
      </c>
      <c r="CG95">
        <v>0.0367748182660192</v>
      </c>
      <c r="CH95">
        <v>0.0745548434253538</v>
      </c>
      <c r="CI95">
        <v>0.0690860536741134</v>
      </c>
      <c r="CJ95">
        <v>-0.0372153032248943</v>
      </c>
      <c r="CK95">
        <v>0.00149303962062119</v>
      </c>
      <c r="CL95">
        <v>-0.0166677868136299</v>
      </c>
      <c r="CM95">
        <v>-0.0443765106467587</v>
      </c>
      <c r="CN95">
        <v>0.0843178434190079</v>
      </c>
      <c r="CO95">
        <v>-0.0887105962210749</v>
      </c>
      <c r="CP95">
        <v>-0.0380001710830213</v>
      </c>
      <c r="CQ95">
        <v>0.04337952639571</v>
      </c>
      <c r="CR95">
        <v>0.0465976137406581</v>
      </c>
      <c r="CS95">
        <v>0.0164674784525958</v>
      </c>
      <c r="CT95">
        <v>-0.0462665688914633</v>
      </c>
      <c r="CU95">
        <v>0.0419011559162363</v>
      </c>
      <c r="CV95">
        <v>-0.00285884381162627</v>
      </c>
      <c r="CW95">
        <v>-0.00335835515227656</v>
      </c>
      <c r="CX95">
        <v>0.0464889892856919</v>
      </c>
      <c r="CY95">
        <v>-0.02212840557414</v>
      </c>
      <c r="CZ95">
        <v>0.0950534172398654</v>
      </c>
      <c r="DA95">
        <v>-0.0748023165163159</v>
      </c>
      <c r="DB95">
        <v>-0.0570097564205192</v>
      </c>
      <c r="DC95">
        <v>-0.045380564863571</v>
      </c>
      <c r="DD95">
        <v>0.0189349112426036</v>
      </c>
      <c r="DE95">
        <v>0.0844111104549303</v>
      </c>
      <c r="DF95">
        <v>-0.00292870066137818</v>
      </c>
      <c r="DG95">
        <v>0.0167620481013735</v>
      </c>
      <c r="DH95">
        <v>-0.0178585284620297</v>
      </c>
      <c r="DI95">
        <v>0.0276273648258551</v>
      </c>
      <c r="DJ95">
        <v>0.0127976912113452</v>
      </c>
      <c r="DK95">
        <v>-0.0235669198923255</v>
      </c>
      <c r="DL95">
        <v>-0.0243450284354239</v>
      </c>
      <c r="DM95">
        <v>0.0460312595770764</v>
      </c>
      <c r="DN95">
        <v>0.00700808625336924</v>
      </c>
      <c r="DO95">
        <v>0.0596487757192068</v>
      </c>
      <c r="DP95">
        <v>0.0368409781062782</v>
      </c>
      <c r="DQ95">
        <v>0.00291539774245128</v>
      </c>
      <c r="DS95">
        <f t="shared" si="1"/>
        <v>0.0103903082891051</v>
      </c>
    </row>
    <row r="96" spans="1:123">
      <c r="A96" t="s">
        <v>260</v>
      </c>
      <c r="B96">
        <v>-0.0521346900241267</v>
      </c>
      <c r="C96">
        <v>-0.232293050022134</v>
      </c>
      <c r="D96">
        <v>-0.0223799913507281</v>
      </c>
      <c r="E96">
        <v>0.17893611530947</v>
      </c>
      <c r="F96">
        <v>-0.103655295331603</v>
      </c>
      <c r="G96">
        <v>-0.275204074513361</v>
      </c>
      <c r="H96">
        <v>0.0946238629253502</v>
      </c>
      <c r="I96">
        <v>0.18497999384426</v>
      </c>
      <c r="J96">
        <v>-0.0259369202226345</v>
      </c>
      <c r="K96">
        <v>-0.699020989676584</v>
      </c>
      <c r="L96">
        <v>-0.0847993924819643</v>
      </c>
      <c r="M96">
        <v>-0.156409901811644</v>
      </c>
      <c r="N96">
        <v>0.228032786885246</v>
      </c>
      <c r="O96">
        <v>-0.475236951007876</v>
      </c>
      <c r="P96">
        <v>1.10964131264309</v>
      </c>
      <c r="Q96">
        <v>0.398408296153382</v>
      </c>
      <c r="R96">
        <v>0.468396999223937</v>
      </c>
      <c r="S96">
        <v>0.139467966410241</v>
      </c>
      <c r="T96">
        <v>-5.15357658213977e-5</v>
      </c>
      <c r="U96">
        <v>0.252847497809617</v>
      </c>
      <c r="V96">
        <v>0.0491998848163233</v>
      </c>
      <c r="W96">
        <v>-0.0679082532836698</v>
      </c>
      <c r="X96">
        <v>-0.0821520212005216</v>
      </c>
      <c r="Y96">
        <v>0.0738771769019246</v>
      </c>
      <c r="Z96">
        <v>-0.00883407306247863</v>
      </c>
      <c r="AA96">
        <v>0.00792249730893446</v>
      </c>
      <c r="AB96">
        <v>-0.0257166047246786</v>
      </c>
      <c r="AC96">
        <v>0.018371552593502</v>
      </c>
      <c r="AD96">
        <v>-0.0538189959528115</v>
      </c>
      <c r="AE96">
        <v>0.0176556243174373</v>
      </c>
      <c r="AF96">
        <v>0.0177517438740833</v>
      </c>
      <c r="AG96">
        <v>0.130618162646633</v>
      </c>
      <c r="AH96">
        <v>-0.0294940545581722</v>
      </c>
      <c r="AI96">
        <v>0.0873273273273274</v>
      </c>
      <c r="AJ96">
        <v>-0.0633745765208426</v>
      </c>
      <c r="AK96">
        <v>0.0209946923530568</v>
      </c>
      <c r="AL96">
        <v>0.0405868535561631</v>
      </c>
      <c r="AM96">
        <v>0.0520667579469341</v>
      </c>
      <c r="AN96">
        <v>-0.0123109391487864</v>
      </c>
      <c r="AO96">
        <v>0.0316951566951567</v>
      </c>
      <c r="AP96">
        <v>0.0597169485674836</v>
      </c>
      <c r="AQ96">
        <v>-0.0415309446254072</v>
      </c>
      <c r="AR96">
        <v>-0.0250467289719626</v>
      </c>
      <c r="AS96">
        <v>0.0784300055772449</v>
      </c>
      <c r="AT96">
        <v>-0.093154050035555</v>
      </c>
      <c r="AU96">
        <v>0.0531437125748504</v>
      </c>
      <c r="AV96">
        <v>0.029072325447592</v>
      </c>
      <c r="AW96">
        <v>0.0035190422942839</v>
      </c>
      <c r="AX96">
        <v>0.0255956477566939</v>
      </c>
      <c r="AY96">
        <v>-0.0366523934300504</v>
      </c>
      <c r="AZ96">
        <v>0.0232195575015757</v>
      </c>
      <c r="BA96">
        <v>0.0669108827438649</v>
      </c>
      <c r="BB96">
        <v>-0.0140074747045061</v>
      </c>
      <c r="BC96">
        <v>0.0338058551617875</v>
      </c>
      <c r="BD96">
        <v>0.0184517244462992</v>
      </c>
      <c r="BE96">
        <v>0.030176198559972</v>
      </c>
      <c r="BF96">
        <v>-0.0057107139813054</v>
      </c>
      <c r="BG96">
        <v>0.0472911189850269</v>
      </c>
      <c r="BH96">
        <v>0.00338326375815123</v>
      </c>
      <c r="BI96">
        <v>0.0533242692046227</v>
      </c>
      <c r="BJ96">
        <v>0.049075795125981</v>
      </c>
      <c r="BK96">
        <v>-0.0024608115756577</v>
      </c>
      <c r="BL96">
        <v>0.0106075930631275</v>
      </c>
      <c r="BM96">
        <v>0.0928308150462567</v>
      </c>
      <c r="BN96">
        <v>-0.0371230734867098</v>
      </c>
      <c r="BO96">
        <v>-0.0713092697411152</v>
      </c>
      <c r="BP96">
        <v>0.0355947444672029</v>
      </c>
      <c r="BQ96">
        <v>-0.0329723341132203</v>
      </c>
      <c r="BR96">
        <v>0.0302055272872395</v>
      </c>
      <c r="BS96">
        <v>0.0694380553470693</v>
      </c>
      <c r="BT96">
        <v>-0.0813882411536982</v>
      </c>
      <c r="BU96">
        <v>-0.0235607255520505</v>
      </c>
      <c r="BV96">
        <v>-0.0045936395759717</v>
      </c>
      <c r="BW96">
        <v>0.0171408286424262</v>
      </c>
      <c r="BX96">
        <v>0.00331555068056044</v>
      </c>
      <c r="BY96">
        <v>0.0736700872114691</v>
      </c>
      <c r="BZ96">
        <v>0.0480422104970841</v>
      </c>
      <c r="CA96">
        <v>-0.0171789436495319</v>
      </c>
      <c r="CB96">
        <v>0.0268254324870816</v>
      </c>
      <c r="CC96">
        <v>0.0182697356905304</v>
      </c>
      <c r="CD96">
        <v>-0.0390854981843185</v>
      </c>
      <c r="CE96">
        <v>0.0770125223613596</v>
      </c>
      <c r="CF96">
        <v>0.00514907399717646</v>
      </c>
      <c r="CG96">
        <v>0.00824175824175821</v>
      </c>
      <c r="CH96">
        <v>0.0737333797709532</v>
      </c>
      <c r="CI96">
        <v>0.0573363861858422</v>
      </c>
      <c r="CJ96">
        <v>-0.0707209239375619</v>
      </c>
      <c r="CK96">
        <v>0.0170692869349074</v>
      </c>
      <c r="CL96">
        <v>0.0468162291169452</v>
      </c>
      <c r="CM96">
        <v>-0.0570521823189304</v>
      </c>
      <c r="CN96">
        <v>0.0223602003907231</v>
      </c>
      <c r="CO96">
        <v>-0.081089773909753</v>
      </c>
      <c r="CP96">
        <v>0.0545409623422348</v>
      </c>
      <c r="CQ96">
        <v>0.0154242649068685</v>
      </c>
      <c r="CR96">
        <v>0.00546069835409924</v>
      </c>
      <c r="CS96">
        <v>0.00829954868813587</v>
      </c>
      <c r="CT96">
        <v>0.0127641012024429</v>
      </c>
      <c r="CU96">
        <v>0.0483904192962417</v>
      </c>
      <c r="CV96">
        <v>0.0307772002214959</v>
      </c>
      <c r="CW96">
        <v>0.0630610335147124</v>
      </c>
      <c r="CX96">
        <v>0.00702583747656682</v>
      </c>
      <c r="CY96">
        <v>0.0154752654752657</v>
      </c>
      <c r="CZ96">
        <v>0.0151597270930306</v>
      </c>
      <c r="DA96">
        <v>-0.112384780867736</v>
      </c>
      <c r="DB96">
        <v>-0.00367972260552651</v>
      </c>
      <c r="DC96">
        <v>-0.0182179764906426</v>
      </c>
      <c r="DD96">
        <v>0.0129313463068801</v>
      </c>
      <c r="DE96">
        <v>0.017676361883336</v>
      </c>
      <c r="DF96">
        <v>0.000929873502114154</v>
      </c>
      <c r="DG96">
        <v>0.0242068361086767</v>
      </c>
      <c r="DH96">
        <v>0.024593109821841</v>
      </c>
      <c r="DI96">
        <v>0.0301496625910336</v>
      </c>
      <c r="DJ96">
        <v>-0.0212086326269194</v>
      </c>
      <c r="DK96">
        <v>-0.0705706949391202</v>
      </c>
      <c r="DL96">
        <v>0.0355048569646199</v>
      </c>
      <c r="DM96">
        <v>-0.0422569151591305</v>
      </c>
      <c r="DN96">
        <v>0.0134071384925056</v>
      </c>
      <c r="DO96">
        <v>0.0261935163509965</v>
      </c>
      <c r="DP96">
        <v>0.0726518620928023</v>
      </c>
      <c r="DQ96">
        <v>0.00741490104217227</v>
      </c>
      <c r="DS96">
        <f t="shared" si="1"/>
        <v>0.0165043982841539</v>
      </c>
    </row>
    <row r="97" spans="1:123">
      <c r="A97" t="s">
        <v>262</v>
      </c>
      <c r="B97">
        <v>-0.128788290769863</v>
      </c>
      <c r="C97">
        <v>-0.0172082037048933</v>
      </c>
      <c r="D97">
        <v>0.19298938401905</v>
      </c>
      <c r="E97">
        <v>-0.0301610828669772</v>
      </c>
      <c r="F97">
        <v>-0.0179712653874335</v>
      </c>
      <c r="G97">
        <v>0.0210853866207805</v>
      </c>
      <c r="H97">
        <v>0.0467054218975254</v>
      </c>
      <c r="I97">
        <v>0.160043994493866</v>
      </c>
      <c r="J97">
        <v>-0.216555203068489</v>
      </c>
      <c r="K97">
        <v>-0.373661779178969</v>
      </c>
      <c r="L97">
        <v>-0.13692745486819</v>
      </c>
      <c r="M97">
        <v>0.0144536897177918</v>
      </c>
      <c r="N97">
        <v>-0.0564876115387365</v>
      </c>
      <c r="O97">
        <v>0.0916733025343104</v>
      </c>
      <c r="P97">
        <v>0.230053880694646</v>
      </c>
      <c r="Q97">
        <v>0.24958765386453</v>
      </c>
      <c r="R97">
        <v>-0.0166664425133098</v>
      </c>
      <c r="S97">
        <v>0.125978282638322</v>
      </c>
      <c r="T97">
        <v>0.0182394449905732</v>
      </c>
      <c r="U97">
        <v>0.120759659128188</v>
      </c>
      <c r="V97">
        <v>0.0496145366076179</v>
      </c>
      <c r="W97">
        <v>-0.0224648294385313</v>
      </c>
      <c r="X97">
        <v>0.0369932362338685</v>
      </c>
      <c r="Y97">
        <v>0.0737666027376118</v>
      </c>
      <c r="Z97">
        <v>-0.118441979846969</v>
      </c>
      <c r="AA97">
        <v>0.148228416743476</v>
      </c>
      <c r="AB97">
        <v>0.0696511689063033</v>
      </c>
      <c r="AC97">
        <v>0.00302023632089243</v>
      </c>
      <c r="AD97">
        <v>-0.161570990092154</v>
      </c>
      <c r="AE97">
        <v>0.00829810014872856</v>
      </c>
      <c r="AF97">
        <v>0.0748771943558331</v>
      </c>
      <c r="AG97">
        <v>0.106105449986884</v>
      </c>
      <c r="AH97">
        <v>0.0632890864718973</v>
      </c>
      <c r="AI97">
        <v>0.0607507233048064</v>
      </c>
      <c r="AJ97">
        <v>-0.00959550969929168</v>
      </c>
      <c r="AK97">
        <v>0.106331455891021</v>
      </c>
      <c r="AL97">
        <v>0.0556551226401738</v>
      </c>
      <c r="AM97">
        <v>0.0746777461671608</v>
      </c>
      <c r="AN97">
        <v>0.0625690025755163</v>
      </c>
      <c r="AO97">
        <v>-0.108197452555118</v>
      </c>
      <c r="AP97">
        <v>-0.012143274393582</v>
      </c>
      <c r="AQ97">
        <v>-0.0243969624223325</v>
      </c>
      <c r="AR97">
        <v>0.049203260378422</v>
      </c>
      <c r="AS97">
        <v>0.0436833416077247</v>
      </c>
      <c r="AT97">
        <v>-0.145677145339297</v>
      </c>
      <c r="AU97">
        <v>0.0217333880968704</v>
      </c>
      <c r="AV97">
        <v>0.202299063567708</v>
      </c>
      <c r="AW97">
        <v>-0.0325563435338708</v>
      </c>
      <c r="AX97">
        <v>0.10805540947268</v>
      </c>
      <c r="AY97">
        <v>0.0685159855559725</v>
      </c>
      <c r="AZ97">
        <v>0.0224944052450895</v>
      </c>
      <c r="BA97">
        <v>-0.0276252709747166</v>
      </c>
      <c r="BB97">
        <v>-0.102721246825818</v>
      </c>
      <c r="BC97">
        <v>0.0583963742901557</v>
      </c>
      <c r="BD97">
        <v>-0.0259897472201727</v>
      </c>
      <c r="BE97">
        <v>-0.0649689094105571</v>
      </c>
      <c r="BF97">
        <v>-0.00524863063655734</v>
      </c>
      <c r="BG97">
        <v>0.0586171785408625</v>
      </c>
      <c r="BH97">
        <v>0.071621327981952</v>
      </c>
      <c r="BI97">
        <v>0.11236326958731</v>
      </c>
      <c r="BJ97">
        <v>0.104745657755323</v>
      </c>
      <c r="BK97">
        <v>-0.0760716884494024</v>
      </c>
      <c r="BL97">
        <v>-0.0772577064671357</v>
      </c>
      <c r="BM97">
        <v>-0.0875771370223909</v>
      </c>
      <c r="BN97">
        <v>-0.218015915226929</v>
      </c>
      <c r="BO97">
        <v>-0.0356919360926907</v>
      </c>
      <c r="BP97">
        <v>0.0529461892312273</v>
      </c>
      <c r="BQ97">
        <v>0.19373759993714</v>
      </c>
      <c r="BR97">
        <v>0.0189403912482558</v>
      </c>
      <c r="BS97">
        <v>-0.0502381275375239</v>
      </c>
      <c r="BT97">
        <v>-0.121639538971592</v>
      </c>
      <c r="BU97">
        <v>0.181552174979879</v>
      </c>
      <c r="BV97">
        <v>-0.16011593438304</v>
      </c>
      <c r="BW97">
        <v>0.139495834383902</v>
      </c>
      <c r="BX97">
        <v>-0.0261646643926198</v>
      </c>
      <c r="BY97">
        <v>0.0337403576375948</v>
      </c>
      <c r="BZ97">
        <v>0.0391369930803676</v>
      </c>
      <c r="CA97">
        <v>-0.108317472682313</v>
      </c>
      <c r="CB97">
        <v>-0.00023354473184567</v>
      </c>
      <c r="CC97">
        <v>-0.0187498996073787</v>
      </c>
      <c r="CD97">
        <v>-0.133544425164516</v>
      </c>
      <c r="CE97">
        <v>-0.0739851880640844</v>
      </c>
      <c r="CF97">
        <v>-0.303075258612951</v>
      </c>
      <c r="CG97">
        <v>0.128796819600309</v>
      </c>
      <c r="CH97">
        <v>-0.131391069230764</v>
      </c>
      <c r="CI97">
        <v>0.182614637458744</v>
      </c>
      <c r="CJ97">
        <v>0.0541719835505412</v>
      </c>
      <c r="CK97">
        <v>0.0229867675375632</v>
      </c>
      <c r="CL97">
        <v>0.127513797668092</v>
      </c>
      <c r="CM97">
        <v>-0.149826296605665</v>
      </c>
      <c r="CN97">
        <v>-0.14037178664136</v>
      </c>
      <c r="CO97">
        <v>-0.0874491442598359</v>
      </c>
      <c r="CP97">
        <v>-0.098784364864889</v>
      </c>
      <c r="CQ97">
        <v>0.1070756681742</v>
      </c>
      <c r="CR97">
        <v>-0.0909036604328041</v>
      </c>
      <c r="CS97">
        <v>0.0519557066739109</v>
      </c>
      <c r="CT97">
        <v>-0.0239988663421074</v>
      </c>
      <c r="CU97">
        <v>0.0411303171673869</v>
      </c>
      <c r="CV97">
        <v>0.103300056608049</v>
      </c>
      <c r="CW97">
        <v>0.0761960279175049</v>
      </c>
      <c r="CX97">
        <v>-0.05614246019849</v>
      </c>
      <c r="CY97">
        <v>0.0832851690606902</v>
      </c>
      <c r="CZ97">
        <v>0.447084749041752</v>
      </c>
      <c r="DA97">
        <v>-0.237054874214822</v>
      </c>
      <c r="DB97">
        <v>0.0950985230610428</v>
      </c>
      <c r="DC97">
        <v>0.0195098443050294</v>
      </c>
      <c r="DD97">
        <v>0.199110155774852</v>
      </c>
      <c r="DE97">
        <v>0.0255829351657986</v>
      </c>
      <c r="DF97">
        <v>-0.0534525899222831</v>
      </c>
      <c r="DG97">
        <v>0.23358519623396</v>
      </c>
      <c r="DH97">
        <v>-0.0509194760879859</v>
      </c>
      <c r="DI97">
        <v>0.0173796430589395</v>
      </c>
      <c r="DJ97">
        <v>0.032920764388215</v>
      </c>
      <c r="DK97">
        <v>0.121649146479495</v>
      </c>
      <c r="DL97">
        <v>0.0828348550707767</v>
      </c>
      <c r="DM97">
        <v>-0.0245729914915515</v>
      </c>
      <c r="DN97">
        <v>0.0529185224584836</v>
      </c>
      <c r="DO97">
        <v>0.0974463195868647</v>
      </c>
      <c r="DP97">
        <v>0.0674691403193759</v>
      </c>
      <c r="DQ97">
        <v>0.0644251314455573</v>
      </c>
      <c r="DS97">
        <f t="shared" si="1"/>
        <v>0.0157595551341012</v>
      </c>
    </row>
    <row r="98" spans="1:123">
      <c r="A98" t="s">
        <v>264</v>
      </c>
      <c r="B98">
        <v>-0.185537918871252</v>
      </c>
      <c r="C98">
        <v>0.000732918013125694</v>
      </c>
      <c r="D98">
        <v>-0.0239022603948201</v>
      </c>
      <c r="E98">
        <v>-0.242249582210702</v>
      </c>
      <c r="F98">
        <v>0.0961832748222162</v>
      </c>
      <c r="G98">
        <v>-0.262820776021351</v>
      </c>
      <c r="H98">
        <v>0.0595410493483346</v>
      </c>
      <c r="I98">
        <v>0.259527939862272</v>
      </c>
      <c r="J98">
        <v>-0.169991652754591</v>
      </c>
      <c r="K98">
        <v>-0.381706642530296</v>
      </c>
      <c r="L98">
        <v>-0.13183148991542</v>
      </c>
      <c r="M98">
        <v>0.117283372365339</v>
      </c>
      <c r="N98">
        <v>-0.00217992789469268</v>
      </c>
      <c r="O98">
        <v>-0.127804386186035</v>
      </c>
      <c r="P98">
        <v>0.136127167630058</v>
      </c>
      <c r="Q98">
        <v>0.127618078521156</v>
      </c>
      <c r="R98">
        <v>0.320724921040758</v>
      </c>
      <c r="S98">
        <v>-5.693788077199e-5</v>
      </c>
      <c r="T98">
        <v>0.0660517025395742</v>
      </c>
      <c r="U98">
        <v>0.308140155966243</v>
      </c>
      <c r="V98">
        <v>0.25250091870483</v>
      </c>
      <c r="W98">
        <v>0.384873675631622</v>
      </c>
      <c r="X98">
        <v>-0.00258939290506333</v>
      </c>
      <c r="Y98">
        <v>-0.227348894290907</v>
      </c>
      <c r="Z98">
        <v>-0.0451157676095058</v>
      </c>
      <c r="AA98">
        <v>0.0904321678769073</v>
      </c>
      <c r="AB98">
        <v>0.124442619103497</v>
      </c>
      <c r="AC98">
        <v>0.162405426558831</v>
      </c>
      <c r="AD98">
        <v>-0.0459432162495792</v>
      </c>
      <c r="AE98">
        <v>-0.0156676390326526</v>
      </c>
      <c r="AF98">
        <v>0.0314994503130825</v>
      </c>
      <c r="AG98">
        <v>0.109522706209453</v>
      </c>
      <c r="AH98">
        <v>0.078956710589513</v>
      </c>
      <c r="AI98">
        <v>0.0306572733606874</v>
      </c>
      <c r="AJ98">
        <v>-0.0305904003605497</v>
      </c>
      <c r="AK98">
        <v>0.136799488600043</v>
      </c>
      <c r="AL98">
        <v>0.0859674533526456</v>
      </c>
      <c r="AM98">
        <v>0.104927035932842</v>
      </c>
      <c r="AN98">
        <v>0.0443642870329608</v>
      </c>
      <c r="AO98">
        <v>-0.0357759617084347</v>
      </c>
      <c r="AP98">
        <v>-0.0282329713721619</v>
      </c>
      <c r="AQ98">
        <v>0.000682068845417216</v>
      </c>
      <c r="AR98">
        <v>-0.0714668987020521</v>
      </c>
      <c r="AS98">
        <v>-0.0404829212675901</v>
      </c>
      <c r="AT98">
        <v>-0.0518759664686254</v>
      </c>
      <c r="AU98">
        <v>0.114561873369043</v>
      </c>
      <c r="AV98">
        <v>-0.0591026016235117</v>
      </c>
      <c r="AW98">
        <v>-0.0459367428459172</v>
      </c>
      <c r="AX98">
        <v>0.102337074024503</v>
      </c>
      <c r="AY98">
        <v>0.177391737492606</v>
      </c>
      <c r="AZ98">
        <v>0.224820857241069</v>
      </c>
      <c r="BA98">
        <v>0.0501710868603131</v>
      </c>
      <c r="BB98">
        <v>-0.046232436710487</v>
      </c>
      <c r="BC98">
        <v>0.0433006800081903</v>
      </c>
      <c r="BD98">
        <v>0.147576205183295</v>
      </c>
      <c r="BE98">
        <v>0.0935840429170642</v>
      </c>
      <c r="BF98">
        <v>0.0492365940985224</v>
      </c>
      <c r="BG98">
        <v>0.0370419761996281</v>
      </c>
      <c r="BH98">
        <v>0.0118457779559604</v>
      </c>
      <c r="BI98">
        <v>0.13205248009569</v>
      </c>
      <c r="BJ98">
        <v>0.0258206816395803</v>
      </c>
      <c r="BK98">
        <v>-0.183604889950367</v>
      </c>
      <c r="BL98">
        <v>0.0741692819631281</v>
      </c>
      <c r="BM98">
        <v>0.181517206953253</v>
      </c>
      <c r="BN98">
        <v>0.0607017042453915</v>
      </c>
      <c r="BO98">
        <v>-0.0415004598145512</v>
      </c>
      <c r="BP98">
        <v>0.111711359358576</v>
      </c>
      <c r="BQ98">
        <v>0.159117394841575</v>
      </c>
      <c r="BR98">
        <v>-0.0158207737762137</v>
      </c>
      <c r="BS98">
        <v>-0.0705598334666501</v>
      </c>
      <c r="BT98">
        <v>-0.0100579107541877</v>
      </c>
      <c r="BU98">
        <v>0.11752722016518</v>
      </c>
      <c r="BV98">
        <v>-0.0952226971094365</v>
      </c>
      <c r="BW98">
        <v>0.240059047471059</v>
      </c>
      <c r="BX98">
        <v>-0.0523198502999014</v>
      </c>
      <c r="BY98">
        <v>-0.0381865782816039</v>
      </c>
      <c r="BZ98">
        <v>-0.0921446966850272</v>
      </c>
      <c r="CA98">
        <v>-0.00737454193040377</v>
      </c>
      <c r="CB98">
        <v>0.0214947140394501</v>
      </c>
      <c r="CC98">
        <v>-0.11118578255675</v>
      </c>
      <c r="CD98">
        <v>-0.0107423898737014</v>
      </c>
      <c r="CE98">
        <v>-0.0471275626036789</v>
      </c>
      <c r="CF98">
        <v>-0.0711395518796456</v>
      </c>
      <c r="CG98">
        <v>0.0358792298343249</v>
      </c>
      <c r="CH98">
        <v>0.133760243054483</v>
      </c>
      <c r="CI98">
        <v>0.0289270152505448</v>
      </c>
      <c r="CJ98">
        <v>0.0111110522944666</v>
      </c>
      <c r="CK98">
        <v>0.0216794932202502</v>
      </c>
      <c r="CL98">
        <v>-0.0326823844100209</v>
      </c>
      <c r="CM98">
        <v>-0.135538450943726</v>
      </c>
      <c r="CN98">
        <v>0.0829784235263837</v>
      </c>
      <c r="CO98">
        <v>-0.0806154089900865</v>
      </c>
      <c r="CP98">
        <v>-0.0347363691754727</v>
      </c>
      <c r="CQ98">
        <v>0.105733978589236</v>
      </c>
      <c r="CR98">
        <v>0.0442970822281166</v>
      </c>
      <c r="CS98">
        <v>0.0942397102185508</v>
      </c>
      <c r="CT98">
        <v>-0.152672718740065</v>
      </c>
      <c r="CU98">
        <v>0.20453327298498</v>
      </c>
      <c r="CV98">
        <v>0.04026540359343</v>
      </c>
      <c r="CW98">
        <v>0.0681219760268439</v>
      </c>
      <c r="CX98">
        <v>-0.0696197744009611</v>
      </c>
      <c r="CY98">
        <v>-0.0387060055765726</v>
      </c>
      <c r="CZ98">
        <v>0.111390276423411</v>
      </c>
      <c r="DA98">
        <v>0.00416321597242431</v>
      </c>
      <c r="DB98">
        <v>0.118043822303457</v>
      </c>
      <c r="DC98">
        <v>0.0198050990055583</v>
      </c>
      <c r="DD98">
        <v>-0.0267945464711196</v>
      </c>
      <c r="DE98">
        <v>-0.0310074405001044</v>
      </c>
      <c r="DF98">
        <v>-0.0264355901985988</v>
      </c>
      <c r="DG98">
        <v>0.199187441975351</v>
      </c>
      <c r="DH98">
        <v>0.0103165640337233</v>
      </c>
      <c r="DI98">
        <v>0.0513900263980231</v>
      </c>
      <c r="DJ98">
        <v>-0.0157332896483245</v>
      </c>
      <c r="DK98">
        <v>-0.0066507022638882</v>
      </c>
      <c r="DL98">
        <v>-0.0213884909060446</v>
      </c>
      <c r="DM98">
        <v>0.084051965114329</v>
      </c>
      <c r="DN98">
        <v>0.034269469164891</v>
      </c>
      <c r="DO98">
        <v>0.0681471832061307</v>
      </c>
      <c r="DP98">
        <v>0.108441819889947</v>
      </c>
      <c r="DQ98">
        <v>0.0206268817184402</v>
      </c>
      <c r="DS98">
        <f t="shared" si="1"/>
        <v>0.0267779118946476</v>
      </c>
    </row>
    <row r="99" spans="1:123">
      <c r="A99" t="s">
        <v>267</v>
      </c>
      <c r="B99">
        <v>-0.124145474432595</v>
      </c>
      <c r="C99">
        <v>-0.243209491102092</v>
      </c>
      <c r="D99">
        <v>0.0536303630363035</v>
      </c>
      <c r="E99">
        <v>0.0505090054815975</v>
      </c>
      <c r="F99">
        <v>0.0484532240029816</v>
      </c>
      <c r="G99">
        <v>-0.153928190543903</v>
      </c>
      <c r="H99">
        <v>0</v>
      </c>
      <c r="I99">
        <v>-0.00882352941176479</v>
      </c>
      <c r="J99">
        <v>-0.11954217888936</v>
      </c>
      <c r="K99">
        <v>0.526721232546943</v>
      </c>
      <c r="L99">
        <v>-0.142857142857143</v>
      </c>
      <c r="M99">
        <v>-0.166666666666667</v>
      </c>
      <c r="N99">
        <v>-0.100220750551877</v>
      </c>
      <c r="O99">
        <v>-0.0883218842001962</v>
      </c>
      <c r="P99">
        <v>-0.0199138858988159</v>
      </c>
      <c r="Q99">
        <v>0.254255903349808</v>
      </c>
      <c r="R99">
        <v>-0.197022767075307</v>
      </c>
      <c r="S99">
        <v>-0.171210468920392</v>
      </c>
      <c r="T99">
        <v>0.0361842105263157</v>
      </c>
      <c r="U99">
        <v>-0.0247619047619048</v>
      </c>
      <c r="V99">
        <v>0.0514322916666665</v>
      </c>
      <c r="W99">
        <v>-0.271207430340557</v>
      </c>
      <c r="X99">
        <v>-0.033984706881903</v>
      </c>
      <c r="Y99">
        <v>0.0492524186455583</v>
      </c>
      <c r="Z99">
        <v>-0.0335289186923722</v>
      </c>
      <c r="AA99">
        <v>0.150043365134432</v>
      </c>
      <c r="AB99">
        <v>0.0180995475113122</v>
      </c>
      <c r="AC99">
        <v>-0.071111111111111</v>
      </c>
      <c r="AD99">
        <v>0.0191387559808613</v>
      </c>
      <c r="AE99">
        <v>-0.169796557120501</v>
      </c>
      <c r="AF99">
        <v>0.0452403393025449</v>
      </c>
      <c r="AG99">
        <v>-0.348061316501353</v>
      </c>
      <c r="AH99">
        <v>0.567081604426003</v>
      </c>
      <c r="AI99">
        <v>-0.276257722859665</v>
      </c>
      <c r="AJ99">
        <v>0</v>
      </c>
      <c r="AK99">
        <v>0.117073170731707</v>
      </c>
      <c r="AL99">
        <v>-0.0786026200873363</v>
      </c>
      <c r="AM99">
        <v>-0.200236966824645</v>
      </c>
      <c r="AN99">
        <v>-0.179259259259259</v>
      </c>
      <c r="AO99">
        <v>-0.0866425992779782</v>
      </c>
      <c r="AP99">
        <v>-0.0474308300395258</v>
      </c>
      <c r="AQ99">
        <v>-0.149377593360996</v>
      </c>
      <c r="AR99">
        <v>0.41219512195122</v>
      </c>
      <c r="AS99">
        <v>-0.0846286701208981</v>
      </c>
      <c r="AT99">
        <v>0.0924528301886793</v>
      </c>
      <c r="AU99">
        <v>0.248704663212435</v>
      </c>
      <c r="AV99">
        <v>0.0995850622406638</v>
      </c>
      <c r="AW99">
        <v>-0.150943396226415</v>
      </c>
      <c r="AX99">
        <v>0.0711111111111111</v>
      </c>
      <c r="AY99">
        <v>0.266943291839557</v>
      </c>
      <c r="AZ99">
        <v>0.236899563318777</v>
      </c>
      <c r="BA99">
        <v>0.701676963812886</v>
      </c>
      <c r="BB99">
        <v>-0.125</v>
      </c>
      <c r="BC99">
        <v>0.0859513930053348</v>
      </c>
      <c r="BD99">
        <v>0.210698689956332</v>
      </c>
      <c r="BE99">
        <v>0.294409377817854</v>
      </c>
      <c r="BF99">
        <v>0.460815047021943</v>
      </c>
      <c r="BG99">
        <v>-0.000476871721506789</v>
      </c>
      <c r="BH99">
        <v>0.378339694656489</v>
      </c>
      <c r="BI99">
        <v>0.0882658359293873</v>
      </c>
      <c r="BJ99">
        <v>-0.129611959287532</v>
      </c>
      <c r="BK99">
        <v>-0.076923076923077</v>
      </c>
      <c r="BL99">
        <v>0.282264449722882</v>
      </c>
      <c r="BM99">
        <v>0.09771534424205</v>
      </c>
      <c r="BN99">
        <v>0.0787512304879765</v>
      </c>
      <c r="BO99">
        <v>-0.111067657411029</v>
      </c>
      <c r="BP99">
        <v>0.665200175978883</v>
      </c>
      <c r="BQ99">
        <v>0.181946279172171</v>
      </c>
      <c r="BR99">
        <v>-0.0382981894046645</v>
      </c>
      <c r="BS99">
        <v>-0.00813512047726028</v>
      </c>
      <c r="BT99">
        <v>-0.0365567880018748</v>
      </c>
      <c r="BU99">
        <v>-0.0295119182746879</v>
      </c>
      <c r="BV99">
        <v>0.0904761904761904</v>
      </c>
      <c r="BW99">
        <v>-0.0402206389335785</v>
      </c>
      <c r="BX99">
        <v>-0.00846104725415076</v>
      </c>
      <c r="BY99">
        <v>-0.0714860730961198</v>
      </c>
      <c r="BZ99">
        <v>-0.0135252297555055</v>
      </c>
      <c r="CA99">
        <v>0.11583758129724</v>
      </c>
      <c r="CB99">
        <v>0.0252835538752363</v>
      </c>
      <c r="CC99">
        <v>0.249673503879542</v>
      </c>
      <c r="CD99">
        <v>-0.0328271961640131</v>
      </c>
      <c r="CE99">
        <v>0.0241530540901289</v>
      </c>
      <c r="CF99">
        <v>0.09650592689133</v>
      </c>
      <c r="CG99">
        <v>0.00328277111161412</v>
      </c>
      <c r="CH99">
        <v>-0.0975403362292677</v>
      </c>
      <c r="CI99">
        <v>0.373570044383322</v>
      </c>
      <c r="CJ99">
        <v>0.0950712237746325</v>
      </c>
      <c r="CK99">
        <v>0.175629623472696</v>
      </c>
      <c r="CL99">
        <v>-0.107925622171946</v>
      </c>
      <c r="CM99">
        <v>-0.0667723400039627</v>
      </c>
      <c r="CN99">
        <v>0.0197027600849258</v>
      </c>
      <c r="CO99">
        <v>-0.0822020488048638</v>
      </c>
      <c r="CP99">
        <v>0.199637023593466</v>
      </c>
      <c r="CQ99">
        <v>-0.0117624810892586</v>
      </c>
      <c r="CR99">
        <v>0.0711470014160511</v>
      </c>
      <c r="CS99">
        <v>-0.06509932828355</v>
      </c>
      <c r="CT99">
        <v>0.0586256974699992</v>
      </c>
      <c r="CU99">
        <v>0.146859205776173</v>
      </c>
      <c r="CV99">
        <v>0.0401662049861495</v>
      </c>
      <c r="CW99">
        <v>0.0554714925553808</v>
      </c>
      <c r="CX99">
        <v>0.0446999455228374</v>
      </c>
      <c r="CY99">
        <v>0.0118289603688659</v>
      </c>
      <c r="CZ99">
        <v>0.130441858572707</v>
      </c>
      <c r="DA99">
        <v>0.296981476149343</v>
      </c>
      <c r="DB99">
        <v>-0.0189813701367176</v>
      </c>
      <c r="DC99">
        <v>-0.153506704131857</v>
      </c>
      <c r="DD99">
        <v>0.10764809410297</v>
      </c>
      <c r="DE99">
        <v>-0.0612441923610691</v>
      </c>
      <c r="DF99">
        <v>0.0174401165531131</v>
      </c>
      <c r="DG99">
        <v>-0.140477594339623</v>
      </c>
      <c r="DH99">
        <v>0.0728127985888232</v>
      </c>
      <c r="DI99">
        <v>0.10762977003357</v>
      </c>
      <c r="DJ99">
        <v>0.0363490165354008</v>
      </c>
      <c r="DK99">
        <v>-0.017407738983388</v>
      </c>
      <c r="DL99">
        <v>0.0250050617533912</v>
      </c>
      <c r="DM99">
        <v>0.180464197530864</v>
      </c>
      <c r="DN99">
        <v>0.0728401465838924</v>
      </c>
      <c r="DO99">
        <v>0.128895405059737</v>
      </c>
      <c r="DP99">
        <v>0.074276713918594</v>
      </c>
      <c r="DQ99">
        <v>0.0549158890728985</v>
      </c>
      <c r="DS99">
        <f t="shared" si="1"/>
        <v>0.040480402585281</v>
      </c>
    </row>
    <row r="100" spans="1:123">
      <c r="A100" t="s">
        <v>270</v>
      </c>
      <c r="B100">
        <v>0.0576891401313753</v>
      </c>
      <c r="C100">
        <v>0.13939639330987</v>
      </c>
      <c r="D100">
        <v>-0.0797865651976623</v>
      </c>
      <c r="E100">
        <v>-0.208092966331787</v>
      </c>
      <c r="F100">
        <v>-0.124087536479785</v>
      </c>
      <c r="G100">
        <v>-0.377120930511421</v>
      </c>
      <c r="H100">
        <v>-0.214278838881784</v>
      </c>
      <c r="I100">
        <v>-0.181816590829541</v>
      </c>
      <c r="J100">
        <v>0.355543196936964</v>
      </c>
      <c r="K100">
        <v>-0.213119151689205</v>
      </c>
      <c r="L100">
        <v>0</v>
      </c>
      <c r="M100">
        <v>0.312511280004813</v>
      </c>
      <c r="N100">
        <v>0.015874470978289</v>
      </c>
      <c r="O100">
        <v>0.312498120018048</v>
      </c>
      <c r="P100">
        <v>-0.011905853233717</v>
      </c>
      <c r="Q100">
        <v>-0.349395215066857</v>
      </c>
      <c r="R100">
        <v>0.0370403379618902</v>
      </c>
      <c r="S100">
        <v>-0.214286942023754</v>
      </c>
      <c r="T100">
        <v>0.0227292614630732</v>
      </c>
      <c r="U100">
        <v>0.0444268571795257</v>
      </c>
      <c r="V100">
        <v>0.212767264684197</v>
      </c>
      <c r="W100">
        <v>0.0526369116976546</v>
      </c>
      <c r="X100">
        <v>0.186463246382392</v>
      </c>
      <c r="Y100">
        <v>-0.119407223116135</v>
      </c>
      <c r="Z100">
        <v>-0.186438595952461</v>
      </c>
      <c r="AA100">
        <v>-0.0833270421259249</v>
      </c>
      <c r="AB100">
        <v>0.22726430439169</v>
      </c>
      <c r="AC100">
        <v>0</v>
      </c>
      <c r="AD100">
        <v>0.166675054943211</v>
      </c>
      <c r="AE100">
        <v>0.0793621121049151</v>
      </c>
      <c r="AF100">
        <v>-0.102942939742343</v>
      </c>
      <c r="AG100">
        <v>0.18032494727775</v>
      </c>
      <c r="AH100">
        <v>0.0555513614172831</v>
      </c>
      <c r="AI100">
        <v>0.118427483281878</v>
      </c>
      <c r="AJ100">
        <v>0.0470551872615266</v>
      </c>
      <c r="AK100">
        <v>-0.235950366954734</v>
      </c>
      <c r="AL100">
        <v>-0.100491600165199</v>
      </c>
      <c r="AM100">
        <v>0.100817559761841</v>
      </c>
      <c r="AN100">
        <v>0.113864783047427</v>
      </c>
      <c r="AO100">
        <v>-0.0133352659805769</v>
      </c>
      <c r="AP100">
        <v>-0.12387982958719</v>
      </c>
      <c r="AQ100">
        <v>-0.0128554460979529</v>
      </c>
      <c r="AR100">
        <v>-0.0130087054993278</v>
      </c>
      <c r="AS100">
        <v>0.134555259157273</v>
      </c>
      <c r="AT100">
        <v>-0.0558097790362542</v>
      </c>
      <c r="AU100">
        <v>0.0738891194623323</v>
      </c>
      <c r="AV100">
        <v>0.0321148955268538</v>
      </c>
      <c r="AW100">
        <v>-0.137785669420689</v>
      </c>
      <c r="AX100">
        <v>0.201033888569788</v>
      </c>
      <c r="AY100">
        <v>-0.0472057948700004</v>
      </c>
      <c r="AZ100">
        <v>-0.0495568287547133</v>
      </c>
      <c r="BA100">
        <v>0.0805682930599205</v>
      </c>
      <c r="BB100">
        <v>-0.135962141350085</v>
      </c>
      <c r="BC100">
        <v>-0.225881216803477</v>
      </c>
      <c r="BD100">
        <v>-0.101653835186769</v>
      </c>
      <c r="BE100">
        <v>0.105856213299476</v>
      </c>
      <c r="BF100">
        <v>0.399325487944891</v>
      </c>
      <c r="BG100">
        <v>-0.12263473668017</v>
      </c>
      <c r="BH100">
        <v>-0.0860194628715042</v>
      </c>
      <c r="BI100">
        <v>-0.150005595434126</v>
      </c>
      <c r="BJ100">
        <v>0.00346072825759847</v>
      </c>
      <c r="BK100">
        <v>-0.151728145149198</v>
      </c>
      <c r="BL100">
        <v>-0.0243940163952537</v>
      </c>
      <c r="BM100">
        <v>-0.499988675741173</v>
      </c>
      <c r="BN100">
        <v>0.191647415862662</v>
      </c>
      <c r="BO100">
        <v>-0.349665500988293</v>
      </c>
      <c r="BP100">
        <v>0.0537728680811269</v>
      </c>
      <c r="BQ100">
        <v>0.591879749292806</v>
      </c>
      <c r="BR100">
        <v>-0.301289198606272</v>
      </c>
      <c r="BS100">
        <v>-0.155986635416147</v>
      </c>
      <c r="BT100">
        <v>-0.423870014771049</v>
      </c>
      <c r="BU100">
        <v>-0.0188698595015896</v>
      </c>
      <c r="BV100">
        <v>0.153757708790634</v>
      </c>
      <c r="BW100">
        <v>0.300054357673492</v>
      </c>
      <c r="BX100">
        <v>-0.320487804878049</v>
      </c>
      <c r="BY100">
        <v>-0.226438314019075</v>
      </c>
      <c r="BZ100">
        <v>-0.317115206151399</v>
      </c>
      <c r="CA100">
        <v>-0.142884876722966</v>
      </c>
      <c r="CB100">
        <v>-0.0416761041902604</v>
      </c>
      <c r="CC100">
        <v>0</v>
      </c>
      <c r="CD100">
        <v>0.347908295911132</v>
      </c>
      <c r="CE100">
        <v>-0.322637208486761</v>
      </c>
      <c r="CF100">
        <v>-0.23789800673052</v>
      </c>
      <c r="CG100">
        <v>0.312160326086957</v>
      </c>
      <c r="CH100">
        <v>1.09552161532488</v>
      </c>
      <c r="CI100">
        <v>0.0227300802964794</v>
      </c>
      <c r="CJ100">
        <v>-0.0666747191689819</v>
      </c>
      <c r="CK100">
        <v>1.21418403002459</v>
      </c>
      <c r="CL100">
        <v>-0.0107545736162254</v>
      </c>
      <c r="CM100">
        <v>0.27178729689808</v>
      </c>
      <c r="CN100">
        <v>-0.162415795586527</v>
      </c>
      <c r="CO100">
        <v>0.112263575350824</v>
      </c>
      <c r="CP100">
        <v>0.834837680147609</v>
      </c>
      <c r="CQ100">
        <v>0.315024188726423</v>
      </c>
      <c r="CR100">
        <v>-0.190120905239227</v>
      </c>
      <c r="CS100">
        <v>0.338028887868116</v>
      </c>
      <c r="CT100">
        <v>0.101750839182179</v>
      </c>
      <c r="CU100">
        <v>0.191095262000796</v>
      </c>
      <c r="CV100">
        <v>0.0614917303723512</v>
      </c>
      <c r="CW100">
        <v>0.234264824677903</v>
      </c>
      <c r="CX100">
        <v>0.0693866684415454</v>
      </c>
      <c r="CY100">
        <v>0.232816746540528</v>
      </c>
      <c r="CZ100">
        <v>-0.00309644413779187</v>
      </c>
      <c r="DA100">
        <v>-0.136641401779233</v>
      </c>
      <c r="DB100">
        <v>0.125898190421257</v>
      </c>
      <c r="DC100">
        <v>-0.166132659529205</v>
      </c>
      <c r="DD100">
        <v>-0.176250078097341</v>
      </c>
      <c r="DE100">
        <v>-0.0511579107043536</v>
      </c>
      <c r="DF100">
        <v>0.161761767096095</v>
      </c>
      <c r="DG100">
        <v>0.0717291836290037</v>
      </c>
      <c r="DH100">
        <v>-0.0551156669305999</v>
      </c>
      <c r="DI100">
        <v>0.13749759362225</v>
      </c>
      <c r="DJ100">
        <v>0.0732610578502524</v>
      </c>
      <c r="DK100">
        <v>-0.0307212822796081</v>
      </c>
      <c r="DL100">
        <v>-0.0175987597611392</v>
      </c>
      <c r="DM100">
        <v>0.0418383549100403</v>
      </c>
      <c r="DN100">
        <v>-0.0977821826613807</v>
      </c>
      <c r="DO100">
        <v>0.144734387630319</v>
      </c>
      <c r="DP100">
        <v>0.0999004164403403</v>
      </c>
      <c r="DQ100">
        <v>0.0402854806157197</v>
      </c>
      <c r="DS100">
        <f t="shared" si="1"/>
        <v>0.0252963260513781</v>
      </c>
    </row>
    <row r="101" spans="1:123">
      <c r="A101" t="s">
        <v>272</v>
      </c>
      <c r="B101">
        <v>-0.12030169032166</v>
      </c>
      <c r="C101">
        <v>-0.0743458256480938</v>
      </c>
      <c r="D101">
        <v>-0.0752808250673324</v>
      </c>
      <c r="E101">
        <v>0.00497265042267525</v>
      </c>
      <c r="F101">
        <v>-0.0239391154779577</v>
      </c>
      <c r="G101">
        <v>-0.164224502112251</v>
      </c>
      <c r="H101">
        <v>-0.0474264918260067</v>
      </c>
      <c r="I101">
        <v>0.0700727713765918</v>
      </c>
      <c r="J101">
        <v>-0.0686293955966111</v>
      </c>
      <c r="K101">
        <v>-0.230338616933889</v>
      </c>
      <c r="L101">
        <v>-0.280417424302316</v>
      </c>
      <c r="M101">
        <v>0.160678971654581</v>
      </c>
      <c r="N101">
        <v>-0.183349898244119</v>
      </c>
      <c r="O101">
        <v>-0.271979136482179</v>
      </c>
      <c r="P101">
        <v>0.211908931698774</v>
      </c>
      <c r="Q101">
        <v>0.100039411455596</v>
      </c>
      <c r="R101">
        <v>0.0527855735355587</v>
      </c>
      <c r="S101">
        <v>-0.000170154840905212</v>
      </c>
      <c r="T101">
        <v>0.266961651917404</v>
      </c>
      <c r="U101">
        <v>-0.00868630787140678</v>
      </c>
      <c r="V101">
        <v>0.133378500451671</v>
      </c>
      <c r="W101">
        <v>-0.0709361176423704</v>
      </c>
      <c r="X101">
        <v>0.0461974005919445</v>
      </c>
      <c r="Y101">
        <v>0.0752357523575236</v>
      </c>
      <c r="Z101">
        <v>0.00377502383222117</v>
      </c>
      <c r="AA101">
        <v>-0.0450919313174289</v>
      </c>
      <c r="AB101">
        <v>0.0786490034610334</v>
      </c>
      <c r="AC101">
        <v>-0.0385040938260677</v>
      </c>
      <c r="AD101">
        <v>-0.127004219409283</v>
      </c>
      <c r="AE101">
        <v>-0.102421020255723</v>
      </c>
      <c r="AF101">
        <v>0.108135891913061</v>
      </c>
      <c r="AG101">
        <v>-0.00923267217387469</v>
      </c>
      <c r="AH101">
        <v>-0.0256821829855537</v>
      </c>
      <c r="AI101">
        <v>0.0222405271828665</v>
      </c>
      <c r="AJ101">
        <v>-0.0496015757901334</v>
      </c>
      <c r="AK101">
        <v>0.00518134715025909</v>
      </c>
      <c r="AL101">
        <v>-0.0485941893158388</v>
      </c>
      <c r="AM101">
        <v>-0.0287149682312958</v>
      </c>
      <c r="AN101">
        <v>0.00207910750507101</v>
      </c>
      <c r="AO101">
        <v>0.017306816456657</v>
      </c>
      <c r="AP101">
        <v>-0.181365965278814</v>
      </c>
      <c r="AQ101">
        <v>-0.0864677644771221</v>
      </c>
      <c r="AR101">
        <v>-0.0695091126779299</v>
      </c>
      <c r="AS101">
        <v>-0.0355279147901922</v>
      </c>
      <c r="AT101">
        <v>-0.0603320486214054</v>
      </c>
      <c r="AU101">
        <v>0.10727244044802</v>
      </c>
      <c r="AV101">
        <v>-0.0638267559481406</v>
      </c>
      <c r="AW101">
        <v>-0.140009131030285</v>
      </c>
      <c r="AX101">
        <v>0.135816669615997</v>
      </c>
      <c r="AY101">
        <v>-0.0583469658019787</v>
      </c>
      <c r="AZ101">
        <v>-0.0485605559232296</v>
      </c>
      <c r="BA101">
        <v>-0.00991218154943052</v>
      </c>
      <c r="BB101">
        <v>-0.107754456836744</v>
      </c>
      <c r="BC101">
        <v>-0.0743110236220473</v>
      </c>
      <c r="BD101">
        <v>-0.0892078681552366</v>
      </c>
      <c r="BE101">
        <v>-0.202895166939061</v>
      </c>
      <c r="BF101">
        <v>-0.0306092560046867</v>
      </c>
      <c r="BG101">
        <v>-0.00574104849675172</v>
      </c>
      <c r="BH101">
        <v>0.220027351466342</v>
      </c>
      <c r="BI101">
        <v>0.0567941213102503</v>
      </c>
      <c r="BJ101">
        <v>0.0542133176193282</v>
      </c>
      <c r="BK101">
        <v>0.0694242593627725</v>
      </c>
      <c r="BL101">
        <v>0.108091156178131</v>
      </c>
      <c r="BM101">
        <v>0.0425471698113209</v>
      </c>
      <c r="BN101">
        <v>-0.0660573703737218</v>
      </c>
      <c r="BO101">
        <v>-0.19436101152989</v>
      </c>
      <c r="BP101">
        <v>0.00348767288033658</v>
      </c>
      <c r="BQ101">
        <v>0.146332694151486</v>
      </c>
      <c r="BR101">
        <v>-0.0239414532148459</v>
      </c>
      <c r="BS101">
        <v>0.104434447300771</v>
      </c>
      <c r="BT101">
        <v>0.00281253030743867</v>
      </c>
      <c r="BU101">
        <v>0.069439071566731</v>
      </c>
      <c r="BV101">
        <v>0.0731597033821667</v>
      </c>
      <c r="BW101">
        <v>0.382826325103227</v>
      </c>
      <c r="BX101">
        <v>-0.0292504570383911</v>
      </c>
      <c r="BY101">
        <v>0.0793471437539233</v>
      </c>
      <c r="BZ101">
        <v>0.03303477957427</v>
      </c>
      <c r="CA101">
        <v>-0.11102353338588</v>
      </c>
      <c r="CB101">
        <v>-0.0471817606079796</v>
      </c>
      <c r="CC101">
        <v>0.0150216018610834</v>
      </c>
      <c r="CD101">
        <v>-0.0887302730665969</v>
      </c>
      <c r="CE101">
        <v>0.0237855705662546</v>
      </c>
      <c r="CF101">
        <v>-0.083877307503334</v>
      </c>
      <c r="CG101">
        <v>0.203876800490346</v>
      </c>
      <c r="CH101">
        <v>0.0211290014637562</v>
      </c>
      <c r="CI101">
        <v>0.0484886257401058</v>
      </c>
      <c r="CJ101">
        <v>0.030553409023361</v>
      </c>
      <c r="CK101">
        <v>0.108380919420892</v>
      </c>
      <c r="CL101">
        <v>-0.0348667776852623</v>
      </c>
      <c r="CM101">
        <v>-0.179176102663647</v>
      </c>
      <c r="CN101">
        <v>0.0284438021414966</v>
      </c>
      <c r="CO101">
        <v>-0.0198645886561062</v>
      </c>
      <c r="CP101">
        <v>0.0765721733463669</v>
      </c>
      <c r="CQ101">
        <v>0.0543583535108958</v>
      </c>
      <c r="CR101">
        <v>-0.0177976805603398</v>
      </c>
      <c r="CS101">
        <v>0.00946925415010513</v>
      </c>
      <c r="CT101">
        <v>-0.0235668789808918</v>
      </c>
      <c r="CU101">
        <v>-0.164264958785507</v>
      </c>
      <c r="CV101">
        <v>0.118995245866742</v>
      </c>
      <c r="CW101">
        <v>-0.0322130627774255</v>
      </c>
      <c r="CX101">
        <v>0.135630978901848</v>
      </c>
      <c r="CY101">
        <v>-0.00738518347565198</v>
      </c>
      <c r="CZ101">
        <v>0.154731457800511</v>
      </c>
      <c r="DA101">
        <v>-0.0451525218967079</v>
      </c>
      <c r="DB101">
        <v>-0.0169223469871896</v>
      </c>
      <c r="DC101">
        <v>-0.137494637494637</v>
      </c>
      <c r="DD101">
        <v>0.0163516538174584</v>
      </c>
      <c r="DE101">
        <v>0.0700434330458188</v>
      </c>
      <c r="DF101">
        <v>0.015149782757832</v>
      </c>
      <c r="DG101">
        <v>0.0591879258883821</v>
      </c>
      <c r="DH101">
        <v>0.0880476393024245</v>
      </c>
      <c r="DI101">
        <v>0.0370406567630961</v>
      </c>
      <c r="DJ101">
        <v>0.177268871925361</v>
      </c>
      <c r="DK101">
        <v>-0.213776817162984</v>
      </c>
      <c r="DL101">
        <v>0.0238252812706816</v>
      </c>
      <c r="DM101">
        <v>-0.0416190144696932</v>
      </c>
      <c r="DN101">
        <v>-0.00710802116841347</v>
      </c>
      <c r="DO101">
        <v>0.157286931075926</v>
      </c>
      <c r="DP101">
        <v>0.00966270826748561</v>
      </c>
      <c r="DQ101">
        <v>0.00572943158619733</v>
      </c>
      <c r="DS101">
        <f t="shared" si="1"/>
        <v>-0.00172658028775016</v>
      </c>
    </row>
    <row r="202" spans="2:121">
      <c r="B202" s="4">
        <v>2008</v>
      </c>
      <c r="C202" s="4">
        <v>2008</v>
      </c>
      <c r="D202" s="4">
        <v>2008</v>
      </c>
      <c r="E202" s="4">
        <v>2008</v>
      </c>
      <c r="F202" s="4">
        <v>2008</v>
      </c>
      <c r="G202" s="4">
        <v>2008</v>
      </c>
      <c r="H202" s="4">
        <v>2008</v>
      </c>
      <c r="I202" s="4">
        <v>2008</v>
      </c>
      <c r="J202" s="4">
        <v>2008</v>
      </c>
      <c r="K202" s="4">
        <v>2008</v>
      </c>
      <c r="L202" s="4">
        <v>2008</v>
      </c>
      <c r="M202" s="4">
        <v>2008</v>
      </c>
      <c r="N202" s="4">
        <v>2009</v>
      </c>
      <c r="O202" s="4">
        <v>2009</v>
      </c>
      <c r="P202" s="4">
        <v>2009</v>
      </c>
      <c r="Q202" s="4">
        <v>2009</v>
      </c>
      <c r="R202" s="4">
        <v>2009</v>
      </c>
      <c r="S202" s="4">
        <v>2009</v>
      </c>
      <c r="T202" s="4">
        <v>2009</v>
      </c>
      <c r="U202" s="4">
        <v>2009</v>
      </c>
      <c r="V202" s="4">
        <v>2009</v>
      </c>
      <c r="W202" s="4">
        <v>2009</v>
      </c>
      <c r="X202" s="4">
        <v>2009</v>
      </c>
      <c r="Y202" s="4">
        <v>2009</v>
      </c>
      <c r="Z202" s="4">
        <v>2010</v>
      </c>
      <c r="AA202" s="4">
        <v>2010</v>
      </c>
      <c r="AB202" s="4">
        <v>2010</v>
      </c>
      <c r="AC202" s="4">
        <v>2010</v>
      </c>
      <c r="AD202" s="4">
        <v>2010</v>
      </c>
      <c r="AE202" s="4">
        <v>2010</v>
      </c>
      <c r="AF202" s="4">
        <v>2010</v>
      </c>
      <c r="AG202" s="4">
        <v>2010</v>
      </c>
      <c r="AH202" s="4">
        <v>2010</v>
      </c>
      <c r="AI202" s="4">
        <v>2010</v>
      </c>
      <c r="AJ202" s="4">
        <v>2010</v>
      </c>
      <c r="AK202" s="4">
        <v>2010</v>
      </c>
      <c r="AL202" s="4">
        <v>2011</v>
      </c>
      <c r="AM202" s="4">
        <v>2011</v>
      </c>
      <c r="AN202" s="4">
        <v>2011</v>
      </c>
      <c r="AO202" s="4">
        <v>2011</v>
      </c>
      <c r="AP202" s="4">
        <v>2011</v>
      </c>
      <c r="AQ202" s="4">
        <v>2011</v>
      </c>
      <c r="AR202" s="4">
        <v>2011</v>
      </c>
      <c r="AS202" s="4">
        <v>2011</v>
      </c>
      <c r="AT202" s="4">
        <v>2011</v>
      </c>
      <c r="AU202" s="4">
        <v>2011</v>
      </c>
      <c r="AV202" s="4">
        <v>2011</v>
      </c>
      <c r="AW202" s="4">
        <v>2011</v>
      </c>
      <c r="AX202" s="4">
        <v>2012</v>
      </c>
      <c r="AY202" s="4">
        <v>2012</v>
      </c>
      <c r="AZ202" s="4">
        <v>2012</v>
      </c>
      <c r="BA202" s="4">
        <v>2012</v>
      </c>
      <c r="BB202" s="4">
        <v>2012</v>
      </c>
      <c r="BC202" s="4">
        <v>2012</v>
      </c>
      <c r="BD202" s="4">
        <v>2012</v>
      </c>
      <c r="BE202" s="4">
        <v>2012</v>
      </c>
      <c r="BF202" s="4">
        <v>2012</v>
      </c>
      <c r="BG202" s="4">
        <v>2012</v>
      </c>
      <c r="BH202" s="4">
        <v>2012</v>
      </c>
      <c r="BI202" s="4">
        <v>2012</v>
      </c>
      <c r="BJ202" s="4">
        <v>2013</v>
      </c>
      <c r="BK202" s="4">
        <v>2013</v>
      </c>
      <c r="BL202" s="4">
        <v>2013</v>
      </c>
      <c r="BM202" s="4">
        <v>2013</v>
      </c>
      <c r="BN202" s="4">
        <v>2013</v>
      </c>
      <c r="BO202" s="4">
        <v>2013</v>
      </c>
      <c r="BP202" s="4">
        <v>2013</v>
      </c>
      <c r="BQ202" s="4">
        <v>2013</v>
      </c>
      <c r="BR202" s="4">
        <v>2013</v>
      </c>
      <c r="BS202" s="4">
        <v>2013</v>
      </c>
      <c r="BT202" s="4">
        <v>2013</v>
      </c>
      <c r="BU202" s="4">
        <v>2013</v>
      </c>
      <c r="BV202" s="4">
        <v>2014</v>
      </c>
      <c r="BW202" s="4">
        <v>2014</v>
      </c>
      <c r="BX202" s="4">
        <v>2014</v>
      </c>
      <c r="BY202" s="4">
        <v>2014</v>
      </c>
      <c r="BZ202" s="4">
        <v>2014</v>
      </c>
      <c r="CA202" s="4">
        <v>2014</v>
      </c>
      <c r="CB202" s="4">
        <v>2014</v>
      </c>
      <c r="CC202" s="4">
        <v>2014</v>
      </c>
      <c r="CD202" s="4">
        <v>2014</v>
      </c>
      <c r="CE202" s="4">
        <v>2014</v>
      </c>
      <c r="CF202" s="4">
        <v>2014</v>
      </c>
      <c r="CG202" s="4">
        <v>2014</v>
      </c>
      <c r="CH202" s="4">
        <v>2015</v>
      </c>
      <c r="CI202" s="4">
        <v>2015</v>
      </c>
      <c r="CJ202" s="4">
        <v>2015</v>
      </c>
      <c r="CK202" s="4">
        <v>2015</v>
      </c>
      <c r="CL202" s="4">
        <v>2015</v>
      </c>
      <c r="CM202" s="4">
        <v>2015</v>
      </c>
      <c r="CN202" s="4">
        <v>2015</v>
      </c>
      <c r="CO202" s="4">
        <v>2015</v>
      </c>
      <c r="CP202" s="4">
        <v>2015</v>
      </c>
      <c r="CQ202" s="4">
        <v>2015</v>
      </c>
      <c r="CR202" s="4">
        <v>2015</v>
      </c>
      <c r="CS202" s="4">
        <v>2015</v>
      </c>
      <c r="CT202" s="4">
        <v>2016</v>
      </c>
      <c r="CU202" s="4">
        <v>2016</v>
      </c>
      <c r="CV202" s="4">
        <v>2016</v>
      </c>
      <c r="CW202" s="4">
        <v>2016</v>
      </c>
      <c r="CX202" s="4">
        <v>2016</v>
      </c>
      <c r="CY202" s="4">
        <v>2016</v>
      </c>
      <c r="CZ202" s="4">
        <v>2016</v>
      </c>
      <c r="DA202" s="4">
        <v>2016</v>
      </c>
      <c r="DB202" s="4">
        <v>2016</v>
      </c>
      <c r="DC202" s="4">
        <v>2016</v>
      </c>
      <c r="DD202" s="4">
        <v>2016</v>
      </c>
      <c r="DE202" s="4">
        <v>2016</v>
      </c>
      <c r="DF202" s="4">
        <v>2017</v>
      </c>
      <c r="DG202" s="4">
        <v>2017</v>
      </c>
      <c r="DH202" s="4">
        <v>2017</v>
      </c>
      <c r="DI202" s="4">
        <v>2017</v>
      </c>
      <c r="DJ202" s="4">
        <v>2017</v>
      </c>
      <c r="DK202" s="4">
        <v>2017</v>
      </c>
      <c r="DL202" s="4">
        <v>2017</v>
      </c>
      <c r="DM202" s="4">
        <v>2017</v>
      </c>
      <c r="DN202" s="4">
        <v>2017</v>
      </c>
      <c r="DO202" s="4">
        <v>2017</v>
      </c>
      <c r="DP202" s="4">
        <v>2017</v>
      </c>
      <c r="DQ202">
        <v>2017</v>
      </c>
    </row>
  </sheetData>
  <sortState ref="A2:DS202">
    <sortCondition ref="A2:A202"/>
  </sortState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C1" sqref="B$1:C$1048576"/>
    </sheetView>
  </sheetViews>
  <sheetFormatPr defaultColWidth="9" defaultRowHeight="14.4"/>
  <sheetData>
    <row r="1" spans="1:11">
      <c r="A1" t="s">
        <v>27</v>
      </c>
      <c r="B1" s="32" t="s">
        <v>274</v>
      </c>
      <c r="C1" s="32" t="s">
        <v>275</v>
      </c>
      <c r="D1" s="32" t="s">
        <v>276</v>
      </c>
      <c r="E1" s="32" t="s">
        <v>277</v>
      </c>
      <c r="F1" s="32" t="s">
        <v>278</v>
      </c>
      <c r="G1" s="32" t="s">
        <v>279</v>
      </c>
      <c r="H1" s="32" t="s">
        <v>280</v>
      </c>
      <c r="I1" s="32" t="s">
        <v>281</v>
      </c>
      <c r="J1" s="32" t="s">
        <v>282</v>
      </c>
      <c r="K1" s="32" t="s">
        <v>283</v>
      </c>
    </row>
    <row r="2" spans="1:11">
      <c r="A2" t="s">
        <v>30</v>
      </c>
      <c r="B2">
        <v>46040.43</v>
      </c>
      <c r="C2">
        <v>82619.06</v>
      </c>
      <c r="D2">
        <v>75151.75</v>
      </c>
      <c r="E2">
        <v>76605</v>
      </c>
      <c r="F2">
        <v>97854.25</v>
      </c>
      <c r="G2">
        <v>123876.7</v>
      </c>
      <c r="H2">
        <v>129381.2</v>
      </c>
      <c r="I2">
        <v>138294.1</v>
      </c>
      <c r="J2">
        <v>137044.4</v>
      </c>
      <c r="K2">
        <v>138763.5</v>
      </c>
    </row>
    <row r="3" spans="1:11">
      <c r="A3" t="s">
        <v>33</v>
      </c>
      <c r="B3">
        <v>44676.83</v>
      </c>
      <c r="C3">
        <v>71146.81</v>
      </c>
      <c r="D3">
        <v>64129.59</v>
      </c>
      <c r="E3">
        <v>64039.4</v>
      </c>
      <c r="F3">
        <v>78757.88</v>
      </c>
      <c r="G3">
        <v>101354.9</v>
      </c>
      <c r="H3">
        <v>100235.7</v>
      </c>
      <c r="I3">
        <v>108958</v>
      </c>
      <c r="J3">
        <v>105906.1</v>
      </c>
      <c r="K3">
        <v>107125.9</v>
      </c>
    </row>
    <row r="4" spans="1:11">
      <c r="A4" t="s">
        <v>35</v>
      </c>
      <c r="B4">
        <v>100346.8</v>
      </c>
      <c r="C4">
        <v>138740.3</v>
      </c>
      <c r="D4">
        <v>144982.6</v>
      </c>
      <c r="E4">
        <v>116737.9</v>
      </c>
      <c r="F4">
        <v>110931.6</v>
      </c>
      <c r="G4">
        <v>118511.3</v>
      </c>
      <c r="H4">
        <v>94006.13</v>
      </c>
      <c r="I4">
        <v>60219.02</v>
      </c>
      <c r="J4">
        <v>82251.06</v>
      </c>
      <c r="K4">
        <v>88578.13</v>
      </c>
    </row>
    <row r="5" spans="1:11">
      <c r="A5" t="s">
        <v>38</v>
      </c>
      <c r="B5">
        <v>36338.63</v>
      </c>
      <c r="C5">
        <v>59829.16</v>
      </c>
      <c r="D5">
        <v>49806.99</v>
      </c>
      <c r="E5">
        <v>53275.81</v>
      </c>
      <c r="F5">
        <v>56403.27</v>
      </c>
      <c r="G5">
        <v>80609.69</v>
      </c>
      <c r="H5">
        <v>76076.81</v>
      </c>
      <c r="I5">
        <v>78537.63</v>
      </c>
      <c r="J5">
        <v>78066</v>
      </c>
      <c r="K5">
        <v>79545.56</v>
      </c>
    </row>
    <row r="6" spans="1:11">
      <c r="A6" t="s">
        <v>39</v>
      </c>
      <c r="B6">
        <v>20491.54</v>
      </c>
      <c r="C6">
        <v>18984.45</v>
      </c>
      <c r="D6">
        <v>19201.31</v>
      </c>
      <c r="E6">
        <v>16629.32</v>
      </c>
      <c r="F6">
        <v>26555.79</v>
      </c>
      <c r="G6">
        <v>32955.59</v>
      </c>
      <c r="H6">
        <v>39503.73</v>
      </c>
      <c r="I6">
        <v>46815.43</v>
      </c>
      <c r="J6">
        <v>45240.23</v>
      </c>
      <c r="K6">
        <v>65850.31</v>
      </c>
    </row>
    <row r="7" spans="1:11">
      <c r="A7" t="s">
        <v>42</v>
      </c>
      <c r="B7">
        <v>12558.79</v>
      </c>
      <c r="C7">
        <v>29510.77</v>
      </c>
      <c r="D7">
        <v>31522.41</v>
      </c>
      <c r="E7">
        <v>31925.75</v>
      </c>
      <c r="F7">
        <v>36188.79</v>
      </c>
      <c r="G7">
        <v>42634.68</v>
      </c>
      <c r="H7">
        <v>46074.59</v>
      </c>
      <c r="I7">
        <v>43792.63</v>
      </c>
      <c r="J7">
        <v>46945.24</v>
      </c>
      <c r="K7">
        <v>49764.27</v>
      </c>
    </row>
    <row r="8" spans="1:11">
      <c r="A8" t="s">
        <v>45</v>
      </c>
      <c r="B8">
        <v>33431.45</v>
      </c>
      <c r="C8">
        <v>34975.99</v>
      </c>
      <c r="D8">
        <v>32251.82</v>
      </c>
      <c r="E8">
        <v>30466.31</v>
      </c>
      <c r="F8">
        <v>36531.47</v>
      </c>
      <c r="G8">
        <v>42098.23</v>
      </c>
      <c r="H8">
        <v>38497.05</v>
      </c>
      <c r="I8">
        <v>31125.25</v>
      </c>
      <c r="J8">
        <v>29808.09</v>
      </c>
      <c r="K8">
        <v>35058.65</v>
      </c>
    </row>
    <row r="9" spans="1:11">
      <c r="A9" t="s">
        <v>48</v>
      </c>
      <c r="B9">
        <v>8464.2</v>
      </c>
      <c r="C9">
        <v>16138.56</v>
      </c>
      <c r="D9">
        <v>12081.63</v>
      </c>
      <c r="E9">
        <v>8487.06</v>
      </c>
      <c r="F9">
        <v>11128.27</v>
      </c>
      <c r="G9">
        <v>18215.9</v>
      </c>
      <c r="H9">
        <v>18625.41</v>
      </c>
      <c r="I9">
        <v>28138.41</v>
      </c>
      <c r="J9">
        <v>28923.08</v>
      </c>
      <c r="K9">
        <v>33423.82</v>
      </c>
    </row>
    <row r="10" spans="1:11">
      <c r="A10" t="s">
        <v>51</v>
      </c>
      <c r="B10">
        <v>19506.03</v>
      </c>
      <c r="C10">
        <v>43327.69</v>
      </c>
      <c r="D10">
        <v>36211.53</v>
      </c>
      <c r="E10">
        <v>28725.2</v>
      </c>
      <c r="F10">
        <v>25509.3</v>
      </c>
      <c r="G10">
        <v>28694.7</v>
      </c>
      <c r="H10">
        <v>24690.08</v>
      </c>
      <c r="I10">
        <v>19903.1</v>
      </c>
      <c r="J10">
        <v>24900.08</v>
      </c>
      <c r="K10">
        <v>29351.53</v>
      </c>
    </row>
    <row r="11" spans="1:11">
      <c r="A11" t="s">
        <v>53</v>
      </c>
      <c r="B11">
        <v>25287.61</v>
      </c>
      <c r="C11">
        <v>35367.18</v>
      </c>
      <c r="D11">
        <v>32346.64</v>
      </c>
      <c r="E11">
        <v>27006.11</v>
      </c>
      <c r="F11">
        <v>28103.57</v>
      </c>
      <c r="G11">
        <v>30484.69</v>
      </c>
      <c r="H11">
        <v>28177.73</v>
      </c>
      <c r="I11">
        <v>25384.68</v>
      </c>
      <c r="J11">
        <v>26570.7</v>
      </c>
      <c r="K11">
        <v>26435.92</v>
      </c>
    </row>
    <row r="12" spans="1:11">
      <c r="A12" t="s">
        <v>56</v>
      </c>
      <c r="B12">
        <v>6047.22</v>
      </c>
      <c r="C12">
        <v>7108.18</v>
      </c>
      <c r="D12">
        <v>7451.47</v>
      </c>
      <c r="E12">
        <v>8113.58</v>
      </c>
      <c r="F12">
        <v>9164.63</v>
      </c>
      <c r="G12">
        <v>10238.64</v>
      </c>
      <c r="H12">
        <v>15956.49</v>
      </c>
      <c r="I12">
        <v>20875.78</v>
      </c>
      <c r="J12">
        <v>20692.94</v>
      </c>
      <c r="K12">
        <v>25811.89</v>
      </c>
    </row>
    <row r="13" spans="1:11">
      <c r="A13" t="s">
        <v>59</v>
      </c>
      <c r="B13">
        <v>7954.79</v>
      </c>
      <c r="C13">
        <v>11209.31</v>
      </c>
      <c r="D13">
        <v>11545.33</v>
      </c>
      <c r="E13">
        <v>10884.63</v>
      </c>
      <c r="F13">
        <v>12570.08</v>
      </c>
      <c r="G13">
        <v>16790.13</v>
      </c>
      <c r="H13">
        <v>18334.05</v>
      </c>
      <c r="I13">
        <v>17652.15</v>
      </c>
      <c r="J13">
        <v>16579.03</v>
      </c>
      <c r="K13">
        <v>18520.14</v>
      </c>
    </row>
    <row r="14" spans="1:11">
      <c r="A14" t="s">
        <v>62</v>
      </c>
      <c r="B14">
        <v>11701.91</v>
      </c>
      <c r="C14">
        <v>18090.82</v>
      </c>
      <c r="D14">
        <v>30371.24</v>
      </c>
      <c r="E14">
        <v>27328.18</v>
      </c>
      <c r="F14">
        <v>19346.8</v>
      </c>
      <c r="G14">
        <v>5955.79</v>
      </c>
      <c r="H14">
        <v>7036.57</v>
      </c>
      <c r="I14">
        <v>8669.23</v>
      </c>
      <c r="J14">
        <v>14552.64</v>
      </c>
      <c r="K14">
        <v>17812.48</v>
      </c>
    </row>
    <row r="15" spans="1:11">
      <c r="A15" t="s">
        <v>65</v>
      </c>
      <c r="B15">
        <v>6835.76</v>
      </c>
      <c r="C15">
        <v>8170.44</v>
      </c>
      <c r="D15">
        <v>7775.59</v>
      </c>
      <c r="E15">
        <v>6091.57</v>
      </c>
      <c r="F15">
        <v>9771.46</v>
      </c>
      <c r="G15">
        <v>12391.04</v>
      </c>
      <c r="H15">
        <v>14799.03</v>
      </c>
      <c r="I15">
        <v>13834.57</v>
      </c>
      <c r="J15">
        <v>13329.16</v>
      </c>
      <c r="K15">
        <v>16856.77</v>
      </c>
    </row>
    <row r="16" spans="1:11">
      <c r="A16" t="s">
        <v>68</v>
      </c>
      <c r="B16">
        <v>3695.1</v>
      </c>
      <c r="C16">
        <v>4913.59</v>
      </c>
      <c r="D16">
        <v>5583.63</v>
      </c>
      <c r="E16">
        <v>6477.01</v>
      </c>
      <c r="F16">
        <v>6514.23</v>
      </c>
      <c r="G16">
        <v>8513.96</v>
      </c>
      <c r="H16">
        <v>9795.68</v>
      </c>
      <c r="I16">
        <v>14647.59</v>
      </c>
      <c r="J16">
        <v>13813.92</v>
      </c>
      <c r="K16">
        <v>16705.91</v>
      </c>
    </row>
    <row r="17" spans="1:11">
      <c r="A17" t="s">
        <v>70</v>
      </c>
      <c r="B17">
        <v>9276.84</v>
      </c>
      <c r="C17">
        <v>9376.82</v>
      </c>
      <c r="D17">
        <v>9811.68</v>
      </c>
      <c r="E17">
        <v>10702.7</v>
      </c>
      <c r="F17">
        <v>11329.84</v>
      </c>
      <c r="G17">
        <v>14733.71</v>
      </c>
      <c r="H17">
        <v>15018.85</v>
      </c>
      <c r="I17">
        <v>17604.45</v>
      </c>
      <c r="J17">
        <v>18740.6</v>
      </c>
      <c r="K17">
        <v>16276.24</v>
      </c>
    </row>
    <row r="18" spans="1:11">
      <c r="A18" t="s">
        <v>73</v>
      </c>
      <c r="B18">
        <v>13814.41</v>
      </c>
      <c r="C18">
        <v>13655.37</v>
      </c>
      <c r="D18">
        <v>13799.65</v>
      </c>
      <c r="E18">
        <v>15694.47</v>
      </c>
      <c r="F18">
        <v>12106.95</v>
      </c>
      <c r="G18">
        <v>15351.1</v>
      </c>
      <c r="H18">
        <v>12943.79</v>
      </c>
      <c r="I18">
        <v>9970.95</v>
      </c>
      <c r="J18">
        <v>11335.75</v>
      </c>
      <c r="K18">
        <v>15943.11</v>
      </c>
    </row>
    <row r="19" spans="1:11">
      <c r="A19" t="s">
        <v>76</v>
      </c>
      <c r="B19">
        <v>2751.85</v>
      </c>
      <c r="C19">
        <v>3612.7</v>
      </c>
      <c r="D19">
        <v>4044.79</v>
      </c>
      <c r="E19">
        <v>4436.94</v>
      </c>
      <c r="F19">
        <v>7810.71</v>
      </c>
      <c r="G19">
        <v>8078.09</v>
      </c>
      <c r="H19">
        <v>9460.39</v>
      </c>
      <c r="I19">
        <v>11151.62</v>
      </c>
      <c r="J19">
        <v>11611.39</v>
      </c>
      <c r="K19">
        <v>15630.64</v>
      </c>
    </row>
    <row r="20" spans="1:11">
      <c r="A20" t="s">
        <v>78</v>
      </c>
      <c r="B20">
        <v>10391.63</v>
      </c>
      <c r="C20">
        <v>12558.19</v>
      </c>
      <c r="D20">
        <v>10660.62</v>
      </c>
      <c r="E20">
        <v>12275.08</v>
      </c>
      <c r="F20">
        <v>13802.28</v>
      </c>
      <c r="G20">
        <v>13694.32</v>
      </c>
      <c r="H20">
        <v>16326.71</v>
      </c>
      <c r="I20">
        <v>17509.8</v>
      </c>
      <c r="J20">
        <v>13753.47</v>
      </c>
      <c r="K20">
        <v>15059.28</v>
      </c>
    </row>
    <row r="21" spans="1:11">
      <c r="A21" t="s">
        <v>81</v>
      </c>
      <c r="B21">
        <v>21283.64</v>
      </c>
      <c r="C21">
        <v>23120.96</v>
      </c>
      <c r="D21">
        <v>17624.82</v>
      </c>
      <c r="E21">
        <v>15584.16</v>
      </c>
      <c r="F21">
        <v>12924.86</v>
      </c>
      <c r="G21">
        <v>19077.59</v>
      </c>
      <c r="H21">
        <v>14618.56</v>
      </c>
      <c r="I21">
        <v>17374</v>
      </c>
      <c r="J21">
        <v>15965.32</v>
      </c>
      <c r="K21">
        <v>14471.43</v>
      </c>
    </row>
    <row r="22" spans="1:11">
      <c r="A22" t="s">
        <v>84</v>
      </c>
      <c r="B22">
        <v>1734.81</v>
      </c>
      <c r="C22">
        <v>2186.85</v>
      </c>
      <c r="D22">
        <v>1372.34</v>
      </c>
      <c r="E22">
        <v>1330.79</v>
      </c>
      <c r="F22">
        <v>1736.97</v>
      </c>
      <c r="G22">
        <v>2569.61</v>
      </c>
      <c r="H22">
        <v>4000.64</v>
      </c>
      <c r="I22">
        <v>6141.83</v>
      </c>
      <c r="J22">
        <v>9856.24</v>
      </c>
      <c r="K22">
        <v>14188.45</v>
      </c>
    </row>
    <row r="23" spans="1:11">
      <c r="A23" t="s">
        <v>87</v>
      </c>
      <c r="B23">
        <v>6893.35</v>
      </c>
      <c r="C23">
        <v>9411.75</v>
      </c>
      <c r="D23">
        <v>8674.25</v>
      </c>
      <c r="E23">
        <v>7890.2</v>
      </c>
      <c r="F23">
        <v>7489.03</v>
      </c>
      <c r="G23">
        <v>8761.85</v>
      </c>
      <c r="H23">
        <v>9629.86</v>
      </c>
      <c r="I23">
        <v>9747.82</v>
      </c>
      <c r="J23">
        <v>10173.3</v>
      </c>
      <c r="K23">
        <v>11417.66</v>
      </c>
    </row>
    <row r="24" spans="1:11">
      <c r="A24" t="s">
        <v>89</v>
      </c>
      <c r="B24">
        <v>5201.2</v>
      </c>
      <c r="C24">
        <v>5753.02</v>
      </c>
      <c r="D24">
        <v>6621.91</v>
      </c>
      <c r="E24">
        <v>5366.18</v>
      </c>
      <c r="F24">
        <v>5224.32</v>
      </c>
      <c r="G24">
        <v>7130.1</v>
      </c>
      <c r="H24">
        <v>6934.57</v>
      </c>
      <c r="I24">
        <v>8225.85</v>
      </c>
      <c r="J24">
        <v>9478.41</v>
      </c>
      <c r="K24">
        <v>11054.27</v>
      </c>
    </row>
    <row r="25" spans="1:11">
      <c r="A25" t="s">
        <v>91</v>
      </c>
      <c r="B25">
        <v>5207.25</v>
      </c>
      <c r="C25">
        <v>7588.07</v>
      </c>
      <c r="D25">
        <v>8967.03</v>
      </c>
      <c r="E25">
        <v>8454.48</v>
      </c>
      <c r="F25">
        <v>9423.38</v>
      </c>
      <c r="G25">
        <v>11109.59</v>
      </c>
      <c r="H25">
        <v>11100.43</v>
      </c>
      <c r="I25">
        <v>12531.76</v>
      </c>
      <c r="J25">
        <v>10719.75</v>
      </c>
      <c r="K25">
        <v>10909.2</v>
      </c>
    </row>
    <row r="26" spans="1:11">
      <c r="A26" t="s">
        <v>93</v>
      </c>
      <c r="B26">
        <v>8406.99</v>
      </c>
      <c r="C26">
        <v>12420.8</v>
      </c>
      <c r="D26">
        <v>10326.68</v>
      </c>
      <c r="E26">
        <v>12475.18</v>
      </c>
      <c r="F26">
        <v>10710.34</v>
      </c>
      <c r="G26">
        <v>13553.82</v>
      </c>
      <c r="H26">
        <v>8948.49</v>
      </c>
      <c r="I26">
        <v>7168.07</v>
      </c>
      <c r="J26">
        <v>7796.66</v>
      </c>
      <c r="K26">
        <v>10706.16</v>
      </c>
    </row>
    <row r="27" spans="1:11">
      <c r="A27" t="s">
        <v>95</v>
      </c>
      <c r="B27">
        <v>496.29</v>
      </c>
      <c r="C27">
        <v>1066.05</v>
      </c>
      <c r="D27">
        <v>1567.97</v>
      </c>
      <c r="E27">
        <v>1606.92</v>
      </c>
      <c r="F27">
        <v>2370.86</v>
      </c>
      <c r="G27">
        <v>5325.22</v>
      </c>
      <c r="H27">
        <v>5825.73</v>
      </c>
      <c r="I27">
        <v>6830.72</v>
      </c>
      <c r="J27">
        <v>6796.48</v>
      </c>
      <c r="K27">
        <v>10552.98</v>
      </c>
    </row>
    <row r="28" spans="1:11">
      <c r="A28" t="s">
        <v>98</v>
      </c>
      <c r="B28">
        <v>2653.19</v>
      </c>
      <c r="C28">
        <v>3932.02</v>
      </c>
      <c r="D28">
        <v>3750.24</v>
      </c>
      <c r="E28">
        <v>4209.95</v>
      </c>
      <c r="F28">
        <v>4935.8</v>
      </c>
      <c r="G28">
        <v>4720.79</v>
      </c>
      <c r="H28">
        <v>6311.55</v>
      </c>
      <c r="I28">
        <v>7695.18</v>
      </c>
      <c r="J28">
        <v>8605.05</v>
      </c>
      <c r="K28">
        <v>10509.79</v>
      </c>
    </row>
    <row r="29" spans="1:11">
      <c r="A29" t="s">
        <v>100</v>
      </c>
      <c r="B29">
        <v>1315.15</v>
      </c>
      <c r="C29">
        <v>1658.74</v>
      </c>
      <c r="D29">
        <v>2179.17</v>
      </c>
      <c r="E29">
        <v>2972.9</v>
      </c>
      <c r="F29">
        <v>4604.18</v>
      </c>
      <c r="G29">
        <v>5123.15</v>
      </c>
      <c r="H29">
        <v>6543.92</v>
      </c>
      <c r="I29">
        <v>9839.32</v>
      </c>
      <c r="J29">
        <v>8791.87</v>
      </c>
      <c r="K29">
        <v>10463.33</v>
      </c>
    </row>
    <row r="30" spans="1:11">
      <c r="A30" t="s">
        <v>103</v>
      </c>
      <c r="B30">
        <v>3083.22</v>
      </c>
      <c r="C30">
        <v>3611.59</v>
      </c>
      <c r="D30">
        <v>4407.53</v>
      </c>
      <c r="E30">
        <v>3266.2</v>
      </c>
      <c r="F30">
        <v>4290.11</v>
      </c>
      <c r="G30">
        <v>3363.23</v>
      </c>
      <c r="H30">
        <v>3950.06</v>
      </c>
      <c r="I30">
        <v>5500</v>
      </c>
      <c r="J30">
        <v>6783.23</v>
      </c>
      <c r="K30">
        <v>10460.86</v>
      </c>
    </row>
    <row r="31" spans="1:11">
      <c r="A31" t="s">
        <v>106</v>
      </c>
      <c r="B31">
        <v>4581.6</v>
      </c>
      <c r="C31">
        <v>6115.83</v>
      </c>
      <c r="D31">
        <v>5911.97</v>
      </c>
      <c r="E31">
        <v>3578.89</v>
      </c>
      <c r="F31">
        <v>3001.28</v>
      </c>
      <c r="G31">
        <v>2701.48</v>
      </c>
      <c r="H31">
        <v>4414.63</v>
      </c>
      <c r="I31">
        <v>7610.26</v>
      </c>
      <c r="J31">
        <v>5951.66</v>
      </c>
      <c r="K31">
        <v>10054.19</v>
      </c>
    </row>
    <row r="32" spans="1:11">
      <c r="A32" t="s">
        <v>109</v>
      </c>
      <c r="B32">
        <v>4109.97</v>
      </c>
      <c r="C32">
        <v>5566.55</v>
      </c>
      <c r="D32">
        <v>5121.25</v>
      </c>
      <c r="E32">
        <v>5756.94</v>
      </c>
      <c r="F32">
        <v>6307.42</v>
      </c>
      <c r="G32">
        <v>5966</v>
      </c>
      <c r="H32">
        <v>7011.51</v>
      </c>
      <c r="I32">
        <v>8507.43</v>
      </c>
      <c r="J32">
        <v>8486.34</v>
      </c>
      <c r="K32">
        <v>9746.87</v>
      </c>
    </row>
    <row r="33" spans="1:11">
      <c r="A33" t="s">
        <v>112</v>
      </c>
      <c r="B33">
        <v>5050.27</v>
      </c>
      <c r="C33">
        <v>5445.78</v>
      </c>
      <c r="D33">
        <v>4591.23</v>
      </c>
      <c r="E33">
        <v>4527.55</v>
      </c>
      <c r="F33">
        <v>5292.71</v>
      </c>
      <c r="G33">
        <v>6720.57</v>
      </c>
      <c r="H33">
        <v>6924.6</v>
      </c>
      <c r="I33">
        <v>8507.54</v>
      </c>
      <c r="J33">
        <v>9129</v>
      </c>
      <c r="K33">
        <v>9546.88</v>
      </c>
    </row>
    <row r="34" spans="1:11">
      <c r="A34" t="s">
        <v>115</v>
      </c>
      <c r="B34">
        <v>1580.26</v>
      </c>
      <c r="C34">
        <v>3535.25</v>
      </c>
      <c r="D34">
        <v>2396.75</v>
      </c>
      <c r="E34">
        <v>2979.78</v>
      </c>
      <c r="F34">
        <v>4034.76</v>
      </c>
      <c r="G34">
        <v>5533.47</v>
      </c>
      <c r="H34">
        <v>5236.87</v>
      </c>
      <c r="I34">
        <v>7395.06</v>
      </c>
      <c r="J34">
        <v>9296.94</v>
      </c>
      <c r="K34">
        <v>9505.04</v>
      </c>
    </row>
    <row r="35" spans="1:11">
      <c r="A35" t="s">
        <v>118</v>
      </c>
      <c r="B35">
        <v>2931.76</v>
      </c>
      <c r="C35">
        <v>4561.61</v>
      </c>
      <c r="D35">
        <v>4281.28</v>
      </c>
      <c r="E35">
        <v>4237.06</v>
      </c>
      <c r="F35">
        <v>4996.86</v>
      </c>
      <c r="G35">
        <v>6343.83</v>
      </c>
      <c r="H35">
        <v>8693.94</v>
      </c>
      <c r="I35">
        <v>7613.86</v>
      </c>
      <c r="J35">
        <v>8039.42</v>
      </c>
      <c r="K35">
        <v>9308.69</v>
      </c>
    </row>
    <row r="36" spans="1:11">
      <c r="A36" t="s">
        <v>120</v>
      </c>
      <c r="B36">
        <v>1998</v>
      </c>
      <c r="C36">
        <v>2592</v>
      </c>
      <c r="D36">
        <v>3564</v>
      </c>
      <c r="E36">
        <v>3661.2</v>
      </c>
      <c r="F36">
        <v>4940.99</v>
      </c>
      <c r="G36">
        <v>5181.29</v>
      </c>
      <c r="H36">
        <v>8029.8</v>
      </c>
      <c r="I36">
        <v>9293.4</v>
      </c>
      <c r="J36">
        <v>7910.38</v>
      </c>
      <c r="K36">
        <v>9128.37</v>
      </c>
    </row>
    <row r="37" spans="1:11">
      <c r="A37" t="s">
        <v>122</v>
      </c>
      <c r="B37">
        <v>2136.09</v>
      </c>
      <c r="C37">
        <v>4292.35</v>
      </c>
      <c r="D37">
        <v>4321</v>
      </c>
      <c r="E37">
        <v>4390.74</v>
      </c>
      <c r="F37">
        <v>5121.25</v>
      </c>
      <c r="G37">
        <v>6047.14</v>
      </c>
      <c r="H37">
        <v>6507.06</v>
      </c>
      <c r="I37">
        <v>7013.75</v>
      </c>
      <c r="J37">
        <v>7410.23</v>
      </c>
      <c r="K37">
        <v>9054.51</v>
      </c>
    </row>
    <row r="38" spans="1:11">
      <c r="A38" t="s">
        <v>124</v>
      </c>
      <c r="B38">
        <v>2337.17</v>
      </c>
      <c r="C38">
        <v>3405.19</v>
      </c>
      <c r="D38">
        <v>3252.42</v>
      </c>
      <c r="E38">
        <v>2688.47</v>
      </c>
      <c r="F38">
        <v>3103.25</v>
      </c>
      <c r="G38">
        <v>3730.16</v>
      </c>
      <c r="H38">
        <v>3757.13</v>
      </c>
      <c r="I38">
        <v>4298</v>
      </c>
      <c r="J38">
        <v>5414.48</v>
      </c>
      <c r="K38">
        <v>8909.71</v>
      </c>
    </row>
    <row r="39" spans="1:11">
      <c r="A39" t="s">
        <v>126</v>
      </c>
      <c r="B39">
        <v>3639.53</v>
      </c>
      <c r="C39">
        <v>5995.5</v>
      </c>
      <c r="D39">
        <v>5484.4</v>
      </c>
      <c r="E39">
        <v>4556.44</v>
      </c>
      <c r="F39">
        <v>4856.5</v>
      </c>
      <c r="G39">
        <v>5984.74</v>
      </c>
      <c r="H39">
        <v>6190.54</v>
      </c>
      <c r="I39">
        <v>6424.91</v>
      </c>
      <c r="J39">
        <v>6479.42</v>
      </c>
      <c r="K39">
        <v>8832.62</v>
      </c>
    </row>
    <row r="40" spans="1:11">
      <c r="A40" t="s">
        <v>129</v>
      </c>
      <c r="B40">
        <v>768.93</v>
      </c>
      <c r="C40">
        <v>2250.29</v>
      </c>
      <c r="D40">
        <v>2255.79</v>
      </c>
      <c r="E40">
        <v>2403.43</v>
      </c>
      <c r="F40">
        <v>1813.69</v>
      </c>
      <c r="G40">
        <v>3169.25</v>
      </c>
      <c r="H40">
        <v>3463.93</v>
      </c>
      <c r="I40">
        <v>4952.95</v>
      </c>
      <c r="J40">
        <v>6185.49</v>
      </c>
      <c r="K40">
        <v>8572.58</v>
      </c>
    </row>
    <row r="41" spans="1:11">
      <c r="A41" t="s">
        <v>131</v>
      </c>
      <c r="B41">
        <v>3106.94</v>
      </c>
      <c r="C41">
        <v>6028.44</v>
      </c>
      <c r="D41">
        <v>6183.88</v>
      </c>
      <c r="E41">
        <v>6016.53</v>
      </c>
      <c r="F41">
        <v>7509.74</v>
      </c>
      <c r="G41">
        <v>12127.75</v>
      </c>
      <c r="H41">
        <v>10248.5</v>
      </c>
      <c r="I41">
        <v>8624.18</v>
      </c>
      <c r="J41">
        <v>8733.44</v>
      </c>
      <c r="K41">
        <v>8493.49</v>
      </c>
    </row>
    <row r="42" spans="1:11">
      <c r="A42" t="s">
        <v>133</v>
      </c>
      <c r="B42">
        <v>3237.82</v>
      </c>
      <c r="C42">
        <v>5141.72</v>
      </c>
      <c r="D42">
        <v>3592.3</v>
      </c>
      <c r="E42">
        <v>1306.18</v>
      </c>
      <c r="F42">
        <v>1775.07</v>
      </c>
      <c r="G42">
        <v>3017.16</v>
      </c>
      <c r="H42">
        <v>2673.11</v>
      </c>
      <c r="I42">
        <v>2365.06</v>
      </c>
      <c r="J42">
        <v>5331.46</v>
      </c>
      <c r="K42">
        <v>7752.21</v>
      </c>
    </row>
    <row r="43" spans="1:11">
      <c r="A43" t="s">
        <v>136</v>
      </c>
      <c r="B43">
        <v>4171.04</v>
      </c>
      <c r="C43">
        <v>4547.35</v>
      </c>
      <c r="D43">
        <v>6156.6</v>
      </c>
      <c r="E43">
        <v>5260.8</v>
      </c>
      <c r="F43">
        <v>5195.65</v>
      </c>
      <c r="G43">
        <v>4283.55</v>
      </c>
      <c r="H43">
        <v>4650.55</v>
      </c>
      <c r="I43">
        <v>6596.83</v>
      </c>
      <c r="J43">
        <v>5635.15</v>
      </c>
      <c r="K43">
        <v>6765.55</v>
      </c>
    </row>
    <row r="44" spans="1:11">
      <c r="A44" t="s">
        <v>139</v>
      </c>
      <c r="B44">
        <v>821.07</v>
      </c>
      <c r="C44">
        <v>2085.11</v>
      </c>
      <c r="D44">
        <v>2207.99</v>
      </c>
      <c r="E44">
        <v>2015.87</v>
      </c>
      <c r="F44">
        <v>2292.29</v>
      </c>
      <c r="G44">
        <v>4459.59</v>
      </c>
      <c r="H44">
        <v>5710.14</v>
      </c>
      <c r="I44">
        <v>4904.79</v>
      </c>
      <c r="J44">
        <v>5231</v>
      </c>
      <c r="K44">
        <v>6518.69</v>
      </c>
    </row>
    <row r="45" spans="1:11">
      <c r="A45" t="s">
        <v>142</v>
      </c>
      <c r="B45">
        <v>5614.23</v>
      </c>
      <c r="C45">
        <v>8926.89</v>
      </c>
      <c r="D45">
        <v>9150.27</v>
      </c>
      <c r="E45">
        <v>9452.2</v>
      </c>
      <c r="F45">
        <v>8939.96</v>
      </c>
      <c r="G45">
        <v>8612.28</v>
      </c>
      <c r="H45">
        <v>6321.72</v>
      </c>
      <c r="I45">
        <v>5847.79</v>
      </c>
      <c r="J45">
        <v>6583.76</v>
      </c>
      <c r="K45">
        <v>6447.37</v>
      </c>
    </row>
    <row r="46" spans="1:11">
      <c r="A46" t="s">
        <v>144</v>
      </c>
      <c r="B46">
        <v>1722.63</v>
      </c>
      <c r="C46">
        <v>3770.1</v>
      </c>
      <c r="D46">
        <v>4904.79</v>
      </c>
      <c r="E46">
        <v>3477.28</v>
      </c>
      <c r="F46">
        <v>2269.38</v>
      </c>
      <c r="G46">
        <v>2848.31</v>
      </c>
      <c r="H46">
        <v>4489.96</v>
      </c>
      <c r="I46">
        <v>3239.82</v>
      </c>
      <c r="J46">
        <v>4780.53</v>
      </c>
      <c r="K46">
        <v>6335.65</v>
      </c>
    </row>
    <row r="47" spans="1:11">
      <c r="A47" t="s">
        <v>147</v>
      </c>
      <c r="B47">
        <v>6472.76</v>
      </c>
      <c r="C47">
        <v>8192.86</v>
      </c>
      <c r="D47">
        <v>8361.34</v>
      </c>
      <c r="E47">
        <v>8917.32</v>
      </c>
      <c r="F47">
        <v>10502.19</v>
      </c>
      <c r="G47">
        <v>9247.07</v>
      </c>
      <c r="H47">
        <v>6918.13</v>
      </c>
      <c r="I47">
        <v>6986.84</v>
      </c>
      <c r="J47">
        <v>7391.55</v>
      </c>
      <c r="K47">
        <v>5952.96</v>
      </c>
    </row>
    <row r="48" spans="1:11">
      <c r="A48" t="s">
        <v>150</v>
      </c>
      <c r="B48">
        <v>2939.24</v>
      </c>
      <c r="C48">
        <v>3098.93</v>
      </c>
      <c r="D48">
        <v>3489.91</v>
      </c>
      <c r="E48">
        <v>3358.19</v>
      </c>
      <c r="F48">
        <v>3262.57</v>
      </c>
      <c r="G48">
        <v>4558.77</v>
      </c>
      <c r="H48">
        <v>5649.82</v>
      </c>
      <c r="I48">
        <v>5229.76</v>
      </c>
      <c r="J48">
        <v>5812.89</v>
      </c>
      <c r="K48">
        <v>5717.94</v>
      </c>
    </row>
    <row r="49" spans="1:11">
      <c r="A49" t="s">
        <v>152</v>
      </c>
      <c r="B49">
        <v>95.79</v>
      </c>
      <c r="C49">
        <v>1171.11</v>
      </c>
      <c r="D49">
        <v>1140.02</v>
      </c>
      <c r="E49">
        <v>1119.27</v>
      </c>
      <c r="F49">
        <v>1865.45</v>
      </c>
      <c r="G49">
        <v>3326.05</v>
      </c>
      <c r="H49">
        <v>5826.55</v>
      </c>
      <c r="I49">
        <v>8923.89</v>
      </c>
      <c r="J49">
        <v>6092.03</v>
      </c>
      <c r="K49">
        <v>5540.47</v>
      </c>
    </row>
    <row r="50" spans="1:11">
      <c r="A50" t="s">
        <v>155</v>
      </c>
      <c r="B50">
        <v>1489.25</v>
      </c>
      <c r="C50">
        <v>2349.79</v>
      </c>
      <c r="D50">
        <v>2537.12</v>
      </c>
      <c r="E50">
        <v>1814.22</v>
      </c>
      <c r="F50">
        <v>2158.49</v>
      </c>
      <c r="G50">
        <v>3901.68</v>
      </c>
      <c r="H50">
        <v>4411.88</v>
      </c>
      <c r="I50">
        <v>5110.77</v>
      </c>
      <c r="J50">
        <v>4458.1</v>
      </c>
      <c r="K50">
        <v>5115.44</v>
      </c>
    </row>
    <row r="51" spans="1:11">
      <c r="A51" t="s">
        <v>157</v>
      </c>
      <c r="B51">
        <v>2283.98</v>
      </c>
      <c r="C51">
        <v>4631.7</v>
      </c>
      <c r="D51">
        <v>3165.7</v>
      </c>
      <c r="E51">
        <v>2262.73</v>
      </c>
      <c r="F51">
        <v>1901.55</v>
      </c>
      <c r="G51">
        <v>3356.92</v>
      </c>
      <c r="H51">
        <v>4020.38</v>
      </c>
      <c r="I51">
        <v>4612.14</v>
      </c>
      <c r="J51">
        <v>5306.88</v>
      </c>
      <c r="K51">
        <v>4476.76</v>
      </c>
    </row>
    <row r="52" spans="1:11">
      <c r="A52" t="s">
        <v>160</v>
      </c>
      <c r="B52">
        <v>857.63</v>
      </c>
      <c r="C52">
        <v>1719.49</v>
      </c>
      <c r="D52">
        <v>2285.14</v>
      </c>
      <c r="E52">
        <v>1928.81</v>
      </c>
      <c r="F52">
        <v>2729.36</v>
      </c>
      <c r="G52">
        <v>4848.58</v>
      </c>
      <c r="H52">
        <v>4028.5</v>
      </c>
      <c r="I52">
        <v>3718.65</v>
      </c>
      <c r="J52">
        <v>3362.12</v>
      </c>
      <c r="K52">
        <v>4471.78</v>
      </c>
    </row>
    <row r="53" spans="1:11">
      <c r="A53" t="s">
        <v>163</v>
      </c>
      <c r="B53">
        <v>1386.9</v>
      </c>
      <c r="C53">
        <v>1336.32</v>
      </c>
      <c r="D53">
        <v>1439.51</v>
      </c>
      <c r="E53">
        <v>1711.49</v>
      </c>
      <c r="F53">
        <v>2182.48</v>
      </c>
      <c r="G53">
        <v>2102.87</v>
      </c>
      <c r="H53">
        <v>2830.07</v>
      </c>
      <c r="I53">
        <v>3229.46</v>
      </c>
      <c r="J53">
        <v>3767.7</v>
      </c>
      <c r="K53">
        <v>4390.04</v>
      </c>
    </row>
    <row r="54" spans="1:11">
      <c r="A54" t="s">
        <v>166</v>
      </c>
      <c r="B54">
        <v>1772.76</v>
      </c>
      <c r="C54">
        <v>2877.93</v>
      </c>
      <c r="D54">
        <v>2784.28</v>
      </c>
      <c r="E54">
        <v>2189.26</v>
      </c>
      <c r="F54">
        <v>2088.21</v>
      </c>
      <c r="G54">
        <v>3535.59</v>
      </c>
      <c r="H54">
        <v>3881.36</v>
      </c>
      <c r="I54">
        <v>4863.57</v>
      </c>
      <c r="J54">
        <v>3238.47</v>
      </c>
      <c r="K54">
        <v>4335.55</v>
      </c>
    </row>
    <row r="55" spans="1:11">
      <c r="A55" t="s">
        <v>169</v>
      </c>
      <c r="B55">
        <v>70.78</v>
      </c>
      <c r="C55">
        <v>115.55</v>
      </c>
      <c r="D55">
        <v>207.5</v>
      </c>
      <c r="E55">
        <v>210.53</v>
      </c>
      <c r="F55">
        <v>678.88</v>
      </c>
      <c r="G55">
        <v>1601.94</v>
      </c>
      <c r="H55">
        <v>2279.01</v>
      </c>
      <c r="I55">
        <v>4239.79</v>
      </c>
      <c r="J55">
        <v>3964.64</v>
      </c>
      <c r="K55">
        <v>4332.43</v>
      </c>
    </row>
    <row r="56" spans="1:11">
      <c r="A56" t="s">
        <v>171</v>
      </c>
      <c r="B56">
        <v>105.75</v>
      </c>
      <c r="C56">
        <v>220.01</v>
      </c>
      <c r="D56">
        <v>592.96</v>
      </c>
      <c r="E56">
        <v>1182.08</v>
      </c>
      <c r="F56">
        <v>1417.53</v>
      </c>
      <c r="G56">
        <v>1820.95</v>
      </c>
      <c r="H56">
        <v>2172.12</v>
      </c>
      <c r="I56">
        <v>2609.01</v>
      </c>
      <c r="J56">
        <v>3470.07</v>
      </c>
      <c r="K56">
        <v>4219.13</v>
      </c>
    </row>
    <row r="57" spans="1:11">
      <c r="A57" t="s">
        <v>173</v>
      </c>
      <c r="B57">
        <v>1093.93</v>
      </c>
      <c r="C57">
        <v>1642.43</v>
      </c>
      <c r="D57">
        <v>1911.75</v>
      </c>
      <c r="E57">
        <v>1940.65</v>
      </c>
      <c r="F57">
        <v>2046.01</v>
      </c>
      <c r="G57">
        <v>2355.9</v>
      </c>
      <c r="H57">
        <v>2217.08</v>
      </c>
      <c r="I57">
        <v>2861.58</v>
      </c>
      <c r="J57">
        <v>3332.72</v>
      </c>
      <c r="K57">
        <v>4207.26</v>
      </c>
    </row>
    <row r="58" spans="1:11">
      <c r="A58" t="s">
        <v>175</v>
      </c>
      <c r="B58">
        <v>1329.9</v>
      </c>
      <c r="C58">
        <v>2899.69</v>
      </c>
      <c r="D58">
        <v>1578.62</v>
      </c>
      <c r="E58">
        <v>1355.96</v>
      </c>
      <c r="F58">
        <v>1510.43</v>
      </c>
      <c r="G58">
        <v>2060.64</v>
      </c>
      <c r="H58">
        <v>1789.49</v>
      </c>
      <c r="I58">
        <v>1583.62</v>
      </c>
      <c r="J58">
        <v>2582.69</v>
      </c>
      <c r="K58">
        <v>4198.6</v>
      </c>
    </row>
    <row r="59" spans="1:11">
      <c r="A59" t="s">
        <v>178</v>
      </c>
      <c r="B59">
        <v>3028.04</v>
      </c>
      <c r="C59">
        <v>6300.91</v>
      </c>
      <c r="D59">
        <v>5998.21</v>
      </c>
      <c r="E59">
        <v>6494.57</v>
      </c>
      <c r="F59">
        <v>5988.05</v>
      </c>
      <c r="G59">
        <v>4005.26</v>
      </c>
      <c r="H59">
        <v>2471.97</v>
      </c>
      <c r="I59">
        <v>1443.47</v>
      </c>
      <c r="J59">
        <v>2343.67</v>
      </c>
      <c r="K59">
        <v>4136.84</v>
      </c>
    </row>
    <row r="60" spans="1:11">
      <c r="A60" t="s">
        <v>181</v>
      </c>
      <c r="B60">
        <v>182.53</v>
      </c>
      <c r="C60">
        <v>311.47</v>
      </c>
      <c r="D60">
        <v>424.13</v>
      </c>
      <c r="E60">
        <v>539.56</v>
      </c>
      <c r="F60">
        <v>737.72</v>
      </c>
      <c r="G60">
        <v>1276.71</v>
      </c>
      <c r="H60">
        <v>2063.55</v>
      </c>
      <c r="I60">
        <v>4445.87</v>
      </c>
      <c r="J60">
        <v>6097.39</v>
      </c>
      <c r="K60">
        <v>4120.04</v>
      </c>
    </row>
    <row r="61" spans="1:11">
      <c r="A61" t="s">
        <v>184</v>
      </c>
      <c r="B61">
        <v>8.64</v>
      </c>
      <c r="C61">
        <v>181.09</v>
      </c>
      <c r="D61">
        <v>297.98</v>
      </c>
      <c r="E61">
        <v>1286.32</v>
      </c>
      <c r="F61">
        <v>1292</v>
      </c>
      <c r="G61">
        <v>421.65</v>
      </c>
      <c r="H61">
        <v>310.99</v>
      </c>
      <c r="I61">
        <v>1722.94</v>
      </c>
      <c r="J61">
        <v>3031.92</v>
      </c>
      <c r="K61">
        <v>4113.05</v>
      </c>
    </row>
    <row r="62" spans="1:11">
      <c r="A62" t="s">
        <v>186</v>
      </c>
      <c r="B62">
        <v>3741.64</v>
      </c>
      <c r="C62">
        <v>4387.81</v>
      </c>
      <c r="D62">
        <v>4862.91</v>
      </c>
      <c r="E62">
        <v>1988.73</v>
      </c>
      <c r="F62">
        <v>2084.6</v>
      </c>
      <c r="G62">
        <v>2617.33</v>
      </c>
      <c r="H62">
        <v>3085.58</v>
      </c>
      <c r="I62">
        <v>3833.03</v>
      </c>
      <c r="J62">
        <v>3950.81</v>
      </c>
      <c r="K62">
        <v>4109.51</v>
      </c>
    </row>
    <row r="63" spans="1:11">
      <c r="A63" t="s">
        <v>188</v>
      </c>
      <c r="B63">
        <v>2076.17</v>
      </c>
      <c r="C63">
        <v>3212.1</v>
      </c>
      <c r="D63">
        <v>2923.34</v>
      </c>
      <c r="E63">
        <v>3281.31</v>
      </c>
      <c r="F63">
        <v>3124.11</v>
      </c>
      <c r="G63">
        <v>3456.87</v>
      </c>
      <c r="H63">
        <v>3382.65</v>
      </c>
      <c r="I63">
        <v>3746.53</v>
      </c>
      <c r="J63">
        <v>3526.29</v>
      </c>
      <c r="K63">
        <v>4079.29</v>
      </c>
    </row>
    <row r="64" spans="1:11">
      <c r="A64" t="s">
        <v>191</v>
      </c>
      <c r="B64">
        <v>403.08</v>
      </c>
      <c r="C64">
        <v>2053.27</v>
      </c>
      <c r="D64">
        <v>3376.56</v>
      </c>
      <c r="E64">
        <v>2739.72</v>
      </c>
      <c r="F64">
        <v>3072.92</v>
      </c>
      <c r="G64">
        <v>1661.62</v>
      </c>
      <c r="H64">
        <v>1164.24</v>
      </c>
      <c r="I64">
        <v>943.96</v>
      </c>
      <c r="J64">
        <v>2965.27</v>
      </c>
      <c r="K64">
        <v>3991.32</v>
      </c>
    </row>
    <row r="65" spans="1:11">
      <c r="A65" t="s">
        <v>193</v>
      </c>
      <c r="B65">
        <v>227.11</v>
      </c>
      <c r="C65">
        <v>1367.28</v>
      </c>
      <c r="D65">
        <v>1649.92</v>
      </c>
      <c r="E65">
        <v>1309.83</v>
      </c>
      <c r="F65">
        <v>1544.22</v>
      </c>
      <c r="G65">
        <v>2000.86</v>
      </c>
      <c r="H65">
        <v>2650.18</v>
      </c>
      <c r="I65">
        <v>2884.28</v>
      </c>
      <c r="J65">
        <v>2653.18</v>
      </c>
      <c r="K65">
        <v>3928.54</v>
      </c>
    </row>
    <row r="66" spans="1:11">
      <c r="A66" t="s">
        <v>195</v>
      </c>
      <c r="B66">
        <v>1591.33</v>
      </c>
      <c r="C66">
        <v>1473.83</v>
      </c>
      <c r="D66">
        <v>3177.94</v>
      </c>
      <c r="E66">
        <v>6447.98</v>
      </c>
      <c r="F66">
        <v>3529.64</v>
      </c>
      <c r="G66">
        <v>3764.12</v>
      </c>
      <c r="H66">
        <v>2759.23</v>
      </c>
      <c r="I66">
        <v>2428.46</v>
      </c>
      <c r="J66">
        <v>2746.68</v>
      </c>
      <c r="K66">
        <v>3885.54</v>
      </c>
    </row>
    <row r="67" spans="1:11">
      <c r="A67" t="s">
        <v>197</v>
      </c>
      <c r="B67">
        <v>241.9</v>
      </c>
      <c r="C67">
        <v>830.49</v>
      </c>
      <c r="D67">
        <v>1742.46</v>
      </c>
      <c r="E67">
        <v>2170.11</v>
      </c>
      <c r="F67">
        <v>1543.83</v>
      </c>
      <c r="G67">
        <v>2013.73</v>
      </c>
      <c r="H67">
        <v>1329.62</v>
      </c>
      <c r="I67">
        <v>931.78</v>
      </c>
      <c r="J67">
        <v>2304.29</v>
      </c>
      <c r="K67">
        <v>3666.09</v>
      </c>
    </row>
    <row r="68" spans="1:11">
      <c r="A68" t="s">
        <v>199</v>
      </c>
      <c r="B68">
        <v>1770.1</v>
      </c>
      <c r="C68">
        <v>1421.76</v>
      </c>
      <c r="D68">
        <v>1752.76</v>
      </c>
      <c r="E68">
        <v>1881.92</v>
      </c>
      <c r="F68">
        <v>2026.91</v>
      </c>
      <c r="G68">
        <v>2650.86</v>
      </c>
      <c r="H68">
        <v>3191.43</v>
      </c>
      <c r="I68">
        <v>3390.69</v>
      </c>
      <c r="J68">
        <v>3490.08</v>
      </c>
      <c r="K68">
        <v>3559.31</v>
      </c>
    </row>
    <row r="69" spans="1:11">
      <c r="A69" t="s">
        <v>202</v>
      </c>
      <c r="B69">
        <v>2.58</v>
      </c>
      <c r="C69">
        <v>5.09</v>
      </c>
      <c r="D69">
        <v>111.23</v>
      </c>
      <c r="E69">
        <v>322.66</v>
      </c>
      <c r="F69">
        <v>542.68</v>
      </c>
      <c r="G69">
        <v>293.43</v>
      </c>
      <c r="H69">
        <v>571.53</v>
      </c>
      <c r="I69">
        <v>1518.07</v>
      </c>
      <c r="J69">
        <v>2065.86</v>
      </c>
      <c r="K69">
        <v>3510.46</v>
      </c>
    </row>
    <row r="70" spans="1:11">
      <c r="A70" t="s">
        <v>204</v>
      </c>
      <c r="B70">
        <v>371.2</v>
      </c>
      <c r="C70">
        <v>497.6</v>
      </c>
      <c r="D70">
        <v>456</v>
      </c>
      <c r="E70">
        <v>522.42</v>
      </c>
      <c r="F70">
        <v>575.64</v>
      </c>
      <c r="G70">
        <v>1379.16</v>
      </c>
      <c r="H70">
        <v>1936.06</v>
      </c>
      <c r="I70">
        <v>3924.77</v>
      </c>
      <c r="J70">
        <v>3449.85</v>
      </c>
      <c r="K70">
        <v>3500.42</v>
      </c>
    </row>
    <row r="71" spans="1:11">
      <c r="A71" t="s">
        <v>206</v>
      </c>
      <c r="B71">
        <v>1013.18</v>
      </c>
      <c r="C71">
        <v>1800.49</v>
      </c>
      <c r="D71">
        <v>2474.82</v>
      </c>
      <c r="E71">
        <v>3392.05</v>
      </c>
      <c r="F71">
        <v>3296.23</v>
      </c>
      <c r="G71">
        <v>3194.18</v>
      </c>
      <c r="H71">
        <v>1961.13</v>
      </c>
      <c r="I71">
        <v>1855.51</v>
      </c>
      <c r="J71">
        <v>3272.39</v>
      </c>
      <c r="K71">
        <v>3458.95</v>
      </c>
    </row>
    <row r="72" spans="1:11">
      <c r="A72" t="s">
        <v>209</v>
      </c>
      <c r="B72">
        <v>409.12</v>
      </c>
      <c r="C72">
        <v>684.38</v>
      </c>
      <c r="D72">
        <v>619.12</v>
      </c>
      <c r="E72">
        <v>702.43</v>
      </c>
      <c r="F72">
        <v>891.18</v>
      </c>
      <c r="G72">
        <v>1071.17</v>
      </c>
      <c r="H72">
        <v>1374.08</v>
      </c>
      <c r="I72">
        <v>1690.17</v>
      </c>
      <c r="J72">
        <v>2151.12</v>
      </c>
      <c r="K72">
        <v>3092.97</v>
      </c>
    </row>
    <row r="73" spans="1:11">
      <c r="A73" t="s">
        <v>211</v>
      </c>
      <c r="B73">
        <v>144.07</v>
      </c>
      <c r="C73">
        <v>461.61</v>
      </c>
      <c r="D73">
        <v>719.9</v>
      </c>
      <c r="E73">
        <v>625.32</v>
      </c>
      <c r="F73">
        <v>929.05</v>
      </c>
      <c r="G73">
        <v>1131.37</v>
      </c>
      <c r="H73">
        <v>1626.14</v>
      </c>
      <c r="I73">
        <v>1861.69</v>
      </c>
      <c r="J73">
        <v>1828.34</v>
      </c>
      <c r="K73">
        <v>2929.74</v>
      </c>
    </row>
    <row r="74" spans="1:11">
      <c r="A74" t="s">
        <v>213</v>
      </c>
      <c r="B74">
        <v>1638</v>
      </c>
      <c r="C74">
        <v>2451.01</v>
      </c>
      <c r="D74">
        <v>1214.64</v>
      </c>
      <c r="E74">
        <v>1254.73</v>
      </c>
      <c r="F74">
        <v>1534.29</v>
      </c>
      <c r="G74">
        <v>1278.67</v>
      </c>
      <c r="H74">
        <v>1205.11</v>
      </c>
      <c r="I74">
        <v>2260.81</v>
      </c>
      <c r="J74">
        <v>2408.46</v>
      </c>
      <c r="K74">
        <v>2894.79</v>
      </c>
    </row>
    <row r="75" spans="1:11">
      <c r="A75" t="s">
        <v>215</v>
      </c>
      <c r="B75">
        <v>1339.08</v>
      </c>
      <c r="C75">
        <v>1541.92</v>
      </c>
      <c r="D75">
        <v>1569.22</v>
      </c>
      <c r="E75">
        <v>1594.48</v>
      </c>
      <c r="F75">
        <v>1793.02</v>
      </c>
      <c r="G75">
        <v>1885.13</v>
      </c>
      <c r="H75">
        <v>2179.87</v>
      </c>
      <c r="I75">
        <v>2382.5</v>
      </c>
      <c r="J75">
        <v>2689.53</v>
      </c>
      <c r="K75">
        <v>2855.22</v>
      </c>
    </row>
    <row r="76" spans="1:11">
      <c r="A76" t="s">
        <v>218</v>
      </c>
      <c r="B76">
        <v>2508.69</v>
      </c>
      <c r="C76">
        <v>4229.28</v>
      </c>
      <c r="D76">
        <v>3595.24</v>
      </c>
      <c r="E76">
        <v>2749.45</v>
      </c>
      <c r="F76">
        <v>1807.79</v>
      </c>
      <c r="G76">
        <v>2078.19</v>
      </c>
      <c r="H76">
        <v>2097.49</v>
      </c>
      <c r="I76">
        <v>1407.41</v>
      </c>
      <c r="J76">
        <v>2512.9</v>
      </c>
      <c r="K76">
        <v>2835.45</v>
      </c>
    </row>
    <row r="77" spans="1:11">
      <c r="A77" t="s">
        <v>220</v>
      </c>
      <c r="B77">
        <v>900.1</v>
      </c>
      <c r="C77">
        <v>2500.24</v>
      </c>
      <c r="D77">
        <v>2009.72</v>
      </c>
      <c r="E77">
        <v>1566.51</v>
      </c>
      <c r="F77">
        <v>1014.21</v>
      </c>
      <c r="G77">
        <v>1974.15</v>
      </c>
      <c r="H77">
        <v>1530.76</v>
      </c>
      <c r="I77">
        <v>1873.78</v>
      </c>
      <c r="J77">
        <v>3157.63</v>
      </c>
      <c r="K77">
        <v>2729.22</v>
      </c>
    </row>
    <row r="78" spans="1:11">
      <c r="A78" t="s">
        <v>223</v>
      </c>
      <c r="B78">
        <v>3059.45</v>
      </c>
      <c r="C78">
        <v>3512.02</v>
      </c>
      <c r="D78">
        <v>3267.06</v>
      </c>
      <c r="E78">
        <v>3139.36</v>
      </c>
      <c r="F78">
        <v>2941.55</v>
      </c>
      <c r="G78">
        <v>2888.71</v>
      </c>
      <c r="H78">
        <v>1969.21</v>
      </c>
      <c r="I78">
        <v>1559.64</v>
      </c>
      <c r="J78">
        <v>2048.85</v>
      </c>
      <c r="K78">
        <v>2683.02</v>
      </c>
    </row>
    <row r="79" spans="1:11">
      <c r="A79" t="s">
        <v>225</v>
      </c>
      <c r="B79">
        <v>909.79</v>
      </c>
      <c r="C79">
        <v>895.97</v>
      </c>
      <c r="D79">
        <v>730.53</v>
      </c>
      <c r="E79">
        <v>1595</v>
      </c>
      <c r="F79">
        <v>1863.93</v>
      </c>
      <c r="G79">
        <v>1725.24</v>
      </c>
      <c r="H79">
        <v>1265.06</v>
      </c>
      <c r="I79">
        <v>684.01</v>
      </c>
      <c r="J79">
        <v>1659.93</v>
      </c>
      <c r="K79">
        <v>2593.91</v>
      </c>
    </row>
    <row r="80" spans="1:11">
      <c r="A80" t="s">
        <v>227</v>
      </c>
      <c r="B80">
        <v>1716.74</v>
      </c>
      <c r="C80">
        <v>3730</v>
      </c>
      <c r="D80">
        <v>5035.93</v>
      </c>
      <c r="E80">
        <v>3470.92</v>
      </c>
      <c r="F80">
        <v>2233.54</v>
      </c>
      <c r="G80">
        <v>965.03</v>
      </c>
      <c r="H80">
        <v>907.37</v>
      </c>
      <c r="I80">
        <v>1238.16</v>
      </c>
      <c r="J80">
        <v>2482.38</v>
      </c>
      <c r="K80">
        <v>2508.78</v>
      </c>
    </row>
    <row r="81" spans="1:11">
      <c r="A81" t="s">
        <v>229</v>
      </c>
      <c r="B81">
        <v>162.46</v>
      </c>
      <c r="C81">
        <v>558.03</v>
      </c>
      <c r="D81">
        <v>1013.07</v>
      </c>
      <c r="E81">
        <v>929.31</v>
      </c>
      <c r="F81">
        <v>1057.29</v>
      </c>
      <c r="G81">
        <v>676.64</v>
      </c>
      <c r="H81">
        <v>822.24</v>
      </c>
      <c r="I81">
        <v>1252.98</v>
      </c>
      <c r="J81">
        <v>2505.2</v>
      </c>
      <c r="K81">
        <v>2464.66</v>
      </c>
    </row>
    <row r="82" spans="1:11">
      <c r="A82" t="s">
        <v>231</v>
      </c>
      <c r="B82">
        <v>175.68</v>
      </c>
      <c r="C82">
        <v>662.45</v>
      </c>
      <c r="D82">
        <v>785.25</v>
      </c>
      <c r="E82">
        <v>765.77</v>
      </c>
      <c r="F82">
        <v>911.99</v>
      </c>
      <c r="G82">
        <v>1113.71</v>
      </c>
      <c r="H82">
        <v>1461.03</v>
      </c>
      <c r="I82">
        <v>1611.68</v>
      </c>
      <c r="J82">
        <v>1665.46</v>
      </c>
      <c r="K82">
        <v>2396.63</v>
      </c>
    </row>
    <row r="83" spans="1:11">
      <c r="A83" t="s">
        <v>233</v>
      </c>
      <c r="B83">
        <v>60.58</v>
      </c>
      <c r="C83">
        <v>247.41</v>
      </c>
      <c r="D83">
        <v>307.26</v>
      </c>
      <c r="E83">
        <v>463.91</v>
      </c>
      <c r="F83">
        <v>839.13</v>
      </c>
      <c r="G83">
        <v>1183.77</v>
      </c>
      <c r="H83">
        <v>1513.95</v>
      </c>
      <c r="I83">
        <v>1730.78</v>
      </c>
      <c r="J83">
        <v>1981.79</v>
      </c>
      <c r="K83">
        <v>2362.33</v>
      </c>
    </row>
    <row r="84" spans="1:11">
      <c r="A84" t="s">
        <v>234</v>
      </c>
      <c r="B84">
        <v>1645.65</v>
      </c>
      <c r="C84">
        <v>2451.85</v>
      </c>
      <c r="D84">
        <v>2542.5</v>
      </c>
      <c r="E84">
        <v>1082.84</v>
      </c>
      <c r="F84">
        <v>971.52</v>
      </c>
      <c r="G84">
        <v>1320.66</v>
      </c>
      <c r="H84">
        <v>1710.28</v>
      </c>
      <c r="I84">
        <v>1548.36</v>
      </c>
      <c r="J84">
        <v>2118.82</v>
      </c>
      <c r="K84">
        <v>2345.03</v>
      </c>
    </row>
    <row r="85" spans="1:11">
      <c r="A85" t="s">
        <v>236</v>
      </c>
      <c r="B85">
        <v>490.21</v>
      </c>
      <c r="C85">
        <v>1319.24</v>
      </c>
      <c r="D85">
        <v>950.33</v>
      </c>
      <c r="E85">
        <v>812.53</v>
      </c>
      <c r="F85">
        <v>1004.53</v>
      </c>
      <c r="G85">
        <v>1194.37</v>
      </c>
      <c r="H85">
        <v>1559</v>
      </c>
      <c r="I85">
        <v>2228.05</v>
      </c>
      <c r="J85">
        <v>2147.37</v>
      </c>
      <c r="K85">
        <v>2257.25</v>
      </c>
    </row>
    <row r="86" spans="1:11">
      <c r="A86" t="s">
        <v>238</v>
      </c>
      <c r="B86">
        <v>1316.81</v>
      </c>
      <c r="C86">
        <v>1405.76</v>
      </c>
      <c r="D86">
        <v>1557.63</v>
      </c>
      <c r="E86">
        <v>856.2</v>
      </c>
      <c r="F86">
        <v>1333.73</v>
      </c>
      <c r="G86">
        <v>1854.84</v>
      </c>
      <c r="H86">
        <v>2209.96</v>
      </c>
      <c r="I86">
        <v>2180.61</v>
      </c>
      <c r="J86">
        <v>2208.09</v>
      </c>
      <c r="K86">
        <v>2257</v>
      </c>
    </row>
    <row r="87" spans="1:11">
      <c r="A87" t="s">
        <v>240</v>
      </c>
      <c r="B87">
        <v>1229.07</v>
      </c>
      <c r="C87">
        <v>1840.45</v>
      </c>
      <c r="D87">
        <v>1598.15</v>
      </c>
      <c r="E87">
        <v>1617.34</v>
      </c>
      <c r="F87">
        <v>1676.26</v>
      </c>
      <c r="G87">
        <v>2004.45</v>
      </c>
      <c r="H87">
        <v>1852.07</v>
      </c>
      <c r="I87">
        <v>2358.97</v>
      </c>
      <c r="J87">
        <v>1878.73</v>
      </c>
      <c r="K87">
        <v>2105.16</v>
      </c>
    </row>
    <row r="88" spans="1:11">
      <c r="A88" t="s">
        <v>242</v>
      </c>
      <c r="B88">
        <v>523.97</v>
      </c>
      <c r="C88">
        <v>714.54</v>
      </c>
      <c r="D88">
        <v>764.24</v>
      </c>
      <c r="E88">
        <v>910.02</v>
      </c>
      <c r="F88">
        <v>1147.34</v>
      </c>
      <c r="G88">
        <v>1411.12</v>
      </c>
      <c r="H88">
        <v>1624.9</v>
      </c>
      <c r="I88">
        <v>2087.75</v>
      </c>
      <c r="J88">
        <v>1830.79</v>
      </c>
      <c r="K88">
        <v>2062.05</v>
      </c>
    </row>
    <row r="89" spans="1:11">
      <c r="A89" t="s">
        <v>244</v>
      </c>
      <c r="B89">
        <v>20.24</v>
      </c>
      <c r="C89">
        <v>202.28</v>
      </c>
      <c r="D89">
        <v>863.41</v>
      </c>
      <c r="E89">
        <v>1503.22</v>
      </c>
      <c r="F89">
        <v>2535.59</v>
      </c>
      <c r="G89">
        <v>1503.92</v>
      </c>
      <c r="H89">
        <v>644.72</v>
      </c>
      <c r="I89">
        <v>984.57</v>
      </c>
      <c r="J89">
        <v>1397.77</v>
      </c>
      <c r="K89">
        <v>1985.78</v>
      </c>
    </row>
    <row r="90" spans="1:11">
      <c r="A90" t="s">
        <v>246</v>
      </c>
      <c r="B90">
        <v>3.74</v>
      </c>
      <c r="C90">
        <v>3.57</v>
      </c>
      <c r="D90">
        <v>141.29</v>
      </c>
      <c r="E90">
        <v>110.4</v>
      </c>
      <c r="F90">
        <v>354.31</v>
      </c>
      <c r="G90">
        <v>951.96</v>
      </c>
      <c r="H90">
        <v>1460.75</v>
      </c>
      <c r="I90">
        <v>1357.07</v>
      </c>
      <c r="J90">
        <v>1262.29</v>
      </c>
      <c r="K90">
        <v>1982.53</v>
      </c>
    </row>
    <row r="91" spans="1:11">
      <c r="A91" t="s">
        <v>249</v>
      </c>
      <c r="B91">
        <v>492.91</v>
      </c>
      <c r="C91">
        <v>587.58</v>
      </c>
      <c r="D91">
        <v>747.68</v>
      </c>
      <c r="E91">
        <v>793.32</v>
      </c>
      <c r="F91">
        <v>990.27</v>
      </c>
      <c r="G91">
        <v>1147.62</v>
      </c>
      <c r="H91">
        <v>1273.05</v>
      </c>
      <c r="I91">
        <v>1331.37</v>
      </c>
      <c r="J91">
        <v>1435.9</v>
      </c>
      <c r="K91">
        <v>1953.04</v>
      </c>
    </row>
    <row r="92" spans="1:11">
      <c r="A92" t="s">
        <v>251</v>
      </c>
      <c r="B92">
        <v>4.05</v>
      </c>
      <c r="C92">
        <v>4.65</v>
      </c>
      <c r="D92">
        <v>72.26</v>
      </c>
      <c r="E92">
        <v>91.42</v>
      </c>
      <c r="F92">
        <v>123.38</v>
      </c>
      <c r="G92">
        <v>279.5</v>
      </c>
      <c r="H92">
        <v>606.81</v>
      </c>
      <c r="I92">
        <v>1703.94</v>
      </c>
      <c r="J92">
        <v>2579.37</v>
      </c>
      <c r="K92">
        <v>1941.21</v>
      </c>
    </row>
    <row r="93" spans="1:11">
      <c r="A93" t="s">
        <v>253</v>
      </c>
      <c r="B93">
        <v>776.15</v>
      </c>
      <c r="C93">
        <v>1277.01</v>
      </c>
      <c r="D93">
        <v>1328.71</v>
      </c>
      <c r="E93">
        <v>1219.79</v>
      </c>
      <c r="F93">
        <v>1629.1</v>
      </c>
      <c r="G93">
        <v>2271.27</v>
      </c>
      <c r="H93">
        <v>1850.11</v>
      </c>
      <c r="I93">
        <v>1721.52</v>
      </c>
      <c r="J93">
        <v>1918.65</v>
      </c>
      <c r="K93">
        <v>1883.52</v>
      </c>
    </row>
    <row r="94" spans="1:11">
      <c r="A94" t="s">
        <v>255</v>
      </c>
      <c r="B94">
        <v>504.64</v>
      </c>
      <c r="C94">
        <v>974.4</v>
      </c>
      <c r="D94">
        <v>1076.2</v>
      </c>
      <c r="E94">
        <v>973.1</v>
      </c>
      <c r="F94">
        <v>1046.97</v>
      </c>
      <c r="G94">
        <v>1519.24</v>
      </c>
      <c r="H94">
        <v>1555.97</v>
      </c>
      <c r="I94">
        <v>1566.73</v>
      </c>
      <c r="J94">
        <v>1974.43</v>
      </c>
      <c r="K94">
        <v>1863.86</v>
      </c>
    </row>
    <row r="95" spans="1:11">
      <c r="A95" t="s">
        <v>258</v>
      </c>
      <c r="B95">
        <v>481.88</v>
      </c>
      <c r="C95">
        <v>544.89</v>
      </c>
      <c r="D95">
        <v>655.91</v>
      </c>
      <c r="E95">
        <v>723.06</v>
      </c>
      <c r="F95">
        <v>1023.32</v>
      </c>
      <c r="G95">
        <v>1652.62</v>
      </c>
      <c r="H95">
        <v>1735.3</v>
      </c>
      <c r="I95">
        <v>1817.61</v>
      </c>
      <c r="J95">
        <v>1607.99</v>
      </c>
      <c r="K95">
        <v>1838.93</v>
      </c>
    </row>
    <row r="96" spans="1:11">
      <c r="A96" t="s">
        <v>260</v>
      </c>
      <c r="B96">
        <v>367.31</v>
      </c>
      <c r="C96">
        <v>818.77</v>
      </c>
      <c r="D96">
        <v>886.85</v>
      </c>
      <c r="E96">
        <v>961.81</v>
      </c>
      <c r="F96">
        <v>1199.41</v>
      </c>
      <c r="G96">
        <v>1342.72</v>
      </c>
      <c r="H96">
        <v>1532.59</v>
      </c>
      <c r="I96">
        <v>1626.76</v>
      </c>
      <c r="J96">
        <v>1697.87</v>
      </c>
      <c r="K96">
        <v>1751.39</v>
      </c>
    </row>
    <row r="97" spans="1:11">
      <c r="A97" t="s">
        <v>262</v>
      </c>
      <c r="B97">
        <v>565.77</v>
      </c>
      <c r="C97">
        <v>1151.71</v>
      </c>
      <c r="D97">
        <v>1453.74</v>
      </c>
      <c r="E97">
        <v>1851.52</v>
      </c>
      <c r="F97">
        <v>1999.13</v>
      </c>
      <c r="G97">
        <v>1463.08</v>
      </c>
      <c r="H97">
        <v>783.05</v>
      </c>
      <c r="I97">
        <v>591.73</v>
      </c>
      <c r="J97">
        <v>1032.29</v>
      </c>
      <c r="K97">
        <v>1729.77</v>
      </c>
    </row>
    <row r="98" spans="1:11">
      <c r="A98" t="s">
        <v>264</v>
      </c>
      <c r="B98">
        <v>77.71</v>
      </c>
      <c r="C98">
        <v>282.34</v>
      </c>
      <c r="D98">
        <v>331.81</v>
      </c>
      <c r="E98">
        <v>374.67</v>
      </c>
      <c r="F98">
        <v>767.56</v>
      </c>
      <c r="G98">
        <v>1043.36</v>
      </c>
      <c r="H98">
        <v>815.7</v>
      </c>
      <c r="I98">
        <v>892.45</v>
      </c>
      <c r="J98">
        <v>1166.95</v>
      </c>
      <c r="K98">
        <v>1715.96</v>
      </c>
    </row>
    <row r="99" spans="1:11">
      <c r="A99" t="s">
        <v>267</v>
      </c>
      <c r="B99">
        <v>53.5</v>
      </c>
      <c r="C99">
        <v>21.4</v>
      </c>
      <c r="D99">
        <v>17.42</v>
      </c>
      <c r="E99">
        <v>16.91</v>
      </c>
      <c r="F99">
        <v>129.86</v>
      </c>
      <c r="G99">
        <v>270.86</v>
      </c>
      <c r="H99">
        <v>424.01</v>
      </c>
      <c r="I99">
        <v>652.38</v>
      </c>
      <c r="J99">
        <v>1125.06</v>
      </c>
      <c r="K99">
        <v>1711.04</v>
      </c>
    </row>
    <row r="100" spans="1:11">
      <c r="A100" t="s">
        <v>270</v>
      </c>
      <c r="B100">
        <v>311.84</v>
      </c>
      <c r="C100">
        <v>592.29</v>
      </c>
      <c r="D100">
        <v>869.38</v>
      </c>
      <c r="E100">
        <v>732.63</v>
      </c>
      <c r="F100">
        <v>829.73</v>
      </c>
      <c r="G100">
        <v>129.34</v>
      </c>
      <c r="H100">
        <v>39.54</v>
      </c>
      <c r="I100">
        <v>527.28</v>
      </c>
      <c r="J100">
        <v>1069.26</v>
      </c>
      <c r="K100">
        <v>1685.45</v>
      </c>
    </row>
    <row r="101" spans="1:11">
      <c r="A101" t="s">
        <v>272</v>
      </c>
      <c r="B101">
        <v>2164.72</v>
      </c>
      <c r="C101">
        <v>3810.17</v>
      </c>
      <c r="D101">
        <v>3280.98</v>
      </c>
      <c r="E101">
        <v>1975.64</v>
      </c>
      <c r="F101">
        <v>1140.7</v>
      </c>
      <c r="G101">
        <v>1411.17</v>
      </c>
      <c r="H101">
        <v>1716.93</v>
      </c>
      <c r="I101">
        <v>2214.73</v>
      </c>
      <c r="J101">
        <v>1920.06</v>
      </c>
      <c r="K101">
        <v>1621.13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F1" sqref="F1"/>
    </sheetView>
  </sheetViews>
  <sheetFormatPr defaultColWidth="9" defaultRowHeight="14.4"/>
  <sheetData>
    <row r="1" spans="1:11">
      <c r="A1" t="s">
        <v>27</v>
      </c>
      <c r="B1" s="32" t="s">
        <v>274</v>
      </c>
      <c r="C1" s="32" t="s">
        <v>275</v>
      </c>
      <c r="D1" s="32" t="s">
        <v>276</v>
      </c>
      <c r="E1" s="32" t="s">
        <v>277</v>
      </c>
      <c r="F1" s="32" t="s">
        <v>278</v>
      </c>
      <c r="G1" s="32" t="s">
        <v>279</v>
      </c>
      <c r="H1" s="32" t="s">
        <v>280</v>
      </c>
      <c r="I1" s="32" t="s">
        <v>281</v>
      </c>
      <c r="J1" s="32" t="s">
        <v>282</v>
      </c>
      <c r="K1" s="32" t="s">
        <v>283</v>
      </c>
    </row>
    <row r="2" spans="1:11">
      <c r="A2" t="s">
        <v>30</v>
      </c>
      <c r="B2">
        <v>1.54</v>
      </c>
      <c r="C2">
        <v>2.42</v>
      </c>
      <c r="D2">
        <v>2.1</v>
      </c>
      <c r="E2">
        <v>1.91</v>
      </c>
      <c r="F2">
        <v>2.22</v>
      </c>
      <c r="G2">
        <v>2.59</v>
      </c>
      <c r="H2">
        <v>2.51</v>
      </c>
      <c r="I2">
        <v>2.3</v>
      </c>
      <c r="J2">
        <v>2.17</v>
      </c>
      <c r="K2">
        <v>2.2</v>
      </c>
    </row>
    <row r="3" spans="1:11">
      <c r="A3" t="s">
        <v>33</v>
      </c>
      <c r="B3">
        <v>1.29</v>
      </c>
      <c r="C3">
        <v>1.86</v>
      </c>
      <c r="D3">
        <v>1.53</v>
      </c>
      <c r="E3">
        <v>1.45</v>
      </c>
      <c r="F3">
        <v>1.69</v>
      </c>
      <c r="G3">
        <v>2.09</v>
      </c>
      <c r="H3">
        <v>1.89</v>
      </c>
      <c r="I3">
        <v>1.87</v>
      </c>
      <c r="J3">
        <v>1.73</v>
      </c>
      <c r="K3">
        <v>1.75</v>
      </c>
    </row>
    <row r="4" spans="1:11">
      <c r="A4" t="s">
        <v>35</v>
      </c>
      <c r="B4">
        <v>3.36</v>
      </c>
      <c r="C4">
        <v>4.03</v>
      </c>
      <c r="D4">
        <v>4.23</v>
      </c>
      <c r="E4">
        <v>2.94</v>
      </c>
      <c r="F4">
        <v>2.38</v>
      </c>
      <c r="G4">
        <v>2.34</v>
      </c>
      <c r="H4">
        <v>1.85</v>
      </c>
      <c r="I4">
        <v>1.37</v>
      </c>
      <c r="J4">
        <v>2.78</v>
      </c>
      <c r="K4">
        <v>3</v>
      </c>
    </row>
    <row r="5" spans="1:11">
      <c r="A5" t="s">
        <v>38</v>
      </c>
      <c r="B5">
        <v>1.1</v>
      </c>
      <c r="C5">
        <v>1.76</v>
      </c>
      <c r="D5">
        <v>1.34</v>
      </c>
      <c r="E5">
        <v>1.37</v>
      </c>
      <c r="F5">
        <v>1.34</v>
      </c>
      <c r="G5">
        <v>1.85</v>
      </c>
      <c r="H5">
        <v>1.46</v>
      </c>
      <c r="I5">
        <v>1.64</v>
      </c>
      <c r="J5">
        <v>1.61</v>
      </c>
      <c r="K5">
        <v>1.64</v>
      </c>
    </row>
    <row r="6" spans="1:11">
      <c r="A6" t="s">
        <v>39</v>
      </c>
      <c r="B6">
        <v>3.75</v>
      </c>
      <c r="C6">
        <v>4.5</v>
      </c>
      <c r="D6">
        <v>5.27</v>
      </c>
      <c r="E6">
        <v>4.85</v>
      </c>
      <c r="F6">
        <v>8.07</v>
      </c>
      <c r="G6">
        <v>9.83</v>
      </c>
      <c r="H6">
        <v>11.09</v>
      </c>
      <c r="I6">
        <v>13.59</v>
      </c>
      <c r="J6">
        <v>11</v>
      </c>
      <c r="K6">
        <v>16.01</v>
      </c>
    </row>
    <row r="7" spans="1:11">
      <c r="A7" t="s">
        <v>42</v>
      </c>
      <c r="B7">
        <v>0.52</v>
      </c>
      <c r="C7">
        <v>1.2</v>
      </c>
      <c r="D7">
        <v>1.24</v>
      </c>
      <c r="E7">
        <v>1.25</v>
      </c>
      <c r="F7">
        <v>1.39</v>
      </c>
      <c r="G7">
        <v>1.64</v>
      </c>
      <c r="H7">
        <v>1.86</v>
      </c>
      <c r="I7">
        <v>1.91</v>
      </c>
      <c r="J7">
        <v>1.96</v>
      </c>
      <c r="K7">
        <v>2.08</v>
      </c>
    </row>
    <row r="8" spans="1:11">
      <c r="A8" t="s">
        <v>45</v>
      </c>
      <c r="B8">
        <v>4.91</v>
      </c>
      <c r="C8">
        <v>4.62</v>
      </c>
      <c r="D8">
        <v>4.25</v>
      </c>
      <c r="E8">
        <v>3.72</v>
      </c>
      <c r="F8">
        <v>4.05</v>
      </c>
      <c r="G8">
        <v>4.11</v>
      </c>
      <c r="H8">
        <v>3.55</v>
      </c>
      <c r="I8">
        <v>3.67</v>
      </c>
      <c r="J8">
        <v>3.13</v>
      </c>
      <c r="K8">
        <v>3.68</v>
      </c>
    </row>
    <row r="9" spans="1:11">
      <c r="A9" t="s">
        <v>48</v>
      </c>
      <c r="B9">
        <v>0.99</v>
      </c>
      <c r="C9">
        <v>1.45</v>
      </c>
      <c r="D9">
        <v>1.07</v>
      </c>
      <c r="E9">
        <v>0.76</v>
      </c>
      <c r="F9">
        <v>0.98</v>
      </c>
      <c r="G9">
        <v>1.6</v>
      </c>
      <c r="H9">
        <v>1.34</v>
      </c>
      <c r="I9">
        <v>1.86</v>
      </c>
      <c r="J9">
        <v>1.86</v>
      </c>
      <c r="K9">
        <v>2.15</v>
      </c>
    </row>
    <row r="10" spans="1:11">
      <c r="A10" t="s">
        <v>51</v>
      </c>
      <c r="B10">
        <v>2.92</v>
      </c>
      <c r="C10">
        <v>3.99</v>
      </c>
      <c r="D10">
        <v>2.85</v>
      </c>
      <c r="E10">
        <v>2.4</v>
      </c>
      <c r="F10">
        <v>2.4</v>
      </c>
      <c r="G10">
        <v>2.37</v>
      </c>
      <c r="H10">
        <v>1.85</v>
      </c>
      <c r="I10">
        <v>1.64</v>
      </c>
      <c r="J10">
        <v>1.94</v>
      </c>
      <c r="K10">
        <v>2.29</v>
      </c>
    </row>
    <row r="11" spans="1:11">
      <c r="A11" t="s">
        <v>53</v>
      </c>
      <c r="B11">
        <v>3.77</v>
      </c>
      <c r="C11">
        <v>3.59</v>
      </c>
      <c r="D11">
        <v>2.98</v>
      </c>
      <c r="E11">
        <v>2.18</v>
      </c>
      <c r="F11">
        <v>1.93</v>
      </c>
      <c r="G11">
        <v>1.79</v>
      </c>
      <c r="H11">
        <v>1.45</v>
      </c>
      <c r="I11">
        <v>1.3</v>
      </c>
      <c r="J11">
        <v>1.29</v>
      </c>
      <c r="K11">
        <v>1.37</v>
      </c>
    </row>
    <row r="12" spans="1:11">
      <c r="A12" t="s">
        <v>56</v>
      </c>
      <c r="B12">
        <v>1.67</v>
      </c>
      <c r="C12">
        <v>1.78</v>
      </c>
      <c r="D12">
        <v>1.95</v>
      </c>
      <c r="E12">
        <v>2.44</v>
      </c>
      <c r="F12">
        <v>2.85</v>
      </c>
      <c r="G12">
        <v>1.79</v>
      </c>
      <c r="H12">
        <v>3.35</v>
      </c>
      <c r="I12">
        <v>4.15</v>
      </c>
      <c r="J12">
        <v>4.6</v>
      </c>
      <c r="K12">
        <v>5.74</v>
      </c>
    </row>
    <row r="13" spans="1:11">
      <c r="A13" t="s">
        <v>59</v>
      </c>
      <c r="B13">
        <v>0.6</v>
      </c>
      <c r="C13">
        <v>0.8</v>
      </c>
      <c r="D13">
        <v>0.83</v>
      </c>
      <c r="E13">
        <v>0.77</v>
      </c>
      <c r="F13">
        <v>0.9</v>
      </c>
      <c r="G13">
        <v>1.22</v>
      </c>
      <c r="H13">
        <v>1.36</v>
      </c>
      <c r="I13">
        <v>1.3</v>
      </c>
      <c r="J13">
        <v>1.2</v>
      </c>
      <c r="K13">
        <v>1.35</v>
      </c>
    </row>
    <row r="14" spans="1:11">
      <c r="A14" t="s">
        <v>62</v>
      </c>
      <c r="B14">
        <v>2.71</v>
      </c>
      <c r="C14">
        <v>3.65</v>
      </c>
      <c r="D14">
        <v>2.2</v>
      </c>
      <c r="E14">
        <v>1.82</v>
      </c>
      <c r="F14">
        <v>1.95</v>
      </c>
      <c r="G14">
        <v>0.79</v>
      </c>
      <c r="H14">
        <v>0.79</v>
      </c>
      <c r="I14">
        <v>0.92</v>
      </c>
      <c r="J14">
        <v>1.5</v>
      </c>
      <c r="K14">
        <v>1.84</v>
      </c>
    </row>
    <row r="15" spans="1:11">
      <c r="A15" t="s">
        <v>65</v>
      </c>
      <c r="B15">
        <v>1.46</v>
      </c>
      <c r="C15">
        <v>1.82</v>
      </c>
      <c r="D15">
        <v>1.76</v>
      </c>
      <c r="E15">
        <v>1.4</v>
      </c>
      <c r="F15">
        <v>2.04</v>
      </c>
      <c r="G15">
        <v>1.89</v>
      </c>
      <c r="H15">
        <v>2.17</v>
      </c>
      <c r="I15">
        <v>2.11</v>
      </c>
      <c r="J15">
        <v>2.03</v>
      </c>
      <c r="K15">
        <v>2.57</v>
      </c>
    </row>
    <row r="16" spans="1:11">
      <c r="A16" t="s">
        <v>68</v>
      </c>
      <c r="B16">
        <v>0.6</v>
      </c>
      <c r="C16">
        <v>0.9</v>
      </c>
      <c r="D16">
        <v>1.13</v>
      </c>
      <c r="E16">
        <v>2.82</v>
      </c>
      <c r="F16">
        <v>3.18</v>
      </c>
      <c r="G16">
        <v>4.45</v>
      </c>
      <c r="H16">
        <v>6.46</v>
      </c>
      <c r="I16">
        <v>11.1</v>
      </c>
      <c r="J16">
        <v>12.64</v>
      </c>
      <c r="K16">
        <v>15.29</v>
      </c>
    </row>
    <row r="17" spans="1:11">
      <c r="A17" t="s">
        <v>70</v>
      </c>
      <c r="B17">
        <v>5.24</v>
      </c>
      <c r="C17">
        <v>4.83</v>
      </c>
      <c r="D17">
        <v>4.29</v>
      </c>
      <c r="E17">
        <v>4</v>
      </c>
      <c r="F17">
        <v>3.42</v>
      </c>
      <c r="G17">
        <v>5.05</v>
      </c>
      <c r="H17">
        <v>4.38</v>
      </c>
      <c r="I17">
        <v>4.44</v>
      </c>
      <c r="J17">
        <v>5.06</v>
      </c>
      <c r="K17">
        <v>4.4</v>
      </c>
    </row>
    <row r="18" spans="1:11">
      <c r="A18" t="s">
        <v>73</v>
      </c>
      <c r="B18">
        <v>1.38</v>
      </c>
      <c r="C18">
        <v>1.33</v>
      </c>
      <c r="D18">
        <v>1.13</v>
      </c>
      <c r="E18">
        <v>1.2</v>
      </c>
      <c r="F18">
        <v>0.91</v>
      </c>
      <c r="G18">
        <v>1.14</v>
      </c>
      <c r="H18">
        <v>1.02</v>
      </c>
      <c r="I18">
        <v>0.69</v>
      </c>
      <c r="J18">
        <v>0.99</v>
      </c>
      <c r="K18">
        <v>1.4</v>
      </c>
    </row>
    <row r="19" spans="1:11">
      <c r="A19" t="s">
        <v>76</v>
      </c>
      <c r="B19">
        <v>0.8</v>
      </c>
      <c r="C19">
        <v>0.92</v>
      </c>
      <c r="D19">
        <v>0.91</v>
      </c>
      <c r="E19">
        <v>0.91</v>
      </c>
      <c r="F19">
        <v>1.42</v>
      </c>
      <c r="G19">
        <v>1.37</v>
      </c>
      <c r="H19">
        <v>1.34</v>
      </c>
      <c r="I19">
        <v>1.38</v>
      </c>
      <c r="J19">
        <v>1.4</v>
      </c>
      <c r="K19">
        <v>1.88</v>
      </c>
    </row>
    <row r="20" spans="1:11">
      <c r="A20" t="s">
        <v>78</v>
      </c>
      <c r="B20">
        <v>5.1</v>
      </c>
      <c r="C20">
        <v>4.88</v>
      </c>
      <c r="D20">
        <v>3.63</v>
      </c>
      <c r="E20">
        <v>1.8</v>
      </c>
      <c r="F20">
        <v>1.86</v>
      </c>
      <c r="G20">
        <v>1.71</v>
      </c>
      <c r="H20">
        <v>2.02</v>
      </c>
      <c r="I20">
        <v>2.09</v>
      </c>
      <c r="J20">
        <v>1.84</v>
      </c>
      <c r="K20">
        <v>2.02</v>
      </c>
    </row>
    <row r="21" spans="1:11">
      <c r="A21" t="s">
        <v>81</v>
      </c>
      <c r="B21">
        <v>1.91</v>
      </c>
      <c r="C21">
        <v>2.26</v>
      </c>
      <c r="D21">
        <v>1.75</v>
      </c>
      <c r="E21">
        <v>1.53</v>
      </c>
      <c r="F21">
        <v>1.18</v>
      </c>
      <c r="G21">
        <v>1.64</v>
      </c>
      <c r="H21">
        <v>1.08</v>
      </c>
      <c r="I21">
        <v>1.2</v>
      </c>
      <c r="J21">
        <v>1.12</v>
      </c>
      <c r="K21">
        <v>1.02</v>
      </c>
    </row>
    <row r="22" spans="1:11">
      <c r="A22" t="s">
        <v>84</v>
      </c>
      <c r="B22">
        <v>9.01</v>
      </c>
      <c r="C22">
        <v>14.13</v>
      </c>
      <c r="D22">
        <v>7.23</v>
      </c>
      <c r="E22">
        <v>5.22</v>
      </c>
      <c r="F22">
        <v>4.58</v>
      </c>
      <c r="G22">
        <v>3.64</v>
      </c>
      <c r="H22">
        <v>4.36</v>
      </c>
      <c r="I22">
        <v>5.71</v>
      </c>
      <c r="J22">
        <v>7.32</v>
      </c>
      <c r="K22">
        <v>10.54</v>
      </c>
    </row>
    <row r="23" spans="1:11">
      <c r="A23" t="s">
        <v>87</v>
      </c>
      <c r="B23">
        <v>0.79</v>
      </c>
      <c r="C23">
        <v>1.09</v>
      </c>
      <c r="D23">
        <v>0.99</v>
      </c>
      <c r="E23">
        <v>0.96</v>
      </c>
      <c r="F23">
        <v>0.91</v>
      </c>
      <c r="G23">
        <v>1.06</v>
      </c>
      <c r="H23">
        <v>1.1</v>
      </c>
      <c r="I23">
        <v>1.05</v>
      </c>
      <c r="J23">
        <v>1.02</v>
      </c>
      <c r="K23">
        <v>1.15</v>
      </c>
    </row>
    <row r="24" spans="1:11">
      <c r="A24" t="s">
        <v>89</v>
      </c>
      <c r="B24">
        <v>1.88</v>
      </c>
      <c r="C24">
        <v>1.97</v>
      </c>
      <c r="D24">
        <v>2.19</v>
      </c>
      <c r="E24">
        <v>1.79</v>
      </c>
      <c r="F24">
        <v>1.57</v>
      </c>
      <c r="G24">
        <v>1.94</v>
      </c>
      <c r="H24">
        <v>1.84</v>
      </c>
      <c r="I24">
        <v>2.15</v>
      </c>
      <c r="J24">
        <v>2.43</v>
      </c>
      <c r="K24">
        <v>2.83</v>
      </c>
    </row>
    <row r="25" spans="1:11">
      <c r="A25" t="s">
        <v>91</v>
      </c>
      <c r="B25">
        <v>2.25</v>
      </c>
      <c r="C25">
        <v>2.63</v>
      </c>
      <c r="D25">
        <v>3.27</v>
      </c>
      <c r="E25">
        <v>2.87</v>
      </c>
      <c r="F25">
        <v>3.05</v>
      </c>
      <c r="G25">
        <v>2.9</v>
      </c>
      <c r="H25">
        <v>1.8</v>
      </c>
      <c r="I25">
        <v>1.94</v>
      </c>
      <c r="J25">
        <v>1.64</v>
      </c>
      <c r="K25">
        <v>1.67</v>
      </c>
    </row>
    <row r="26" spans="1:11">
      <c r="A26" t="s">
        <v>93</v>
      </c>
      <c r="B26">
        <v>2.16</v>
      </c>
      <c r="C26">
        <v>1.78</v>
      </c>
      <c r="D26">
        <v>1.36</v>
      </c>
      <c r="E26">
        <v>1.39</v>
      </c>
      <c r="F26">
        <v>1.14</v>
      </c>
      <c r="G26">
        <v>1.33</v>
      </c>
      <c r="H26">
        <v>0.95</v>
      </c>
      <c r="I26">
        <v>0.7</v>
      </c>
      <c r="J26">
        <v>0.8</v>
      </c>
      <c r="K26">
        <v>1.09</v>
      </c>
    </row>
    <row r="27" spans="1:11">
      <c r="A27" t="s">
        <v>95</v>
      </c>
      <c r="B27">
        <v>5.39</v>
      </c>
      <c r="C27">
        <v>7.92</v>
      </c>
      <c r="D27">
        <v>8.14</v>
      </c>
      <c r="E27">
        <v>6.42</v>
      </c>
      <c r="F27">
        <v>7.54</v>
      </c>
      <c r="G27">
        <v>13.06</v>
      </c>
      <c r="H27">
        <v>10.45</v>
      </c>
      <c r="I27">
        <v>9.55</v>
      </c>
      <c r="J27">
        <v>8.45</v>
      </c>
      <c r="K27">
        <v>13.12</v>
      </c>
    </row>
    <row r="28" spans="1:11">
      <c r="A28" t="s">
        <v>98</v>
      </c>
      <c r="B28">
        <v>0.54</v>
      </c>
      <c r="C28">
        <v>0.82</v>
      </c>
      <c r="D28">
        <v>0.73</v>
      </c>
      <c r="E28">
        <v>0.84</v>
      </c>
      <c r="F28">
        <v>0.95</v>
      </c>
      <c r="G28">
        <v>0.78</v>
      </c>
      <c r="H28">
        <v>0.93</v>
      </c>
      <c r="I28">
        <v>1.01</v>
      </c>
      <c r="J28">
        <v>0.98</v>
      </c>
      <c r="K28">
        <v>1.19</v>
      </c>
    </row>
    <row r="29" spans="1:11">
      <c r="A29" t="s">
        <v>100</v>
      </c>
      <c r="B29">
        <v>1.03</v>
      </c>
      <c r="C29">
        <v>1.19</v>
      </c>
      <c r="D29">
        <v>1.31</v>
      </c>
      <c r="E29">
        <v>1.84</v>
      </c>
      <c r="F29">
        <v>1.83</v>
      </c>
      <c r="G29">
        <v>2.05</v>
      </c>
      <c r="H29">
        <v>1.49</v>
      </c>
      <c r="I29">
        <v>2.44</v>
      </c>
      <c r="J29">
        <v>2.21</v>
      </c>
      <c r="K29">
        <v>2.63</v>
      </c>
    </row>
    <row r="30" spans="1:11">
      <c r="A30" t="s">
        <v>103</v>
      </c>
      <c r="B30">
        <v>8.46</v>
      </c>
      <c r="C30">
        <v>8.24</v>
      </c>
      <c r="D30">
        <v>8.76</v>
      </c>
      <c r="E30">
        <v>8.49</v>
      </c>
      <c r="F30">
        <v>12.02</v>
      </c>
      <c r="G30">
        <v>10.22</v>
      </c>
      <c r="H30">
        <v>11.11</v>
      </c>
      <c r="I30">
        <v>12.26</v>
      </c>
      <c r="J30">
        <v>12.48</v>
      </c>
      <c r="K30">
        <v>19.24</v>
      </c>
    </row>
    <row r="31" spans="1:11">
      <c r="A31" t="s">
        <v>106</v>
      </c>
      <c r="B31">
        <v>0.8</v>
      </c>
      <c r="C31">
        <v>1.03</v>
      </c>
      <c r="D31">
        <v>0.96</v>
      </c>
      <c r="E31">
        <v>0.61</v>
      </c>
      <c r="F31">
        <v>0.5</v>
      </c>
      <c r="G31">
        <v>0.94</v>
      </c>
      <c r="H31">
        <v>1.28</v>
      </c>
      <c r="I31">
        <v>2.34</v>
      </c>
      <c r="J31">
        <v>1.68</v>
      </c>
      <c r="K31">
        <v>2.84</v>
      </c>
    </row>
    <row r="32" spans="1:11">
      <c r="A32" t="s">
        <v>109</v>
      </c>
      <c r="B32">
        <v>0.6</v>
      </c>
      <c r="C32">
        <v>0.83</v>
      </c>
      <c r="D32">
        <v>0.74</v>
      </c>
      <c r="E32">
        <v>0.85</v>
      </c>
      <c r="F32">
        <v>0.92</v>
      </c>
      <c r="G32">
        <v>0.89</v>
      </c>
      <c r="H32">
        <v>1.01</v>
      </c>
      <c r="I32">
        <v>1.13</v>
      </c>
      <c r="J32">
        <v>1.02</v>
      </c>
      <c r="K32">
        <v>1.07</v>
      </c>
    </row>
    <row r="33" spans="1:11">
      <c r="A33" t="s">
        <v>112</v>
      </c>
      <c r="B33">
        <v>2</v>
      </c>
      <c r="C33">
        <v>2.13</v>
      </c>
      <c r="D33">
        <v>1.83</v>
      </c>
      <c r="E33">
        <v>1.75</v>
      </c>
      <c r="F33">
        <v>1.83</v>
      </c>
      <c r="G33">
        <v>2.18</v>
      </c>
      <c r="H33">
        <v>2.11</v>
      </c>
      <c r="I33">
        <v>2.32</v>
      </c>
      <c r="J33">
        <v>2.38</v>
      </c>
      <c r="K33">
        <v>2.49</v>
      </c>
    </row>
    <row r="34" spans="1:11">
      <c r="A34" t="s">
        <v>115</v>
      </c>
      <c r="B34">
        <v>-10.01</v>
      </c>
      <c r="C34">
        <v>-27.49</v>
      </c>
      <c r="D34">
        <v>-5.44</v>
      </c>
      <c r="E34">
        <v>24.49</v>
      </c>
      <c r="F34">
        <v>230.76</v>
      </c>
      <c r="G34">
        <v>-25.76</v>
      </c>
      <c r="H34">
        <v>-19.73</v>
      </c>
      <c r="I34">
        <v>-25.22</v>
      </c>
      <c r="J34">
        <v>-33.28</v>
      </c>
      <c r="K34">
        <v>-34.03</v>
      </c>
    </row>
    <row r="35" spans="1:11">
      <c r="A35" t="s">
        <v>118</v>
      </c>
      <c r="B35">
        <v>1.22</v>
      </c>
      <c r="C35">
        <v>1.36</v>
      </c>
      <c r="D35">
        <v>1.19</v>
      </c>
      <c r="E35">
        <v>1.08</v>
      </c>
      <c r="F35">
        <v>1.16</v>
      </c>
      <c r="G35">
        <v>1.3</v>
      </c>
      <c r="H35">
        <v>1.68</v>
      </c>
      <c r="I35">
        <v>1.36</v>
      </c>
      <c r="J35">
        <v>1.33</v>
      </c>
      <c r="K35">
        <v>1.54</v>
      </c>
    </row>
    <row r="36" spans="1:11">
      <c r="A36" t="s">
        <v>120</v>
      </c>
      <c r="B36">
        <v>0.77</v>
      </c>
      <c r="C36">
        <v>0.89</v>
      </c>
      <c r="D36">
        <v>1.16</v>
      </c>
      <c r="E36">
        <v>1.66</v>
      </c>
      <c r="F36">
        <v>2.3</v>
      </c>
      <c r="G36">
        <v>2</v>
      </c>
      <c r="H36">
        <v>3.19</v>
      </c>
      <c r="I36">
        <v>3.35</v>
      </c>
      <c r="J36">
        <v>2.83</v>
      </c>
      <c r="K36">
        <v>3.26</v>
      </c>
    </row>
    <row r="37" spans="1:11">
      <c r="A37" t="s">
        <v>122</v>
      </c>
      <c r="B37">
        <v>0.44</v>
      </c>
      <c r="C37">
        <v>0.79</v>
      </c>
      <c r="D37">
        <v>0.77</v>
      </c>
      <c r="E37">
        <v>0.76</v>
      </c>
      <c r="F37">
        <v>0.85</v>
      </c>
      <c r="G37">
        <v>0.98</v>
      </c>
      <c r="H37">
        <v>1.01</v>
      </c>
      <c r="I37">
        <v>0.98</v>
      </c>
      <c r="J37">
        <v>0.93</v>
      </c>
      <c r="K37">
        <v>1.14</v>
      </c>
    </row>
    <row r="38" spans="1:11">
      <c r="A38" t="s">
        <v>124</v>
      </c>
      <c r="B38">
        <v>0.85</v>
      </c>
      <c r="C38">
        <v>1.3</v>
      </c>
      <c r="D38">
        <v>1.05</v>
      </c>
      <c r="E38">
        <v>0.81</v>
      </c>
      <c r="F38">
        <v>0.94</v>
      </c>
      <c r="G38">
        <v>1.11</v>
      </c>
      <c r="H38">
        <v>1.07</v>
      </c>
      <c r="I38">
        <v>1.23</v>
      </c>
      <c r="J38">
        <v>1</v>
      </c>
      <c r="K38">
        <v>1.64</v>
      </c>
    </row>
    <row r="39" spans="1:11">
      <c r="A39" t="s">
        <v>126</v>
      </c>
      <c r="B39">
        <v>3.29</v>
      </c>
      <c r="C39">
        <v>4.75</v>
      </c>
      <c r="D39">
        <v>4.78</v>
      </c>
      <c r="E39">
        <v>4.01</v>
      </c>
      <c r="F39">
        <v>3.96</v>
      </c>
      <c r="G39">
        <v>4.5</v>
      </c>
      <c r="H39">
        <v>4.1</v>
      </c>
      <c r="I39">
        <v>4.37</v>
      </c>
      <c r="J39">
        <v>4.1</v>
      </c>
      <c r="K39">
        <v>5.58</v>
      </c>
    </row>
    <row r="40" spans="1:11">
      <c r="A40" t="s">
        <v>129</v>
      </c>
      <c r="B40">
        <v>0.56</v>
      </c>
      <c r="C40">
        <v>1.68</v>
      </c>
      <c r="D40">
        <v>1.52</v>
      </c>
      <c r="E40">
        <v>1.42</v>
      </c>
      <c r="F40">
        <v>0.93</v>
      </c>
      <c r="G40">
        <v>1.47</v>
      </c>
      <c r="H40">
        <v>1.36</v>
      </c>
      <c r="I40">
        <v>1.85</v>
      </c>
      <c r="J40">
        <v>2.14</v>
      </c>
      <c r="K40">
        <v>2.97</v>
      </c>
    </row>
    <row r="41" spans="1:11">
      <c r="A41" t="s">
        <v>131</v>
      </c>
      <c r="B41">
        <v>0.9</v>
      </c>
      <c r="C41">
        <v>1.76</v>
      </c>
      <c r="D41">
        <v>1.9</v>
      </c>
      <c r="E41">
        <v>1.78</v>
      </c>
      <c r="F41">
        <v>2.06</v>
      </c>
      <c r="G41">
        <v>3.05</v>
      </c>
      <c r="H41">
        <v>2.26</v>
      </c>
      <c r="I41">
        <v>1.7</v>
      </c>
      <c r="J41">
        <v>1.7</v>
      </c>
      <c r="K41">
        <v>1.65</v>
      </c>
    </row>
    <row r="42" spans="1:11">
      <c r="A42" t="s">
        <v>133</v>
      </c>
      <c r="B42">
        <v>0.58</v>
      </c>
      <c r="C42">
        <v>0.91</v>
      </c>
      <c r="D42">
        <v>0.83</v>
      </c>
      <c r="E42">
        <v>0.36</v>
      </c>
      <c r="F42">
        <v>0.44</v>
      </c>
      <c r="G42">
        <v>0.74</v>
      </c>
      <c r="H42">
        <v>0.63</v>
      </c>
      <c r="I42">
        <v>0.53</v>
      </c>
      <c r="J42">
        <v>1.05</v>
      </c>
      <c r="K42">
        <v>1.53</v>
      </c>
    </row>
    <row r="43" spans="1:11">
      <c r="A43" t="s">
        <v>136</v>
      </c>
      <c r="B43">
        <v>1.23</v>
      </c>
      <c r="C43">
        <v>1.26</v>
      </c>
      <c r="D43">
        <v>1.66</v>
      </c>
      <c r="E43">
        <v>1.31</v>
      </c>
      <c r="F43">
        <v>1.23</v>
      </c>
      <c r="G43">
        <v>0.97</v>
      </c>
      <c r="H43">
        <v>0.99</v>
      </c>
      <c r="I43">
        <v>1.44</v>
      </c>
      <c r="J43">
        <v>1.19</v>
      </c>
      <c r="K43">
        <v>1.42</v>
      </c>
    </row>
    <row r="44" spans="1:11">
      <c r="A44" t="s">
        <v>139</v>
      </c>
      <c r="B44">
        <v>2.84</v>
      </c>
      <c r="C44">
        <v>5.91</v>
      </c>
      <c r="D44">
        <v>7.09</v>
      </c>
      <c r="E44">
        <v>5.05</v>
      </c>
      <c r="F44">
        <v>2.95</v>
      </c>
      <c r="G44">
        <v>4.94</v>
      </c>
      <c r="H44">
        <v>5.03</v>
      </c>
      <c r="I44">
        <v>3.62</v>
      </c>
      <c r="J44">
        <v>3.53</v>
      </c>
      <c r="K44">
        <v>4.4</v>
      </c>
    </row>
    <row r="45" spans="1:11">
      <c r="A45" t="s">
        <v>142</v>
      </c>
      <c r="B45">
        <v>1.67</v>
      </c>
      <c r="C45">
        <v>2.94</v>
      </c>
      <c r="D45">
        <v>2.8</v>
      </c>
      <c r="E45">
        <v>3.03</v>
      </c>
      <c r="F45">
        <v>2.32</v>
      </c>
      <c r="G45">
        <v>2.02</v>
      </c>
      <c r="H45">
        <v>2.12</v>
      </c>
      <c r="I45">
        <v>2.1</v>
      </c>
      <c r="J45">
        <v>2.22</v>
      </c>
      <c r="K45">
        <v>2.18</v>
      </c>
    </row>
    <row r="46" spans="1:11">
      <c r="A46" t="s">
        <v>144</v>
      </c>
      <c r="B46">
        <v>0.62</v>
      </c>
      <c r="C46">
        <v>1.16</v>
      </c>
      <c r="D46">
        <v>1.63</v>
      </c>
      <c r="E46">
        <v>1.25</v>
      </c>
      <c r="F46">
        <v>0.9</v>
      </c>
      <c r="G46">
        <v>0.92</v>
      </c>
      <c r="H46">
        <v>1.52</v>
      </c>
      <c r="I46">
        <v>1.2</v>
      </c>
      <c r="J46">
        <v>1.72</v>
      </c>
      <c r="K46">
        <v>2.28</v>
      </c>
    </row>
    <row r="47" spans="1:11">
      <c r="A47" t="s">
        <v>147</v>
      </c>
      <c r="B47">
        <v>4.72</v>
      </c>
      <c r="C47">
        <v>5.12</v>
      </c>
      <c r="D47">
        <v>4.56</v>
      </c>
      <c r="E47">
        <v>4.38</v>
      </c>
      <c r="F47">
        <v>5.07</v>
      </c>
      <c r="G47">
        <v>5.33</v>
      </c>
      <c r="H47">
        <v>4.12</v>
      </c>
      <c r="I47">
        <v>3.35</v>
      </c>
      <c r="J47">
        <v>3.58</v>
      </c>
      <c r="K47">
        <v>2.88</v>
      </c>
    </row>
    <row r="48" spans="1:11">
      <c r="A48" t="s">
        <v>150</v>
      </c>
      <c r="B48">
        <v>1</v>
      </c>
      <c r="C48">
        <v>0.87</v>
      </c>
      <c r="D48">
        <v>0.93</v>
      </c>
      <c r="E48">
        <v>0.83</v>
      </c>
      <c r="F48">
        <v>0.77</v>
      </c>
      <c r="G48">
        <v>0.95</v>
      </c>
      <c r="H48">
        <v>1.14</v>
      </c>
      <c r="I48">
        <v>1.02</v>
      </c>
      <c r="J48">
        <v>1.07</v>
      </c>
      <c r="K48">
        <v>1.05</v>
      </c>
    </row>
    <row r="49" spans="1:11">
      <c r="A49" t="s">
        <v>152</v>
      </c>
      <c r="B49">
        <v>0.29</v>
      </c>
      <c r="C49">
        <v>2.63</v>
      </c>
      <c r="D49">
        <v>2.21</v>
      </c>
      <c r="E49">
        <v>1.89</v>
      </c>
      <c r="F49">
        <v>2.61</v>
      </c>
      <c r="G49">
        <v>4</v>
      </c>
      <c r="H49">
        <v>5.81</v>
      </c>
      <c r="I49">
        <v>5.03</v>
      </c>
      <c r="J49">
        <v>2.54</v>
      </c>
      <c r="K49">
        <v>2.31</v>
      </c>
    </row>
    <row r="50" spans="1:11">
      <c r="A50" t="s">
        <v>155</v>
      </c>
      <c r="B50">
        <v>0.78</v>
      </c>
      <c r="C50">
        <v>1.06</v>
      </c>
      <c r="D50">
        <v>1.07</v>
      </c>
      <c r="E50">
        <v>0.67</v>
      </c>
      <c r="F50">
        <v>0.77</v>
      </c>
      <c r="G50">
        <v>1.17</v>
      </c>
      <c r="H50">
        <v>1.27</v>
      </c>
      <c r="I50">
        <v>1.42</v>
      </c>
      <c r="J50">
        <v>1.18</v>
      </c>
      <c r="K50">
        <v>1.35</v>
      </c>
    </row>
    <row r="51" spans="1:11">
      <c r="A51" t="s">
        <v>157</v>
      </c>
      <c r="B51">
        <v>1.14</v>
      </c>
      <c r="C51">
        <v>2.2</v>
      </c>
      <c r="D51">
        <v>1.44</v>
      </c>
      <c r="E51">
        <v>1.01</v>
      </c>
      <c r="F51">
        <v>0.82</v>
      </c>
      <c r="G51">
        <v>1.36</v>
      </c>
      <c r="H51">
        <v>1.58</v>
      </c>
      <c r="I51">
        <v>1.73</v>
      </c>
      <c r="J51">
        <v>1.9</v>
      </c>
      <c r="K51">
        <v>1.6</v>
      </c>
    </row>
    <row r="52" spans="1:11">
      <c r="A52" t="s">
        <v>160</v>
      </c>
      <c r="B52">
        <v>1.4</v>
      </c>
      <c r="C52">
        <v>2.42</v>
      </c>
      <c r="D52">
        <v>3.09</v>
      </c>
      <c r="E52">
        <v>2.25</v>
      </c>
      <c r="F52">
        <v>2.66</v>
      </c>
      <c r="G52">
        <v>4.42</v>
      </c>
      <c r="H52">
        <v>3.17</v>
      </c>
      <c r="I52">
        <v>2.76</v>
      </c>
      <c r="J52">
        <v>2.35</v>
      </c>
      <c r="K52">
        <v>3.13</v>
      </c>
    </row>
    <row r="53" spans="1:11">
      <c r="A53" t="s">
        <v>163</v>
      </c>
      <c r="B53">
        <v>8.53</v>
      </c>
      <c r="C53">
        <v>6.54</v>
      </c>
      <c r="D53">
        <v>1.03</v>
      </c>
      <c r="E53">
        <v>1.28</v>
      </c>
      <c r="F53">
        <v>1.48</v>
      </c>
      <c r="G53">
        <v>1.29</v>
      </c>
      <c r="H53">
        <v>1.53</v>
      </c>
      <c r="I53">
        <v>1.5</v>
      </c>
      <c r="J53">
        <v>1.76</v>
      </c>
      <c r="K53">
        <v>2.05</v>
      </c>
    </row>
    <row r="54" spans="1:11">
      <c r="A54" t="s">
        <v>166</v>
      </c>
      <c r="B54">
        <v>9.13</v>
      </c>
      <c r="C54">
        <v>12.77</v>
      </c>
      <c r="D54">
        <v>11.29</v>
      </c>
      <c r="E54">
        <v>8.88</v>
      </c>
      <c r="F54">
        <v>6.07</v>
      </c>
      <c r="G54">
        <v>9.42</v>
      </c>
      <c r="H54">
        <v>11.12</v>
      </c>
      <c r="I54">
        <v>14.5</v>
      </c>
      <c r="J54">
        <v>9.66</v>
      </c>
      <c r="K54">
        <v>12.94</v>
      </c>
    </row>
    <row r="55" spans="1:11">
      <c r="A55" t="s">
        <v>169</v>
      </c>
      <c r="B55">
        <v>0.7</v>
      </c>
      <c r="C55">
        <v>1.04</v>
      </c>
      <c r="D55">
        <v>1.65</v>
      </c>
      <c r="E55">
        <v>1.43</v>
      </c>
      <c r="F55">
        <v>4.44</v>
      </c>
      <c r="G55">
        <v>7.75</v>
      </c>
      <c r="H55">
        <v>7.51</v>
      </c>
      <c r="I55">
        <v>11.93</v>
      </c>
      <c r="J55">
        <v>8.86</v>
      </c>
      <c r="K55">
        <v>9.68</v>
      </c>
    </row>
    <row r="56" spans="1:11">
      <c r="A56" t="s">
        <v>171</v>
      </c>
      <c r="B56">
        <v>0.54</v>
      </c>
      <c r="C56">
        <v>0.5</v>
      </c>
      <c r="D56">
        <v>0.89</v>
      </c>
      <c r="E56">
        <v>1.17</v>
      </c>
      <c r="F56">
        <v>1.33</v>
      </c>
      <c r="G56">
        <v>1.34</v>
      </c>
      <c r="H56">
        <v>1.55</v>
      </c>
      <c r="I56">
        <v>1.35</v>
      </c>
      <c r="J56">
        <v>1.33</v>
      </c>
      <c r="K56">
        <v>1.61</v>
      </c>
    </row>
    <row r="57" spans="1:11">
      <c r="A57" t="s">
        <v>173</v>
      </c>
      <c r="B57">
        <v>1.57</v>
      </c>
      <c r="C57">
        <v>1.84</v>
      </c>
      <c r="D57">
        <v>2.05</v>
      </c>
      <c r="E57">
        <v>2.03</v>
      </c>
      <c r="F57">
        <v>2.04</v>
      </c>
      <c r="G57">
        <v>2.22</v>
      </c>
      <c r="H57">
        <v>1.96</v>
      </c>
      <c r="I57">
        <v>2.38</v>
      </c>
      <c r="J57">
        <v>2.74</v>
      </c>
      <c r="K57">
        <v>3.46</v>
      </c>
    </row>
    <row r="58" spans="1:11">
      <c r="A58" t="s">
        <v>175</v>
      </c>
      <c r="B58">
        <v>1.15</v>
      </c>
      <c r="C58">
        <v>2.72</v>
      </c>
      <c r="D58">
        <v>1.25</v>
      </c>
      <c r="E58">
        <v>0.94</v>
      </c>
      <c r="F58">
        <v>0.92</v>
      </c>
      <c r="G58">
        <v>1.16</v>
      </c>
      <c r="H58">
        <v>0.96</v>
      </c>
      <c r="I58">
        <v>0.83</v>
      </c>
      <c r="J58">
        <v>0.87</v>
      </c>
      <c r="K58">
        <v>1.41</v>
      </c>
    </row>
    <row r="59" spans="1:11">
      <c r="A59" t="s">
        <v>178</v>
      </c>
      <c r="B59">
        <v>1.84</v>
      </c>
      <c r="C59">
        <v>3.44</v>
      </c>
      <c r="D59">
        <v>3.26</v>
      </c>
      <c r="E59">
        <v>3.32</v>
      </c>
      <c r="F59">
        <v>2.77</v>
      </c>
      <c r="G59">
        <v>1.84</v>
      </c>
      <c r="H59">
        <v>1.23</v>
      </c>
      <c r="I59">
        <v>0.77</v>
      </c>
      <c r="J59">
        <v>1.25</v>
      </c>
      <c r="K59">
        <v>2.21</v>
      </c>
    </row>
    <row r="60" spans="1:11">
      <c r="A60" t="s">
        <v>181</v>
      </c>
      <c r="B60">
        <v>1.92</v>
      </c>
      <c r="C60">
        <v>3.1</v>
      </c>
      <c r="D60">
        <v>4.04</v>
      </c>
      <c r="E60">
        <v>4.61</v>
      </c>
      <c r="F60">
        <v>7.19</v>
      </c>
      <c r="G60">
        <v>4.92</v>
      </c>
      <c r="H60">
        <v>6.76</v>
      </c>
      <c r="I60">
        <v>11.27</v>
      </c>
      <c r="J60">
        <v>14.69</v>
      </c>
      <c r="K60">
        <v>9.93</v>
      </c>
    </row>
    <row r="61" spans="1:11">
      <c r="A61" t="s">
        <v>184</v>
      </c>
      <c r="B61">
        <v>0.19</v>
      </c>
      <c r="C61">
        <v>1.31</v>
      </c>
      <c r="D61">
        <v>1.86</v>
      </c>
      <c r="E61">
        <v>1.22</v>
      </c>
      <c r="F61">
        <v>1.71</v>
      </c>
      <c r="G61">
        <v>0.54</v>
      </c>
      <c r="H61">
        <v>0.28</v>
      </c>
      <c r="I61">
        <v>1.11</v>
      </c>
      <c r="J61">
        <v>1.42</v>
      </c>
      <c r="K61">
        <v>1.93</v>
      </c>
    </row>
    <row r="62" spans="1:11">
      <c r="A62" t="s">
        <v>186</v>
      </c>
      <c r="B62">
        <v>1.14</v>
      </c>
      <c r="C62">
        <v>1.27</v>
      </c>
      <c r="D62">
        <v>4.02</v>
      </c>
      <c r="E62">
        <v>1.41</v>
      </c>
      <c r="F62">
        <v>1.48</v>
      </c>
      <c r="G62">
        <v>1.77</v>
      </c>
      <c r="H62">
        <v>1.83</v>
      </c>
      <c r="I62">
        <v>2.27</v>
      </c>
      <c r="J62">
        <v>2.66</v>
      </c>
      <c r="K62">
        <v>2.77</v>
      </c>
    </row>
    <row r="63" spans="1:11">
      <c r="A63" t="s">
        <v>188</v>
      </c>
      <c r="B63">
        <v>0.79</v>
      </c>
      <c r="C63">
        <v>1.16</v>
      </c>
      <c r="D63">
        <v>1.04</v>
      </c>
      <c r="E63">
        <v>1.15</v>
      </c>
      <c r="F63">
        <v>1.06</v>
      </c>
      <c r="G63">
        <v>1.14</v>
      </c>
      <c r="H63">
        <v>1.12</v>
      </c>
      <c r="I63">
        <v>1.23</v>
      </c>
      <c r="J63">
        <v>1.08</v>
      </c>
      <c r="K63">
        <v>1.25</v>
      </c>
    </row>
    <row r="64" spans="1:11">
      <c r="A64" t="s">
        <v>191</v>
      </c>
      <c r="B64">
        <v>0.56</v>
      </c>
      <c r="C64">
        <v>2.01</v>
      </c>
      <c r="D64">
        <v>3.25</v>
      </c>
      <c r="E64">
        <v>0.81</v>
      </c>
      <c r="F64">
        <v>0.94</v>
      </c>
      <c r="G64">
        <v>0.52</v>
      </c>
      <c r="H64">
        <v>0.41</v>
      </c>
      <c r="I64">
        <v>0.33</v>
      </c>
      <c r="J64">
        <v>0.9</v>
      </c>
      <c r="K64">
        <v>1.21</v>
      </c>
    </row>
    <row r="65" spans="1:11">
      <c r="A65" t="s">
        <v>193</v>
      </c>
      <c r="B65">
        <v>0.26</v>
      </c>
      <c r="C65">
        <v>1.57</v>
      </c>
      <c r="D65">
        <v>1.86</v>
      </c>
      <c r="E65">
        <v>1.61</v>
      </c>
      <c r="F65">
        <v>1.92</v>
      </c>
      <c r="G65">
        <v>2.5</v>
      </c>
      <c r="H65">
        <v>1.94</v>
      </c>
      <c r="I65">
        <v>2.07</v>
      </c>
      <c r="J65">
        <v>1.96</v>
      </c>
      <c r="K65">
        <v>2.91</v>
      </c>
    </row>
    <row r="66" spans="1:11">
      <c r="A66" t="s">
        <v>195</v>
      </c>
      <c r="B66">
        <v>1.62</v>
      </c>
      <c r="C66">
        <v>1.35</v>
      </c>
      <c r="D66">
        <v>2.83</v>
      </c>
      <c r="E66">
        <v>4.2</v>
      </c>
      <c r="F66">
        <v>2.25</v>
      </c>
      <c r="G66">
        <v>2.45</v>
      </c>
      <c r="H66">
        <v>1.92</v>
      </c>
      <c r="I66">
        <v>1.72</v>
      </c>
      <c r="J66">
        <v>2.49</v>
      </c>
      <c r="K66">
        <v>3.52</v>
      </c>
    </row>
    <row r="67" spans="1:11">
      <c r="A67" t="s">
        <v>197</v>
      </c>
      <c r="B67">
        <v>1.67</v>
      </c>
      <c r="C67">
        <v>1.8</v>
      </c>
      <c r="D67">
        <v>2.87</v>
      </c>
      <c r="E67">
        <v>2.42</v>
      </c>
      <c r="F67">
        <v>1.55</v>
      </c>
      <c r="G67">
        <v>1.8</v>
      </c>
      <c r="H67">
        <v>1.25</v>
      </c>
      <c r="I67">
        <v>0.94</v>
      </c>
      <c r="J67">
        <v>2.07</v>
      </c>
      <c r="K67">
        <v>3.29</v>
      </c>
    </row>
    <row r="68" spans="1:11">
      <c r="A68" t="s">
        <v>199</v>
      </c>
      <c r="B68">
        <v>2.83</v>
      </c>
      <c r="C68">
        <v>2.18</v>
      </c>
      <c r="D68">
        <v>2.64</v>
      </c>
      <c r="E68">
        <v>2.66</v>
      </c>
      <c r="F68">
        <v>2.48</v>
      </c>
      <c r="G68">
        <v>2.22</v>
      </c>
      <c r="H68">
        <v>2.14</v>
      </c>
      <c r="I68">
        <v>2.25</v>
      </c>
      <c r="J68">
        <v>2.22</v>
      </c>
      <c r="K68">
        <v>2.26</v>
      </c>
    </row>
    <row r="69" spans="1:11">
      <c r="A69" t="s">
        <v>202</v>
      </c>
      <c r="B69">
        <v>0.73</v>
      </c>
      <c r="C69">
        <v>1</v>
      </c>
      <c r="D69">
        <v>4.26</v>
      </c>
      <c r="E69">
        <v>3.41</v>
      </c>
      <c r="F69">
        <v>4.92</v>
      </c>
      <c r="G69">
        <v>1.2</v>
      </c>
      <c r="H69">
        <v>1.77</v>
      </c>
      <c r="I69">
        <v>3.36</v>
      </c>
      <c r="J69">
        <v>3.36</v>
      </c>
      <c r="K69">
        <v>5.71</v>
      </c>
    </row>
    <row r="70" spans="1:11">
      <c r="A70" t="s">
        <v>204</v>
      </c>
      <c r="B70">
        <v>1.29</v>
      </c>
      <c r="C70">
        <v>1.76</v>
      </c>
      <c r="D70">
        <v>0.91</v>
      </c>
      <c r="E70">
        <v>1.06</v>
      </c>
      <c r="F70">
        <v>1.03</v>
      </c>
      <c r="G70">
        <v>2.14</v>
      </c>
      <c r="H70">
        <v>2.54</v>
      </c>
      <c r="I70">
        <v>5.28</v>
      </c>
      <c r="J70">
        <v>4.34</v>
      </c>
      <c r="K70">
        <v>4.4</v>
      </c>
    </row>
    <row r="71" spans="1:11">
      <c r="A71" t="s">
        <v>206</v>
      </c>
      <c r="B71">
        <v>2.46</v>
      </c>
      <c r="C71">
        <v>2.87</v>
      </c>
      <c r="D71">
        <v>3</v>
      </c>
      <c r="E71">
        <v>3.67</v>
      </c>
      <c r="F71">
        <v>3.35</v>
      </c>
      <c r="G71">
        <v>2.27</v>
      </c>
      <c r="H71">
        <v>1.61</v>
      </c>
      <c r="I71">
        <v>1.58</v>
      </c>
      <c r="J71">
        <v>2.78</v>
      </c>
      <c r="K71">
        <v>2.94</v>
      </c>
    </row>
    <row r="72" spans="1:11">
      <c r="A72" t="s">
        <v>209</v>
      </c>
      <c r="B72">
        <v>1.13</v>
      </c>
      <c r="C72">
        <v>1.75</v>
      </c>
      <c r="D72">
        <v>1.51</v>
      </c>
      <c r="E72">
        <v>2.33</v>
      </c>
      <c r="F72">
        <v>2.74</v>
      </c>
      <c r="G72">
        <v>3.02</v>
      </c>
      <c r="H72">
        <v>3.98</v>
      </c>
      <c r="I72">
        <v>4.36</v>
      </c>
      <c r="J72">
        <v>5.02</v>
      </c>
      <c r="K72">
        <v>7.22</v>
      </c>
    </row>
    <row r="73" spans="1:11">
      <c r="A73" t="s">
        <v>211</v>
      </c>
      <c r="B73">
        <v>0.29</v>
      </c>
      <c r="C73">
        <v>0.6</v>
      </c>
      <c r="D73">
        <v>0.96</v>
      </c>
      <c r="E73">
        <v>0.86</v>
      </c>
      <c r="F73">
        <v>1.25</v>
      </c>
      <c r="G73">
        <v>1.23</v>
      </c>
      <c r="H73">
        <v>1.35</v>
      </c>
      <c r="I73">
        <v>1.4</v>
      </c>
      <c r="J73">
        <v>1.06</v>
      </c>
      <c r="K73">
        <v>1.7</v>
      </c>
    </row>
    <row r="74" spans="1:11">
      <c r="A74" t="s">
        <v>213</v>
      </c>
      <c r="B74">
        <v>1.18</v>
      </c>
      <c r="C74">
        <v>1.63</v>
      </c>
      <c r="D74">
        <v>0.92</v>
      </c>
      <c r="E74">
        <v>1.02</v>
      </c>
      <c r="F74">
        <v>1.09</v>
      </c>
      <c r="G74">
        <v>0.94</v>
      </c>
      <c r="H74">
        <v>0.87</v>
      </c>
      <c r="I74">
        <v>1.74</v>
      </c>
      <c r="J74">
        <v>1.78</v>
      </c>
      <c r="K74">
        <v>2.14</v>
      </c>
    </row>
    <row r="75" spans="1:11">
      <c r="A75" t="s">
        <v>215</v>
      </c>
      <c r="B75">
        <v>0.75</v>
      </c>
      <c r="C75">
        <v>0.76</v>
      </c>
      <c r="D75">
        <v>0.79</v>
      </c>
      <c r="E75">
        <v>0.83</v>
      </c>
      <c r="F75">
        <v>0.9</v>
      </c>
      <c r="G75">
        <v>0.92</v>
      </c>
      <c r="H75">
        <v>0.98</v>
      </c>
      <c r="I75">
        <v>0.92</v>
      </c>
      <c r="J75">
        <v>0.91</v>
      </c>
      <c r="K75">
        <v>0.97</v>
      </c>
    </row>
    <row r="76" spans="1:11">
      <c r="A76" t="s">
        <v>218</v>
      </c>
      <c r="B76">
        <v>0.88</v>
      </c>
      <c r="C76">
        <v>1.29</v>
      </c>
      <c r="D76">
        <v>1.23</v>
      </c>
      <c r="E76">
        <v>1.15</v>
      </c>
      <c r="F76">
        <v>0.94</v>
      </c>
      <c r="G76">
        <v>1.13</v>
      </c>
      <c r="H76">
        <v>0.99</v>
      </c>
      <c r="I76">
        <v>0.77</v>
      </c>
      <c r="J76">
        <v>1.28</v>
      </c>
      <c r="K76">
        <v>1.44</v>
      </c>
    </row>
    <row r="77" spans="1:11">
      <c r="A77" t="s">
        <v>220</v>
      </c>
      <c r="B77">
        <v>3.93</v>
      </c>
      <c r="C77">
        <v>8.52</v>
      </c>
      <c r="D77">
        <v>13.19</v>
      </c>
      <c r="E77">
        <v>8.49</v>
      </c>
      <c r="F77">
        <v>4.17</v>
      </c>
      <c r="G77">
        <v>6.7</v>
      </c>
      <c r="H77">
        <v>4.46</v>
      </c>
      <c r="I77">
        <v>4.63</v>
      </c>
      <c r="J77">
        <v>3.7</v>
      </c>
      <c r="K77">
        <v>3.2</v>
      </c>
    </row>
    <row r="78" spans="1:11">
      <c r="A78" t="s">
        <v>223</v>
      </c>
      <c r="B78">
        <v>2.4</v>
      </c>
      <c r="C78">
        <v>2.66</v>
      </c>
      <c r="D78">
        <v>2.38</v>
      </c>
      <c r="E78">
        <v>2.49</v>
      </c>
      <c r="F78">
        <v>1.82</v>
      </c>
      <c r="G78">
        <v>1.82</v>
      </c>
      <c r="H78">
        <v>1.71</v>
      </c>
      <c r="I78">
        <v>1.15</v>
      </c>
      <c r="J78">
        <v>1.26</v>
      </c>
      <c r="K78">
        <v>1.65</v>
      </c>
    </row>
    <row r="79" spans="1:11">
      <c r="A79" t="s">
        <v>225</v>
      </c>
      <c r="B79">
        <v>0.68</v>
      </c>
      <c r="C79">
        <v>0.65</v>
      </c>
      <c r="D79">
        <v>0.58</v>
      </c>
      <c r="E79">
        <v>0.99</v>
      </c>
      <c r="F79">
        <v>1.05</v>
      </c>
      <c r="G79">
        <v>0.92</v>
      </c>
      <c r="H79">
        <v>0.93</v>
      </c>
      <c r="I79">
        <v>0.64</v>
      </c>
      <c r="J79">
        <v>1.18</v>
      </c>
      <c r="K79">
        <v>1.85</v>
      </c>
    </row>
    <row r="80" spans="1:11">
      <c r="A80" t="s">
        <v>227</v>
      </c>
      <c r="B80">
        <v>0.54</v>
      </c>
      <c r="C80">
        <v>1.45</v>
      </c>
      <c r="D80">
        <v>1.53</v>
      </c>
      <c r="E80">
        <v>1.24</v>
      </c>
      <c r="F80">
        <v>0.8</v>
      </c>
      <c r="G80">
        <v>0.41</v>
      </c>
      <c r="H80">
        <v>0.4</v>
      </c>
      <c r="I80">
        <v>0.53</v>
      </c>
      <c r="J80">
        <v>1.05</v>
      </c>
      <c r="K80">
        <v>1.07</v>
      </c>
    </row>
    <row r="81" spans="1:11">
      <c r="A81" t="s">
        <v>229</v>
      </c>
      <c r="B81">
        <v>0.83</v>
      </c>
      <c r="C81">
        <v>2.6</v>
      </c>
      <c r="D81">
        <v>1.24</v>
      </c>
      <c r="E81">
        <v>1.45</v>
      </c>
      <c r="F81">
        <v>1.63</v>
      </c>
      <c r="G81">
        <v>0.99</v>
      </c>
      <c r="H81">
        <v>1.24</v>
      </c>
      <c r="I81">
        <v>0.86</v>
      </c>
      <c r="J81">
        <v>1.45</v>
      </c>
      <c r="K81">
        <v>1.42</v>
      </c>
    </row>
    <row r="82" spans="1:11">
      <c r="A82" t="s">
        <v>231</v>
      </c>
      <c r="B82">
        <v>0.18</v>
      </c>
      <c r="C82">
        <v>0.61</v>
      </c>
      <c r="D82">
        <v>0.73</v>
      </c>
      <c r="E82">
        <v>0.72</v>
      </c>
      <c r="F82">
        <v>0.84</v>
      </c>
      <c r="G82">
        <v>0.89</v>
      </c>
      <c r="H82">
        <v>1.04</v>
      </c>
      <c r="I82">
        <v>1.06</v>
      </c>
      <c r="J82">
        <v>0.94</v>
      </c>
      <c r="K82">
        <v>1.36</v>
      </c>
    </row>
    <row r="83" spans="1:11">
      <c r="A83" t="s">
        <v>233</v>
      </c>
      <c r="B83">
        <v>0.52</v>
      </c>
      <c r="C83">
        <v>0.76</v>
      </c>
      <c r="D83">
        <v>0.64</v>
      </c>
      <c r="E83">
        <v>0.63</v>
      </c>
      <c r="F83">
        <v>1.04</v>
      </c>
      <c r="G83">
        <v>1.02</v>
      </c>
      <c r="H83">
        <v>1.07</v>
      </c>
      <c r="I83">
        <v>1.11</v>
      </c>
      <c r="J83">
        <v>1.04</v>
      </c>
      <c r="K83">
        <v>1.24</v>
      </c>
    </row>
    <row r="84" spans="1:11">
      <c r="A84" t="s">
        <v>234</v>
      </c>
      <c r="B84">
        <v>1.15</v>
      </c>
      <c r="C84">
        <v>1.46</v>
      </c>
      <c r="D84">
        <v>2.06</v>
      </c>
      <c r="E84">
        <v>0.88</v>
      </c>
      <c r="F84">
        <v>0.94</v>
      </c>
      <c r="G84">
        <v>1.2</v>
      </c>
      <c r="H84">
        <v>1.49</v>
      </c>
      <c r="I84">
        <v>1.31</v>
      </c>
      <c r="J84">
        <v>1.83</v>
      </c>
      <c r="K84">
        <v>2.03</v>
      </c>
    </row>
    <row r="85" spans="1:11">
      <c r="A85" t="s">
        <v>236</v>
      </c>
      <c r="B85">
        <v>0.42</v>
      </c>
      <c r="C85">
        <v>1.09</v>
      </c>
      <c r="D85">
        <v>0.8</v>
      </c>
      <c r="E85">
        <v>0.65</v>
      </c>
      <c r="F85">
        <v>0.77</v>
      </c>
      <c r="G85">
        <v>0.92</v>
      </c>
      <c r="H85">
        <v>1.16</v>
      </c>
      <c r="I85">
        <v>1.66</v>
      </c>
      <c r="J85">
        <v>1.61</v>
      </c>
      <c r="K85">
        <v>1.69</v>
      </c>
    </row>
    <row r="86" spans="1:11">
      <c r="A86" t="s">
        <v>238</v>
      </c>
      <c r="B86">
        <v>4.54</v>
      </c>
      <c r="C86">
        <v>3.91</v>
      </c>
      <c r="D86">
        <v>4.26</v>
      </c>
      <c r="E86">
        <v>3.19</v>
      </c>
      <c r="F86">
        <v>4.24</v>
      </c>
      <c r="G86">
        <v>3.4</v>
      </c>
      <c r="H86">
        <v>3.79</v>
      </c>
      <c r="I86">
        <v>3.6</v>
      </c>
      <c r="J86">
        <v>3.48</v>
      </c>
      <c r="K86">
        <v>3.56</v>
      </c>
    </row>
    <row r="87" spans="1:11">
      <c r="A87" t="s">
        <v>240</v>
      </c>
      <c r="B87">
        <v>0.9</v>
      </c>
      <c r="C87">
        <v>1.12</v>
      </c>
      <c r="D87">
        <v>0.95</v>
      </c>
      <c r="E87">
        <v>0.97</v>
      </c>
      <c r="F87">
        <v>0.97</v>
      </c>
      <c r="G87">
        <v>1.12</v>
      </c>
      <c r="H87">
        <v>1.02</v>
      </c>
      <c r="I87">
        <v>1.28</v>
      </c>
      <c r="J87">
        <v>0.95</v>
      </c>
      <c r="K87">
        <v>1.07</v>
      </c>
    </row>
    <row r="88" spans="1:11">
      <c r="A88" t="s">
        <v>242</v>
      </c>
      <c r="B88">
        <v>0.71</v>
      </c>
      <c r="C88">
        <v>0.9</v>
      </c>
      <c r="D88">
        <v>0.77</v>
      </c>
      <c r="E88">
        <v>0.93</v>
      </c>
      <c r="F88">
        <v>1.11</v>
      </c>
      <c r="G88">
        <v>1.08</v>
      </c>
      <c r="H88">
        <v>1.13</v>
      </c>
      <c r="I88">
        <v>1.27</v>
      </c>
      <c r="J88">
        <v>1.04</v>
      </c>
      <c r="K88">
        <v>1.17</v>
      </c>
    </row>
    <row r="89" spans="1:11">
      <c r="A89" t="s">
        <v>244</v>
      </c>
      <c r="B89">
        <v>0.56</v>
      </c>
      <c r="C89">
        <v>2.47</v>
      </c>
      <c r="D89">
        <v>6.15</v>
      </c>
      <c r="E89">
        <v>6.32</v>
      </c>
      <c r="F89">
        <v>4.7</v>
      </c>
      <c r="G89">
        <v>4.68</v>
      </c>
      <c r="H89">
        <v>1.57</v>
      </c>
      <c r="I89">
        <v>2.04</v>
      </c>
      <c r="J89">
        <v>2.6</v>
      </c>
      <c r="K89">
        <v>3.69</v>
      </c>
    </row>
    <row r="90" spans="1:11">
      <c r="A90" t="s">
        <v>246</v>
      </c>
      <c r="B90">
        <v>0.2</v>
      </c>
      <c r="C90">
        <v>0.19</v>
      </c>
      <c r="D90">
        <v>2.1</v>
      </c>
      <c r="E90">
        <v>0.96</v>
      </c>
      <c r="F90">
        <v>1.94</v>
      </c>
      <c r="G90">
        <v>3.12</v>
      </c>
      <c r="H90">
        <v>2.7</v>
      </c>
      <c r="I90">
        <v>2.25</v>
      </c>
      <c r="J90">
        <v>2.02</v>
      </c>
      <c r="K90">
        <v>3.17</v>
      </c>
    </row>
    <row r="91" spans="1:11">
      <c r="A91" t="s">
        <v>249</v>
      </c>
      <c r="B91">
        <v>7.96</v>
      </c>
      <c r="C91">
        <v>7.7</v>
      </c>
      <c r="D91">
        <v>7.77</v>
      </c>
      <c r="E91">
        <v>5.61</v>
      </c>
      <c r="F91">
        <v>6.57</v>
      </c>
      <c r="G91">
        <v>6.77</v>
      </c>
      <c r="H91">
        <v>6.81</v>
      </c>
      <c r="I91">
        <v>6.58</v>
      </c>
      <c r="J91">
        <v>6.16</v>
      </c>
      <c r="K91">
        <v>8.38</v>
      </c>
    </row>
    <row r="92" spans="1:11">
      <c r="A92" t="s">
        <v>251</v>
      </c>
      <c r="B92">
        <v>0.56</v>
      </c>
      <c r="C92">
        <v>0.47</v>
      </c>
      <c r="D92">
        <v>2.14</v>
      </c>
      <c r="E92">
        <v>2.18</v>
      </c>
      <c r="F92">
        <v>1.74</v>
      </c>
      <c r="G92">
        <v>2.04</v>
      </c>
      <c r="H92">
        <v>3.09</v>
      </c>
      <c r="I92">
        <v>0.54</v>
      </c>
      <c r="J92">
        <v>1.12</v>
      </c>
      <c r="K92">
        <v>0.84</v>
      </c>
    </row>
    <row r="93" spans="1:11">
      <c r="A93" t="s">
        <v>253</v>
      </c>
      <c r="B93">
        <v>7.89</v>
      </c>
      <c r="C93">
        <v>12.11</v>
      </c>
      <c r="D93">
        <v>5.52</v>
      </c>
      <c r="E93">
        <v>5.2</v>
      </c>
      <c r="F93">
        <v>6.87</v>
      </c>
      <c r="G93">
        <v>10.58</v>
      </c>
      <c r="H93">
        <v>8.78</v>
      </c>
      <c r="I93">
        <v>8.24</v>
      </c>
      <c r="J93">
        <v>12.39</v>
      </c>
      <c r="K93">
        <v>12.16</v>
      </c>
    </row>
    <row r="94" spans="1:11">
      <c r="A94" t="s">
        <v>255</v>
      </c>
      <c r="B94">
        <v>4.34</v>
      </c>
      <c r="C94">
        <v>7.84</v>
      </c>
      <c r="D94">
        <v>7.82</v>
      </c>
      <c r="E94">
        <v>7.61</v>
      </c>
      <c r="F94">
        <v>8.25</v>
      </c>
      <c r="G94">
        <v>4.65</v>
      </c>
      <c r="H94">
        <v>4.7</v>
      </c>
      <c r="I94">
        <v>4.62</v>
      </c>
      <c r="J94">
        <v>4.93</v>
      </c>
      <c r="K94">
        <v>4.65</v>
      </c>
    </row>
    <row r="95" spans="1:11">
      <c r="A95" t="s">
        <v>258</v>
      </c>
      <c r="B95">
        <v>0.89</v>
      </c>
      <c r="C95">
        <v>0.95</v>
      </c>
      <c r="D95">
        <v>0.93</v>
      </c>
      <c r="E95">
        <v>0.92</v>
      </c>
      <c r="F95">
        <v>0.85</v>
      </c>
      <c r="G95">
        <v>1.31</v>
      </c>
      <c r="H95">
        <v>1.34</v>
      </c>
      <c r="I95">
        <v>1.21</v>
      </c>
      <c r="J95">
        <v>0.98</v>
      </c>
      <c r="K95">
        <v>1.12</v>
      </c>
    </row>
    <row r="96" spans="1:11">
      <c r="A96" t="s">
        <v>260</v>
      </c>
      <c r="B96">
        <v>0.33</v>
      </c>
      <c r="C96">
        <v>0.74</v>
      </c>
      <c r="D96">
        <v>0.83</v>
      </c>
      <c r="E96">
        <v>0.95</v>
      </c>
      <c r="F96">
        <v>1.07</v>
      </c>
      <c r="G96">
        <v>1.07</v>
      </c>
      <c r="H96">
        <v>1.14</v>
      </c>
      <c r="I96">
        <v>1.06</v>
      </c>
      <c r="J96">
        <v>1.01</v>
      </c>
      <c r="K96">
        <v>1.05</v>
      </c>
    </row>
    <row r="97" spans="1:11">
      <c r="A97" t="s">
        <v>262</v>
      </c>
      <c r="B97">
        <v>4.62</v>
      </c>
      <c r="C97">
        <v>7.98</v>
      </c>
      <c r="D97">
        <v>7.52</v>
      </c>
      <c r="E97">
        <v>7.54</v>
      </c>
      <c r="F97">
        <v>6.49</v>
      </c>
      <c r="G97">
        <v>4.03</v>
      </c>
      <c r="H97">
        <v>2.13</v>
      </c>
      <c r="I97">
        <v>1.6</v>
      </c>
      <c r="J97">
        <v>2.74</v>
      </c>
      <c r="K97">
        <v>4.58</v>
      </c>
    </row>
    <row r="98" spans="1:11">
      <c r="A98" t="s">
        <v>264</v>
      </c>
      <c r="B98">
        <v>0.59</v>
      </c>
      <c r="C98">
        <v>1.88</v>
      </c>
      <c r="D98">
        <v>2.16</v>
      </c>
      <c r="E98">
        <v>2.11</v>
      </c>
      <c r="F98">
        <v>3.81</v>
      </c>
      <c r="G98">
        <v>4.9</v>
      </c>
      <c r="H98">
        <v>3.52</v>
      </c>
      <c r="I98">
        <v>3.63</v>
      </c>
      <c r="J98">
        <v>4.5</v>
      </c>
      <c r="K98">
        <v>6.61</v>
      </c>
    </row>
    <row r="99" spans="1:11">
      <c r="A99" t="s">
        <v>267</v>
      </c>
      <c r="B99">
        <v>2.52</v>
      </c>
      <c r="C99">
        <v>2.32</v>
      </c>
      <c r="D99">
        <v>4.42</v>
      </c>
      <c r="E99">
        <v>1.92</v>
      </c>
      <c r="F99">
        <v>23.41</v>
      </c>
      <c r="G99">
        <v>33.66</v>
      </c>
      <c r="H99">
        <v>2.69</v>
      </c>
      <c r="I99">
        <v>3.72</v>
      </c>
      <c r="J99">
        <v>6.18</v>
      </c>
      <c r="K99">
        <v>9.4</v>
      </c>
    </row>
    <row r="100" spans="1:11">
      <c r="A100" t="s">
        <v>270</v>
      </c>
      <c r="B100">
        <v>1.05</v>
      </c>
      <c r="C100">
        <v>1.69</v>
      </c>
      <c r="D100">
        <v>1.99</v>
      </c>
      <c r="E100">
        <v>1.3</v>
      </c>
      <c r="F100">
        <v>1.33</v>
      </c>
      <c r="G100">
        <v>0.98</v>
      </c>
      <c r="H100">
        <v>0.28</v>
      </c>
      <c r="I100">
        <v>1.75</v>
      </c>
      <c r="J100">
        <v>2.32</v>
      </c>
      <c r="K100">
        <v>3.66</v>
      </c>
    </row>
    <row r="101" spans="1:11">
      <c r="A101" t="s">
        <v>272</v>
      </c>
      <c r="B101">
        <v>0.46</v>
      </c>
      <c r="C101">
        <v>0.76</v>
      </c>
      <c r="D101">
        <v>0.74</v>
      </c>
      <c r="E101">
        <v>1.1</v>
      </c>
      <c r="F101">
        <v>0.63</v>
      </c>
      <c r="G101">
        <v>0.71</v>
      </c>
      <c r="H101">
        <v>0.88</v>
      </c>
      <c r="I101">
        <v>2.43</v>
      </c>
      <c r="J101">
        <v>2.28</v>
      </c>
      <c r="K101">
        <v>1.92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pane ySplit="1" topLeftCell="A73" activePane="bottomLeft" state="frozen"/>
      <selection/>
      <selection pane="bottomLeft" activeCell="H1" sqref="H1"/>
    </sheetView>
  </sheetViews>
  <sheetFormatPr defaultColWidth="9" defaultRowHeight="14.4"/>
  <sheetData>
    <row r="1" spans="1:11">
      <c r="A1" t="s">
        <v>27</v>
      </c>
      <c r="B1" s="32" t="s">
        <v>274</v>
      </c>
      <c r="C1" s="32" t="s">
        <v>275</v>
      </c>
      <c r="D1" s="32" t="s">
        <v>276</v>
      </c>
      <c r="E1" s="32" t="s">
        <v>277</v>
      </c>
      <c r="F1" s="32" t="s">
        <v>278</v>
      </c>
      <c r="G1" s="32" t="s">
        <v>279</v>
      </c>
      <c r="H1" s="32" t="s">
        <v>280</v>
      </c>
      <c r="I1" s="32" t="s">
        <v>281</v>
      </c>
      <c r="J1" s="32" t="s">
        <v>282</v>
      </c>
      <c r="K1" s="32" t="s">
        <v>283</v>
      </c>
    </row>
    <row r="2" spans="1:11">
      <c r="A2" t="s">
        <v>30</v>
      </c>
      <c r="B2">
        <v>9.1</v>
      </c>
      <c r="C2">
        <v>16.4</v>
      </c>
      <c r="D2">
        <v>13.2</v>
      </c>
      <c r="E2">
        <v>11.8</v>
      </c>
      <c r="F2">
        <v>13.5</v>
      </c>
      <c r="G2">
        <v>16.1</v>
      </c>
      <c r="H2">
        <v>14.9</v>
      </c>
      <c r="I2">
        <v>14.6</v>
      </c>
      <c r="J2">
        <v>14.7</v>
      </c>
      <c r="K2">
        <v>13.7</v>
      </c>
    </row>
    <row r="3" spans="1:11">
      <c r="A3" t="s">
        <v>33</v>
      </c>
      <c r="B3">
        <v>8.2</v>
      </c>
      <c r="C3">
        <v>19.3</v>
      </c>
      <c r="D3">
        <v>10</v>
      </c>
      <c r="E3">
        <v>9.1</v>
      </c>
      <c r="F3">
        <v>13.1</v>
      </c>
      <c r="G3">
        <v>14.8</v>
      </c>
      <c r="H3">
        <v>13.2</v>
      </c>
      <c r="I3">
        <v>12.9</v>
      </c>
      <c r="J3">
        <v>14.1</v>
      </c>
      <c r="K3">
        <v>13.3</v>
      </c>
    </row>
    <row r="4" spans="1:11">
      <c r="A4" t="s">
        <v>35</v>
      </c>
      <c r="B4">
        <v>10.4</v>
      </c>
      <c r="C4">
        <v>31.6</v>
      </c>
      <c r="D4">
        <v>16</v>
      </c>
      <c r="E4">
        <v>8.5</v>
      </c>
      <c r="F4">
        <v>12.3</v>
      </c>
      <c r="G4">
        <v>18.6</v>
      </c>
      <c r="H4">
        <v>10.3</v>
      </c>
      <c r="I4">
        <v>43.2</v>
      </c>
      <c r="J4">
        <v>30</v>
      </c>
      <c r="K4">
        <v>18.8</v>
      </c>
    </row>
    <row r="5" spans="1:11">
      <c r="A5" t="s">
        <v>38</v>
      </c>
      <c r="B5">
        <v>7.4</v>
      </c>
      <c r="C5">
        <v>23.1</v>
      </c>
      <c r="D5">
        <v>12.1</v>
      </c>
      <c r="E5">
        <v>10.3</v>
      </c>
      <c r="F5">
        <v>13.9</v>
      </c>
      <c r="G5">
        <v>14.9</v>
      </c>
      <c r="H5">
        <v>14.5</v>
      </c>
      <c r="I5">
        <v>11.8</v>
      </c>
      <c r="J5">
        <v>334.6</v>
      </c>
      <c r="K5">
        <v>15.2</v>
      </c>
    </row>
    <row r="6" spans="1:11">
      <c r="A6" t="s">
        <v>39</v>
      </c>
      <c r="B6">
        <v>26.6</v>
      </c>
      <c r="C6">
        <v>16.5</v>
      </c>
      <c r="D6">
        <v>18.9</v>
      </c>
      <c r="E6">
        <v>18.2</v>
      </c>
      <c r="F6">
        <v>28</v>
      </c>
      <c r="G6">
        <v>28.3</v>
      </c>
      <c r="H6">
        <v>28.1</v>
      </c>
      <c r="I6">
        <v>28.5</v>
      </c>
      <c r="J6">
        <v>26.8</v>
      </c>
      <c r="K6">
        <v>37.4</v>
      </c>
    </row>
    <row r="7" spans="1:11">
      <c r="A7" t="s">
        <v>42</v>
      </c>
      <c r="B7">
        <v>10.5</v>
      </c>
      <c r="C7">
        <v>18.4</v>
      </c>
      <c r="D7">
        <v>23.1</v>
      </c>
      <c r="E7">
        <v>19</v>
      </c>
      <c r="F7">
        <v>19.5</v>
      </c>
      <c r="G7">
        <v>21.6</v>
      </c>
      <c r="H7">
        <v>17.2</v>
      </c>
      <c r="I7">
        <v>18</v>
      </c>
      <c r="J7">
        <v>114.5</v>
      </c>
      <c r="K7">
        <v>17.2</v>
      </c>
    </row>
    <row r="8" spans="1:11">
      <c r="A8" t="s">
        <v>45</v>
      </c>
      <c r="B8">
        <v>20.2</v>
      </c>
      <c r="C8">
        <v>18.7</v>
      </c>
      <c r="D8">
        <v>16.2</v>
      </c>
      <c r="E8">
        <v>14.2</v>
      </c>
      <c r="F8">
        <v>19.8</v>
      </c>
      <c r="G8">
        <v>18.4</v>
      </c>
      <c r="H8">
        <v>15.5</v>
      </c>
      <c r="I8">
        <v>14.3</v>
      </c>
      <c r="J8">
        <v>20</v>
      </c>
      <c r="K8">
        <v>22.5</v>
      </c>
    </row>
    <row r="9" spans="1:11">
      <c r="A9" t="s">
        <v>48</v>
      </c>
      <c r="B9">
        <v>6.2</v>
      </c>
      <c r="C9">
        <v>19.9</v>
      </c>
      <c r="D9">
        <v>12.1</v>
      </c>
      <c r="E9">
        <v>9.7</v>
      </c>
      <c r="F9">
        <v>14.3</v>
      </c>
      <c r="G9">
        <v>18.1</v>
      </c>
      <c r="H9">
        <v>13.3</v>
      </c>
      <c r="I9">
        <v>13.5</v>
      </c>
      <c r="J9">
        <v>14</v>
      </c>
      <c r="K9">
        <v>13.7</v>
      </c>
    </row>
    <row r="10" spans="1:11">
      <c r="A10" t="s">
        <v>51</v>
      </c>
      <c r="B10">
        <v>4.7</v>
      </c>
      <c r="C10">
        <v>65.3</v>
      </c>
      <c r="D10">
        <v>17.4</v>
      </c>
      <c r="E10">
        <v>7.9</v>
      </c>
      <c r="F10">
        <v>26.1</v>
      </c>
      <c r="G10">
        <v>21.1</v>
      </c>
      <c r="H10">
        <v>15.1</v>
      </c>
      <c r="I10">
        <v>25.1</v>
      </c>
      <c r="J10">
        <v>1075.1</v>
      </c>
      <c r="K10">
        <v>15.5</v>
      </c>
    </row>
    <row r="11" spans="1:11">
      <c r="A11" t="s">
        <v>53</v>
      </c>
      <c r="B11">
        <v>17.2</v>
      </c>
      <c r="C11">
        <v>20.5</v>
      </c>
      <c r="D11">
        <v>16.6</v>
      </c>
      <c r="E11">
        <v>17.7</v>
      </c>
      <c r="F11">
        <v>19.2</v>
      </c>
      <c r="G11">
        <v>10.2</v>
      </c>
      <c r="H11">
        <v>13.3</v>
      </c>
      <c r="I11">
        <v>10.8</v>
      </c>
      <c r="J11">
        <v>16.2</v>
      </c>
      <c r="K11">
        <v>19.1</v>
      </c>
    </row>
    <row r="12" spans="1:11">
      <c r="A12" t="s">
        <v>56</v>
      </c>
      <c r="B12">
        <v>87.8</v>
      </c>
      <c r="C12">
        <v>91.2</v>
      </c>
      <c r="D12">
        <v>112.4</v>
      </c>
      <c r="E12">
        <v>71.7</v>
      </c>
      <c r="F12">
        <v>165</v>
      </c>
      <c r="G12">
        <v>58.9</v>
      </c>
      <c r="H12">
        <v>45.7</v>
      </c>
      <c r="I12">
        <v>104.1</v>
      </c>
      <c r="J12">
        <v>203</v>
      </c>
      <c r="K12">
        <v>107.6</v>
      </c>
    </row>
    <row r="13" spans="1:11">
      <c r="A13" t="s">
        <v>59</v>
      </c>
      <c r="B13">
        <v>13.1</v>
      </c>
      <c r="C13">
        <v>27.9</v>
      </c>
      <c r="D13">
        <v>15.5</v>
      </c>
      <c r="E13">
        <v>23.8</v>
      </c>
      <c r="F13">
        <v>27.5</v>
      </c>
      <c r="G13">
        <v>34</v>
      </c>
      <c r="H13">
        <v>25</v>
      </c>
      <c r="I13">
        <v>15.5</v>
      </c>
      <c r="J13">
        <v>15.8</v>
      </c>
      <c r="K13">
        <v>17</v>
      </c>
    </row>
    <row r="14" spans="1:11">
      <c r="A14" t="s">
        <v>62</v>
      </c>
      <c r="B14">
        <v>83.4</v>
      </c>
      <c r="C14">
        <v>70.6</v>
      </c>
      <c r="D14">
        <v>34.5</v>
      </c>
      <c r="E14">
        <v>28.2</v>
      </c>
      <c r="F14">
        <v>17.3</v>
      </c>
      <c r="G14">
        <v>18.1</v>
      </c>
      <c r="H14">
        <v>16.4</v>
      </c>
      <c r="I14">
        <v>15.9</v>
      </c>
      <c r="J14">
        <v>31.9</v>
      </c>
      <c r="K14">
        <v>43.6</v>
      </c>
    </row>
    <row r="15" spans="1:11">
      <c r="A15" t="s">
        <v>65</v>
      </c>
      <c r="B15">
        <v>54.3</v>
      </c>
      <c r="C15">
        <v>42.2</v>
      </c>
      <c r="D15">
        <v>85.2</v>
      </c>
      <c r="E15">
        <v>24.2</v>
      </c>
      <c r="F15">
        <v>47</v>
      </c>
      <c r="G15">
        <v>11.9</v>
      </c>
      <c r="H15">
        <v>11.3</v>
      </c>
      <c r="I15">
        <v>18.2</v>
      </c>
      <c r="J15">
        <v>21.8</v>
      </c>
      <c r="K15">
        <v>18.2</v>
      </c>
    </row>
    <row r="16" spans="1:11">
      <c r="A16" t="s">
        <v>68</v>
      </c>
      <c r="B16">
        <v>12.5</v>
      </c>
      <c r="C16">
        <v>2.2</v>
      </c>
      <c r="D16">
        <v>34.5</v>
      </c>
      <c r="E16">
        <v>41.2</v>
      </c>
      <c r="F16">
        <v>13.8</v>
      </c>
      <c r="G16">
        <v>57.6</v>
      </c>
      <c r="H16">
        <v>44.4</v>
      </c>
      <c r="I16">
        <v>104.3</v>
      </c>
      <c r="J16">
        <v>44.3</v>
      </c>
      <c r="K16">
        <v>50.9</v>
      </c>
    </row>
    <row r="17" spans="1:11">
      <c r="A17" t="s">
        <v>70</v>
      </c>
      <c r="B17">
        <v>14</v>
      </c>
      <c r="C17">
        <v>16.5</v>
      </c>
      <c r="D17">
        <v>18.2</v>
      </c>
      <c r="E17">
        <v>22</v>
      </c>
      <c r="F17">
        <v>19.3</v>
      </c>
      <c r="G17">
        <v>23.4</v>
      </c>
      <c r="H17">
        <v>10.8</v>
      </c>
      <c r="I17">
        <v>24.7</v>
      </c>
      <c r="J17">
        <v>23</v>
      </c>
      <c r="K17">
        <v>67</v>
      </c>
    </row>
    <row r="18" spans="1:11">
      <c r="A18" t="s">
        <v>73</v>
      </c>
      <c r="B18">
        <v>26.5</v>
      </c>
      <c r="C18">
        <v>2</v>
      </c>
      <c r="D18">
        <v>22.4</v>
      </c>
      <c r="E18">
        <v>73.7</v>
      </c>
      <c r="F18">
        <v>12.2</v>
      </c>
      <c r="G18">
        <v>40.3</v>
      </c>
      <c r="H18">
        <v>24.3</v>
      </c>
      <c r="I18">
        <v>38.4</v>
      </c>
      <c r="J18">
        <v>20.3</v>
      </c>
      <c r="K18">
        <v>34.2</v>
      </c>
    </row>
    <row r="19" spans="1:11">
      <c r="A19" t="s">
        <v>76</v>
      </c>
      <c r="B19">
        <v>58.8</v>
      </c>
      <c r="C19">
        <v>48.5</v>
      </c>
      <c r="D19">
        <v>18.5</v>
      </c>
      <c r="E19">
        <v>10.2</v>
      </c>
      <c r="F19">
        <v>17</v>
      </c>
      <c r="G19">
        <v>49</v>
      </c>
      <c r="H19">
        <v>14.2</v>
      </c>
      <c r="I19">
        <v>9.1</v>
      </c>
      <c r="J19">
        <v>9</v>
      </c>
      <c r="K19">
        <v>19.9</v>
      </c>
    </row>
    <row r="20" spans="1:11">
      <c r="A20" t="s">
        <v>78</v>
      </c>
      <c r="B20">
        <v>11.1</v>
      </c>
      <c r="C20">
        <v>20.7</v>
      </c>
      <c r="D20">
        <v>13.7</v>
      </c>
      <c r="E20">
        <v>13.7</v>
      </c>
      <c r="F20">
        <v>18.5</v>
      </c>
      <c r="G20">
        <v>18.7</v>
      </c>
      <c r="H20">
        <v>24.3</v>
      </c>
      <c r="I20">
        <v>17.1</v>
      </c>
      <c r="J20">
        <v>13.8</v>
      </c>
      <c r="K20">
        <v>19.4</v>
      </c>
    </row>
    <row r="21" spans="1:11">
      <c r="A21" t="s">
        <v>81</v>
      </c>
      <c r="B21">
        <v>11.2</v>
      </c>
      <c r="C21">
        <v>10.6</v>
      </c>
      <c r="D21">
        <v>8.6</v>
      </c>
      <c r="E21">
        <v>9.5</v>
      </c>
      <c r="F21">
        <v>16</v>
      </c>
      <c r="G21">
        <v>44</v>
      </c>
      <c r="H21">
        <v>53.3</v>
      </c>
      <c r="I21">
        <v>16.8</v>
      </c>
      <c r="J21">
        <v>25.4</v>
      </c>
      <c r="K21">
        <v>11.8</v>
      </c>
    </row>
    <row r="22" spans="1:11">
      <c r="A22" t="s">
        <v>84</v>
      </c>
      <c r="B22">
        <v>9.2</v>
      </c>
      <c r="C22">
        <v>18.2</v>
      </c>
      <c r="D22">
        <v>36.5</v>
      </c>
      <c r="E22">
        <v>24.7</v>
      </c>
      <c r="F22">
        <v>28.4</v>
      </c>
      <c r="G22">
        <v>23.9</v>
      </c>
      <c r="H22">
        <v>34.5</v>
      </c>
      <c r="I22">
        <v>32.7</v>
      </c>
      <c r="J22">
        <v>28.1</v>
      </c>
      <c r="K22">
        <v>28.6</v>
      </c>
    </row>
    <row r="23" spans="1:11">
      <c r="A23" t="s">
        <v>87</v>
      </c>
      <c r="B23">
        <v>9</v>
      </c>
      <c r="C23">
        <v>28.6</v>
      </c>
      <c r="D23">
        <v>12.5</v>
      </c>
      <c r="E23">
        <v>10.7</v>
      </c>
      <c r="F23">
        <v>16.1</v>
      </c>
      <c r="G23">
        <v>80.9</v>
      </c>
      <c r="H23">
        <v>18</v>
      </c>
      <c r="I23">
        <v>10.7</v>
      </c>
      <c r="J23">
        <v>11.3</v>
      </c>
      <c r="K23">
        <v>9.4</v>
      </c>
    </row>
    <row r="24" spans="1:11">
      <c r="A24" t="s">
        <v>89</v>
      </c>
      <c r="B24">
        <v>14.2</v>
      </c>
      <c r="C24">
        <v>18.2</v>
      </c>
      <c r="D24">
        <v>19.9</v>
      </c>
      <c r="E24">
        <v>15.2</v>
      </c>
      <c r="F24">
        <v>15.4</v>
      </c>
      <c r="G24">
        <v>18.8</v>
      </c>
      <c r="H24">
        <v>18</v>
      </c>
      <c r="I24">
        <v>20.7</v>
      </c>
      <c r="J24">
        <v>22.2</v>
      </c>
      <c r="K24">
        <v>25.4</v>
      </c>
    </row>
    <row r="25" spans="1:11">
      <c r="A25" t="s">
        <v>91</v>
      </c>
      <c r="B25">
        <v>12.7</v>
      </c>
      <c r="C25">
        <v>548.3</v>
      </c>
      <c r="D25">
        <v>53.9</v>
      </c>
      <c r="E25">
        <v>31</v>
      </c>
      <c r="F25">
        <v>49.4</v>
      </c>
      <c r="G25">
        <v>63.7</v>
      </c>
      <c r="H25">
        <v>35.6</v>
      </c>
      <c r="I25">
        <v>22.7</v>
      </c>
      <c r="J25">
        <v>44.8</v>
      </c>
      <c r="K25">
        <v>43.9</v>
      </c>
    </row>
    <row r="26" spans="1:11">
      <c r="A26" t="s">
        <v>93</v>
      </c>
      <c r="B26">
        <v>18.8</v>
      </c>
      <c r="C26">
        <v>6.6</v>
      </c>
      <c r="D26">
        <v>19.5</v>
      </c>
      <c r="E26">
        <v>14.2</v>
      </c>
      <c r="F26">
        <v>20.3</v>
      </c>
      <c r="G26">
        <v>25.4</v>
      </c>
      <c r="H26">
        <v>19.7</v>
      </c>
      <c r="I26">
        <v>13.2</v>
      </c>
      <c r="J26">
        <v>11.5</v>
      </c>
      <c r="K26">
        <v>10.8</v>
      </c>
    </row>
    <row r="27" spans="1:11">
      <c r="A27" t="s">
        <v>95</v>
      </c>
      <c r="B27">
        <v>22.2</v>
      </c>
      <c r="C27">
        <v>1185.7</v>
      </c>
      <c r="D27">
        <v>30.6</v>
      </c>
      <c r="E27">
        <v>23</v>
      </c>
      <c r="F27">
        <v>27.2</v>
      </c>
      <c r="G27">
        <v>48.5</v>
      </c>
      <c r="H27">
        <v>38.9</v>
      </c>
      <c r="I27">
        <v>32.5</v>
      </c>
      <c r="J27">
        <v>26.9</v>
      </c>
      <c r="K27">
        <v>51.2</v>
      </c>
    </row>
    <row r="28" spans="1:11">
      <c r="A28" t="s">
        <v>98</v>
      </c>
      <c r="B28">
        <v>30.5</v>
      </c>
      <c r="C28">
        <v>25.2</v>
      </c>
      <c r="D28">
        <v>1.2</v>
      </c>
      <c r="E28">
        <v>7.6</v>
      </c>
      <c r="F28">
        <v>27.2</v>
      </c>
      <c r="G28">
        <v>9.3</v>
      </c>
      <c r="H28">
        <v>14.1</v>
      </c>
      <c r="I28">
        <v>11.8</v>
      </c>
      <c r="J28">
        <v>6.8</v>
      </c>
      <c r="K28">
        <v>7.9</v>
      </c>
    </row>
    <row r="29" spans="1:11">
      <c r="A29" t="s">
        <v>100</v>
      </c>
      <c r="B29">
        <v>18.5</v>
      </c>
      <c r="C29">
        <v>20.1</v>
      </c>
      <c r="D29">
        <v>20.4</v>
      </c>
      <c r="E29">
        <v>23.6</v>
      </c>
      <c r="F29">
        <v>27.5</v>
      </c>
      <c r="G29">
        <v>15.8</v>
      </c>
      <c r="H29">
        <v>19</v>
      </c>
      <c r="I29">
        <v>15.7</v>
      </c>
      <c r="J29">
        <v>48.9</v>
      </c>
      <c r="K29">
        <v>44.2</v>
      </c>
    </row>
    <row r="30" spans="1:11">
      <c r="A30" t="s">
        <v>103</v>
      </c>
      <c r="B30">
        <v>26.5</v>
      </c>
      <c r="C30">
        <v>27.4</v>
      </c>
      <c r="D30">
        <v>28.2</v>
      </c>
      <c r="E30">
        <v>18</v>
      </c>
      <c r="F30">
        <v>75.2</v>
      </c>
      <c r="G30">
        <v>25.3</v>
      </c>
      <c r="H30">
        <v>42</v>
      </c>
      <c r="I30">
        <v>37.6</v>
      </c>
      <c r="J30">
        <v>35.7</v>
      </c>
      <c r="K30">
        <v>46.7</v>
      </c>
    </row>
    <row r="31" spans="1:11">
      <c r="A31" t="s">
        <v>106</v>
      </c>
      <c r="B31">
        <v>4.7</v>
      </c>
      <c r="C31">
        <v>48.2</v>
      </c>
      <c r="D31">
        <v>53.3</v>
      </c>
      <c r="E31">
        <v>14.4</v>
      </c>
      <c r="F31">
        <v>11.5</v>
      </c>
      <c r="G31">
        <v>61.5</v>
      </c>
      <c r="H31">
        <v>15.3</v>
      </c>
      <c r="I31">
        <v>14.5</v>
      </c>
      <c r="J31">
        <v>6.5</v>
      </c>
      <c r="K31">
        <v>12.4</v>
      </c>
    </row>
    <row r="32" spans="1:11">
      <c r="A32" t="s">
        <v>109</v>
      </c>
      <c r="B32">
        <v>3.3</v>
      </c>
      <c r="C32">
        <v>24.3</v>
      </c>
      <c r="D32">
        <v>14.5</v>
      </c>
      <c r="E32">
        <v>6.6</v>
      </c>
      <c r="F32">
        <v>25</v>
      </c>
      <c r="G32">
        <v>11.3</v>
      </c>
      <c r="H32">
        <v>13.3</v>
      </c>
      <c r="I32">
        <v>10.1</v>
      </c>
      <c r="J32">
        <v>8.2</v>
      </c>
      <c r="K32">
        <v>7.4</v>
      </c>
    </row>
    <row r="33" spans="1:11">
      <c r="A33" t="s">
        <v>112</v>
      </c>
      <c r="B33">
        <v>17.7</v>
      </c>
      <c r="C33">
        <v>29.9</v>
      </c>
      <c r="D33">
        <v>15.7</v>
      </c>
      <c r="E33">
        <v>15.3</v>
      </c>
      <c r="F33">
        <v>16.5</v>
      </c>
      <c r="G33">
        <v>19.8</v>
      </c>
      <c r="H33">
        <v>17.9</v>
      </c>
      <c r="I33">
        <v>23.8</v>
      </c>
      <c r="J33">
        <v>20</v>
      </c>
      <c r="K33">
        <v>22</v>
      </c>
    </row>
    <row r="34" spans="1:11">
      <c r="A34" t="s">
        <v>115</v>
      </c>
      <c r="B34">
        <v>39.5</v>
      </c>
      <c r="C34">
        <v>28.6</v>
      </c>
      <c r="D34">
        <v>27.5</v>
      </c>
      <c r="E34">
        <v>30.8</v>
      </c>
      <c r="F34">
        <v>7.8</v>
      </c>
      <c r="G34">
        <v>32.3</v>
      </c>
      <c r="H34">
        <v>83</v>
      </c>
      <c r="I34">
        <v>16.9</v>
      </c>
      <c r="J34">
        <v>34.4</v>
      </c>
      <c r="K34">
        <v>26.6</v>
      </c>
    </row>
    <row r="35" spans="1:11">
      <c r="A35" t="s">
        <v>118</v>
      </c>
      <c r="B35">
        <v>10.1</v>
      </c>
      <c r="C35">
        <v>38.6</v>
      </c>
      <c r="D35">
        <v>54.8</v>
      </c>
      <c r="E35">
        <v>8.1</v>
      </c>
      <c r="F35">
        <v>9.4</v>
      </c>
      <c r="G35">
        <v>10.8</v>
      </c>
      <c r="H35">
        <v>10.5</v>
      </c>
      <c r="I35">
        <v>12.3</v>
      </c>
      <c r="J35">
        <v>11.5</v>
      </c>
      <c r="K35">
        <v>12.3</v>
      </c>
    </row>
    <row r="36" spans="1:11">
      <c r="A36" t="s">
        <v>120</v>
      </c>
      <c r="B36">
        <v>3.2</v>
      </c>
      <c r="C36">
        <v>61.5</v>
      </c>
      <c r="D36">
        <v>38.4</v>
      </c>
      <c r="E36">
        <v>8.2</v>
      </c>
      <c r="F36">
        <v>35.4</v>
      </c>
      <c r="G36">
        <v>61.1</v>
      </c>
      <c r="H36">
        <v>16.1</v>
      </c>
      <c r="I36">
        <v>40.1</v>
      </c>
      <c r="J36">
        <v>17.4</v>
      </c>
      <c r="K36">
        <v>16.4</v>
      </c>
    </row>
    <row r="37" spans="1:11">
      <c r="A37" t="s">
        <v>122</v>
      </c>
      <c r="B37">
        <v>8.2</v>
      </c>
      <c r="C37">
        <v>28.9</v>
      </c>
      <c r="D37">
        <v>15.8</v>
      </c>
      <c r="E37">
        <v>23.9</v>
      </c>
      <c r="F37">
        <v>12.7</v>
      </c>
      <c r="G37">
        <v>41</v>
      </c>
      <c r="H37">
        <v>14.4</v>
      </c>
      <c r="I37">
        <v>11.5</v>
      </c>
      <c r="J37">
        <v>7.2</v>
      </c>
      <c r="K37">
        <v>7.8</v>
      </c>
    </row>
    <row r="38" spans="1:11">
      <c r="A38" t="s">
        <v>124</v>
      </c>
      <c r="B38">
        <v>9.8</v>
      </c>
      <c r="C38">
        <v>23.7</v>
      </c>
      <c r="D38">
        <v>16.5</v>
      </c>
      <c r="E38">
        <v>15.5</v>
      </c>
      <c r="F38">
        <v>17</v>
      </c>
      <c r="G38">
        <v>28.5</v>
      </c>
      <c r="H38">
        <v>21.6</v>
      </c>
      <c r="I38">
        <v>17.6</v>
      </c>
      <c r="J38">
        <v>15.7</v>
      </c>
      <c r="K38">
        <v>26.1</v>
      </c>
    </row>
    <row r="39" spans="1:11">
      <c r="A39" t="s">
        <v>126</v>
      </c>
      <c r="B39">
        <v>13.1</v>
      </c>
      <c r="C39">
        <v>19</v>
      </c>
      <c r="D39">
        <v>15.7</v>
      </c>
      <c r="E39">
        <v>17.3</v>
      </c>
      <c r="F39">
        <v>32.2</v>
      </c>
      <c r="G39">
        <v>38.9</v>
      </c>
      <c r="H39">
        <v>22.5</v>
      </c>
      <c r="I39">
        <v>34.9</v>
      </c>
      <c r="J39">
        <v>30.2</v>
      </c>
      <c r="K39">
        <v>25.1</v>
      </c>
    </row>
    <row r="40" spans="1:11">
      <c r="A40" t="s">
        <v>129</v>
      </c>
      <c r="B40">
        <v>21.5</v>
      </c>
      <c r="C40">
        <v>12.1</v>
      </c>
      <c r="D40">
        <v>8.1</v>
      </c>
      <c r="E40">
        <v>8</v>
      </c>
      <c r="F40">
        <v>11.6</v>
      </c>
      <c r="G40">
        <v>7.5</v>
      </c>
      <c r="H40">
        <v>9.2</v>
      </c>
      <c r="I40">
        <v>15.8</v>
      </c>
      <c r="J40">
        <v>18.5</v>
      </c>
      <c r="K40">
        <v>19.9</v>
      </c>
    </row>
    <row r="41" spans="1:11">
      <c r="A41" t="s">
        <v>131</v>
      </c>
      <c r="B41">
        <v>22.9</v>
      </c>
      <c r="C41">
        <v>28.6</v>
      </c>
      <c r="D41">
        <v>21.3</v>
      </c>
      <c r="E41">
        <v>18.6</v>
      </c>
      <c r="F41">
        <v>14.8</v>
      </c>
      <c r="G41">
        <v>30.6</v>
      </c>
      <c r="H41">
        <v>15.6</v>
      </c>
      <c r="I41">
        <v>22.4</v>
      </c>
      <c r="J41">
        <v>9.2</v>
      </c>
      <c r="K41">
        <v>4.8</v>
      </c>
    </row>
    <row r="42" spans="1:11">
      <c r="A42" t="s">
        <v>133</v>
      </c>
      <c r="B42">
        <v>5.2</v>
      </c>
      <c r="C42">
        <v>26.1</v>
      </c>
      <c r="D42">
        <v>28.3</v>
      </c>
      <c r="E42">
        <v>18.4</v>
      </c>
      <c r="F42">
        <v>17.6</v>
      </c>
      <c r="G42">
        <v>18.1</v>
      </c>
      <c r="H42">
        <v>16.9</v>
      </c>
      <c r="I42">
        <v>17.1</v>
      </c>
      <c r="J42">
        <v>15</v>
      </c>
      <c r="K42">
        <v>11</v>
      </c>
    </row>
    <row r="43" spans="1:11">
      <c r="A43" t="s">
        <v>136</v>
      </c>
      <c r="B43">
        <v>5.3</v>
      </c>
      <c r="C43">
        <v>23.2</v>
      </c>
      <c r="D43">
        <v>14.9</v>
      </c>
      <c r="E43">
        <v>11.4</v>
      </c>
      <c r="F43">
        <v>10.2</v>
      </c>
      <c r="G43">
        <v>11.5</v>
      </c>
      <c r="H43">
        <v>18.7</v>
      </c>
      <c r="I43">
        <v>16.4</v>
      </c>
      <c r="J43">
        <v>44</v>
      </c>
      <c r="K43">
        <v>21.2</v>
      </c>
    </row>
    <row r="44" spans="1:11">
      <c r="A44" t="s">
        <v>139</v>
      </c>
      <c r="B44">
        <v>10.7</v>
      </c>
      <c r="C44">
        <v>33</v>
      </c>
      <c r="D44">
        <v>24.7</v>
      </c>
      <c r="E44">
        <v>20.6</v>
      </c>
      <c r="F44">
        <v>17.4</v>
      </c>
      <c r="G44">
        <v>14.8</v>
      </c>
      <c r="H44">
        <v>28.9</v>
      </c>
      <c r="I44">
        <v>17.3</v>
      </c>
      <c r="J44">
        <v>14.5</v>
      </c>
      <c r="K44">
        <v>19</v>
      </c>
    </row>
    <row r="45" spans="1:11">
      <c r="A45" t="s">
        <v>142</v>
      </c>
      <c r="B45">
        <v>9.8</v>
      </c>
      <c r="C45">
        <v>17.1</v>
      </c>
      <c r="D45">
        <v>17.7</v>
      </c>
      <c r="E45">
        <v>15</v>
      </c>
      <c r="F45">
        <v>22.4</v>
      </c>
      <c r="G45">
        <v>14.1</v>
      </c>
      <c r="H45">
        <v>10.4</v>
      </c>
      <c r="I45">
        <v>27.1</v>
      </c>
      <c r="J45">
        <v>19.1</v>
      </c>
      <c r="K45">
        <v>16.7</v>
      </c>
    </row>
    <row r="46" spans="1:11">
      <c r="A46" t="s">
        <v>144</v>
      </c>
      <c r="B46">
        <v>7.3</v>
      </c>
      <c r="C46">
        <v>18.9</v>
      </c>
      <c r="D46">
        <v>319</v>
      </c>
      <c r="E46">
        <v>66</v>
      </c>
      <c r="F46">
        <v>54.1</v>
      </c>
      <c r="G46">
        <v>48.6</v>
      </c>
      <c r="H46">
        <v>49.1</v>
      </c>
      <c r="I46">
        <v>31.3</v>
      </c>
      <c r="J46">
        <v>18.5</v>
      </c>
      <c r="K46">
        <v>49.1</v>
      </c>
    </row>
    <row r="47" spans="1:11">
      <c r="A47" t="s">
        <v>147</v>
      </c>
      <c r="B47">
        <v>16.5</v>
      </c>
      <c r="C47">
        <v>20</v>
      </c>
      <c r="D47">
        <v>17.5</v>
      </c>
      <c r="E47">
        <v>20.2</v>
      </c>
      <c r="F47">
        <v>15.3</v>
      </c>
      <c r="G47">
        <v>21.5</v>
      </c>
      <c r="H47">
        <v>150.2</v>
      </c>
      <c r="I47">
        <v>25.5</v>
      </c>
      <c r="J47">
        <v>18.1</v>
      </c>
      <c r="K47">
        <v>32.5</v>
      </c>
    </row>
    <row r="48" spans="1:11">
      <c r="A48" t="s">
        <v>150</v>
      </c>
      <c r="B48">
        <v>14.4</v>
      </c>
      <c r="C48">
        <v>35</v>
      </c>
      <c r="D48">
        <v>14.5</v>
      </c>
      <c r="E48">
        <v>10</v>
      </c>
      <c r="F48">
        <v>16.7</v>
      </c>
      <c r="G48">
        <v>13.1</v>
      </c>
      <c r="H48">
        <v>14.3</v>
      </c>
      <c r="I48">
        <v>12.4</v>
      </c>
      <c r="J48">
        <v>13.6</v>
      </c>
      <c r="K48">
        <v>13</v>
      </c>
    </row>
    <row r="49" spans="1:11">
      <c r="A49" t="s">
        <v>152</v>
      </c>
      <c r="B49">
        <v>44.1</v>
      </c>
      <c r="C49">
        <v>62.9</v>
      </c>
      <c r="D49">
        <v>19.3</v>
      </c>
      <c r="E49">
        <v>14</v>
      </c>
      <c r="F49">
        <v>20.4</v>
      </c>
      <c r="G49">
        <v>22.3</v>
      </c>
      <c r="H49">
        <v>34</v>
      </c>
      <c r="I49">
        <v>37.4</v>
      </c>
      <c r="J49">
        <v>15.9</v>
      </c>
      <c r="K49">
        <v>12.5</v>
      </c>
    </row>
    <row r="50" spans="1:11">
      <c r="A50" t="s">
        <v>155</v>
      </c>
      <c r="B50">
        <v>10.6</v>
      </c>
      <c r="C50">
        <v>14.7</v>
      </c>
      <c r="D50">
        <v>14.3</v>
      </c>
      <c r="E50">
        <v>12</v>
      </c>
      <c r="F50">
        <v>11.5</v>
      </c>
      <c r="G50">
        <v>21.4</v>
      </c>
      <c r="H50">
        <v>15.7</v>
      </c>
      <c r="I50">
        <v>15.7</v>
      </c>
      <c r="J50">
        <v>12.8</v>
      </c>
      <c r="K50">
        <v>14.3</v>
      </c>
    </row>
    <row r="51" spans="1:11">
      <c r="A51" t="s">
        <v>157</v>
      </c>
      <c r="B51">
        <v>6.4</v>
      </c>
      <c r="C51">
        <v>21.6</v>
      </c>
      <c r="D51">
        <v>13.7</v>
      </c>
      <c r="E51">
        <v>9</v>
      </c>
      <c r="F51">
        <v>11</v>
      </c>
      <c r="G51">
        <v>23.6</v>
      </c>
      <c r="H51">
        <v>18.4</v>
      </c>
      <c r="I51">
        <v>16.9</v>
      </c>
      <c r="J51">
        <v>15.2</v>
      </c>
      <c r="K51">
        <v>10</v>
      </c>
    </row>
    <row r="52" spans="1:11">
      <c r="A52" t="s">
        <v>160</v>
      </c>
      <c r="B52">
        <v>5.9</v>
      </c>
      <c r="C52">
        <v>45</v>
      </c>
      <c r="D52">
        <v>16.3</v>
      </c>
      <c r="E52">
        <v>13.8</v>
      </c>
      <c r="F52">
        <v>13.6</v>
      </c>
      <c r="G52">
        <v>19.6</v>
      </c>
      <c r="H52">
        <v>19.4</v>
      </c>
      <c r="I52">
        <v>14.5</v>
      </c>
      <c r="J52">
        <v>13.7</v>
      </c>
      <c r="K52">
        <v>19.4</v>
      </c>
    </row>
    <row r="53" spans="1:11">
      <c r="A53" t="s">
        <v>163</v>
      </c>
      <c r="B53">
        <v>32.7</v>
      </c>
      <c r="C53">
        <v>17.3</v>
      </c>
      <c r="D53">
        <v>10.5</v>
      </c>
      <c r="E53">
        <v>14.5</v>
      </c>
      <c r="F53">
        <v>13.4</v>
      </c>
      <c r="G53">
        <v>13.1</v>
      </c>
      <c r="H53">
        <v>18.3</v>
      </c>
      <c r="I53">
        <v>36.6</v>
      </c>
      <c r="J53">
        <v>35.3</v>
      </c>
      <c r="K53">
        <v>56</v>
      </c>
    </row>
    <row r="54" spans="1:11">
      <c r="A54" t="s">
        <v>166</v>
      </c>
      <c r="B54">
        <v>10.9</v>
      </c>
      <c r="C54">
        <v>22.8</v>
      </c>
      <c r="D54">
        <v>20.3</v>
      </c>
      <c r="E54">
        <v>14.6</v>
      </c>
      <c r="F54">
        <v>16.5</v>
      </c>
      <c r="G54">
        <v>26.7</v>
      </c>
      <c r="H54">
        <v>21</v>
      </c>
      <c r="I54">
        <v>22.6</v>
      </c>
      <c r="J54">
        <v>16.1</v>
      </c>
      <c r="K54">
        <v>23.3</v>
      </c>
    </row>
    <row r="55" spans="1:11">
      <c r="A55" t="s">
        <v>169</v>
      </c>
      <c r="B55">
        <v>9.7</v>
      </c>
      <c r="C55">
        <v>47.5</v>
      </c>
      <c r="D55">
        <v>53.8</v>
      </c>
      <c r="E55">
        <v>35.4</v>
      </c>
      <c r="F55">
        <v>49.4</v>
      </c>
      <c r="G55">
        <v>23.6</v>
      </c>
      <c r="H55">
        <v>26.8</v>
      </c>
      <c r="I55">
        <v>24.2</v>
      </c>
      <c r="J55">
        <v>18.7</v>
      </c>
      <c r="K55">
        <v>21.5</v>
      </c>
    </row>
    <row r="56" spans="1:11">
      <c r="A56" t="s">
        <v>171</v>
      </c>
      <c r="B56">
        <v>14</v>
      </c>
      <c r="C56">
        <v>20.4</v>
      </c>
      <c r="D56">
        <v>11.8</v>
      </c>
      <c r="E56">
        <v>12.8</v>
      </c>
      <c r="F56">
        <v>11.1</v>
      </c>
      <c r="G56">
        <v>23.3</v>
      </c>
      <c r="H56">
        <v>22.4</v>
      </c>
      <c r="I56">
        <v>30</v>
      </c>
      <c r="J56">
        <v>32.9</v>
      </c>
      <c r="K56">
        <v>49.2</v>
      </c>
    </row>
    <row r="57" spans="1:11">
      <c r="A57" t="s">
        <v>173</v>
      </c>
      <c r="B57">
        <v>9.2</v>
      </c>
      <c r="C57">
        <v>12.5</v>
      </c>
      <c r="D57">
        <v>12.8</v>
      </c>
      <c r="E57">
        <v>13.4</v>
      </c>
      <c r="F57">
        <v>13.3</v>
      </c>
      <c r="G57">
        <v>15.8</v>
      </c>
      <c r="H57">
        <v>15.5</v>
      </c>
      <c r="I57">
        <v>13.9</v>
      </c>
      <c r="J57">
        <v>16.5</v>
      </c>
      <c r="K57">
        <v>23.6</v>
      </c>
    </row>
    <row r="58" spans="1:11">
      <c r="A58" t="s">
        <v>175</v>
      </c>
      <c r="B58">
        <v>8.5</v>
      </c>
      <c r="C58">
        <v>16</v>
      </c>
      <c r="D58">
        <v>24.2</v>
      </c>
      <c r="E58">
        <v>25.7</v>
      </c>
      <c r="F58">
        <v>14.9</v>
      </c>
      <c r="G58">
        <v>10.4</v>
      </c>
      <c r="H58">
        <v>8.5</v>
      </c>
      <c r="I58">
        <v>7.9</v>
      </c>
      <c r="J58">
        <v>15.1</v>
      </c>
      <c r="K58">
        <v>19.7</v>
      </c>
    </row>
    <row r="59" spans="1:11">
      <c r="A59" t="s">
        <v>178</v>
      </c>
      <c r="B59">
        <v>9.1</v>
      </c>
      <c r="C59">
        <v>16.5</v>
      </c>
      <c r="D59">
        <v>21.1</v>
      </c>
      <c r="E59">
        <v>18.1</v>
      </c>
      <c r="F59">
        <v>17.1</v>
      </c>
      <c r="G59">
        <v>12.6</v>
      </c>
      <c r="H59">
        <v>10</v>
      </c>
      <c r="I59">
        <v>13.1</v>
      </c>
      <c r="J59">
        <v>100.3</v>
      </c>
      <c r="K59">
        <v>113.2</v>
      </c>
    </row>
    <row r="60" spans="1:11">
      <c r="A60" t="s">
        <v>181</v>
      </c>
      <c r="B60">
        <v>14.7</v>
      </c>
      <c r="C60">
        <v>20.2</v>
      </c>
      <c r="D60">
        <v>23.7</v>
      </c>
      <c r="E60">
        <v>24.9</v>
      </c>
      <c r="F60">
        <v>27</v>
      </c>
      <c r="G60">
        <v>37.3</v>
      </c>
      <c r="H60">
        <v>47.5</v>
      </c>
      <c r="I60">
        <v>68.4</v>
      </c>
      <c r="J60">
        <v>72.7</v>
      </c>
      <c r="K60">
        <v>40.5</v>
      </c>
    </row>
    <row r="61" spans="1:11">
      <c r="A61" t="s">
        <v>184</v>
      </c>
      <c r="B61">
        <v>41.2</v>
      </c>
      <c r="C61">
        <v>39.5</v>
      </c>
      <c r="D61">
        <v>46.9</v>
      </c>
      <c r="E61">
        <v>20.2</v>
      </c>
      <c r="F61">
        <v>25.7</v>
      </c>
      <c r="G61">
        <v>19.2</v>
      </c>
      <c r="H61">
        <v>6.2</v>
      </c>
      <c r="I61">
        <v>8.6</v>
      </c>
      <c r="J61">
        <v>37.1</v>
      </c>
      <c r="K61">
        <v>18.3</v>
      </c>
    </row>
    <row r="62" spans="1:11">
      <c r="A62" t="s">
        <v>186</v>
      </c>
      <c r="B62">
        <v>28.5</v>
      </c>
      <c r="C62">
        <v>7.7</v>
      </c>
      <c r="D62">
        <v>9.2</v>
      </c>
      <c r="E62">
        <v>10.1</v>
      </c>
      <c r="F62">
        <v>6</v>
      </c>
      <c r="G62">
        <v>20.2</v>
      </c>
      <c r="H62">
        <v>23.4</v>
      </c>
      <c r="I62">
        <v>10.9</v>
      </c>
      <c r="J62">
        <v>23.2</v>
      </c>
      <c r="K62">
        <v>24.1</v>
      </c>
    </row>
    <row r="63" spans="1:11">
      <c r="A63" t="s">
        <v>188</v>
      </c>
      <c r="B63">
        <v>22.9</v>
      </c>
      <c r="C63">
        <v>2.9</v>
      </c>
      <c r="D63">
        <v>13.4</v>
      </c>
      <c r="E63">
        <v>9</v>
      </c>
      <c r="F63">
        <v>21.8</v>
      </c>
      <c r="G63">
        <v>32.8</v>
      </c>
      <c r="H63">
        <v>25.7</v>
      </c>
      <c r="I63">
        <v>45</v>
      </c>
      <c r="J63">
        <v>23.6</v>
      </c>
      <c r="K63">
        <v>12.2</v>
      </c>
    </row>
    <row r="64" spans="1:11">
      <c r="A64" t="s">
        <v>191</v>
      </c>
      <c r="B64">
        <v>6.8</v>
      </c>
      <c r="C64">
        <v>7.1</v>
      </c>
      <c r="D64">
        <v>28.3</v>
      </c>
      <c r="E64">
        <v>277</v>
      </c>
      <c r="F64">
        <v>27.8</v>
      </c>
      <c r="G64">
        <v>19.5</v>
      </c>
      <c r="H64">
        <v>20.1</v>
      </c>
      <c r="I64">
        <v>54.2</v>
      </c>
      <c r="J64">
        <v>140.3</v>
      </c>
      <c r="K64">
        <v>9.4</v>
      </c>
    </row>
    <row r="65" spans="1:11">
      <c r="A65" t="s">
        <v>193</v>
      </c>
      <c r="B65">
        <v>9.6</v>
      </c>
      <c r="C65">
        <v>35.6</v>
      </c>
      <c r="D65">
        <v>24.1</v>
      </c>
      <c r="E65">
        <v>13.2</v>
      </c>
      <c r="F65">
        <v>80</v>
      </c>
      <c r="G65">
        <v>25.1</v>
      </c>
      <c r="H65">
        <v>20.5</v>
      </c>
      <c r="I65">
        <v>20.1</v>
      </c>
      <c r="J65">
        <v>18.8</v>
      </c>
      <c r="K65">
        <v>28.9</v>
      </c>
    </row>
    <row r="66" spans="1:11">
      <c r="A66" t="s">
        <v>195</v>
      </c>
      <c r="B66">
        <v>53.7</v>
      </c>
      <c r="C66">
        <v>95.1</v>
      </c>
      <c r="D66">
        <v>30.4</v>
      </c>
      <c r="E66">
        <v>34.1</v>
      </c>
      <c r="F66">
        <v>5.2</v>
      </c>
      <c r="G66">
        <v>30.8</v>
      </c>
      <c r="H66">
        <v>31.2</v>
      </c>
      <c r="I66">
        <v>30.5</v>
      </c>
      <c r="J66">
        <v>243.9</v>
      </c>
      <c r="K66">
        <v>36.5</v>
      </c>
    </row>
    <row r="67" spans="1:11">
      <c r="A67" t="s">
        <v>197</v>
      </c>
      <c r="B67">
        <v>5</v>
      </c>
      <c r="C67">
        <v>18.4</v>
      </c>
      <c r="D67">
        <v>17.8</v>
      </c>
      <c r="E67">
        <v>13.1</v>
      </c>
      <c r="F67">
        <v>6.3</v>
      </c>
      <c r="G67">
        <v>11.1</v>
      </c>
      <c r="H67">
        <v>5.7</v>
      </c>
      <c r="I67">
        <v>72.5</v>
      </c>
      <c r="J67">
        <v>36.5</v>
      </c>
      <c r="K67">
        <v>18.2</v>
      </c>
    </row>
    <row r="68" spans="1:11">
      <c r="A68" t="s">
        <v>199</v>
      </c>
      <c r="B68">
        <v>17.6</v>
      </c>
      <c r="C68">
        <v>11.9</v>
      </c>
      <c r="D68">
        <v>14.7</v>
      </c>
      <c r="E68">
        <v>15.6</v>
      </c>
      <c r="F68">
        <v>15.6</v>
      </c>
      <c r="G68">
        <v>19.4</v>
      </c>
      <c r="H68">
        <v>65</v>
      </c>
      <c r="I68">
        <v>14.9</v>
      </c>
      <c r="J68">
        <v>16.4</v>
      </c>
      <c r="K68">
        <v>18.7</v>
      </c>
    </row>
    <row r="69" spans="1:11">
      <c r="A69" t="s">
        <v>202</v>
      </c>
      <c r="B69">
        <v>14.2</v>
      </c>
      <c r="C69">
        <v>13.2</v>
      </c>
      <c r="D69">
        <v>15.1</v>
      </c>
      <c r="E69">
        <v>15.6</v>
      </c>
      <c r="F69">
        <v>21</v>
      </c>
      <c r="G69">
        <v>10.2</v>
      </c>
      <c r="H69">
        <v>19.4</v>
      </c>
      <c r="I69">
        <v>16.3</v>
      </c>
      <c r="J69">
        <v>13.6</v>
      </c>
      <c r="K69">
        <v>18.1</v>
      </c>
    </row>
    <row r="70" spans="1:11">
      <c r="A70" t="s">
        <v>204</v>
      </c>
      <c r="B70">
        <v>21.4</v>
      </c>
      <c r="C70">
        <v>28.7</v>
      </c>
      <c r="D70">
        <v>18.8</v>
      </c>
      <c r="E70">
        <v>16.7</v>
      </c>
      <c r="F70">
        <v>24.3</v>
      </c>
      <c r="G70">
        <v>23.6</v>
      </c>
      <c r="H70">
        <v>13.6</v>
      </c>
      <c r="I70">
        <v>26.4</v>
      </c>
      <c r="J70">
        <v>20.4</v>
      </c>
      <c r="K70">
        <v>20.2</v>
      </c>
    </row>
    <row r="71" spans="1:11">
      <c r="A71" t="s">
        <v>206</v>
      </c>
      <c r="B71">
        <v>10.5</v>
      </c>
      <c r="C71">
        <v>14.9</v>
      </c>
      <c r="D71">
        <v>28.6</v>
      </c>
      <c r="E71">
        <v>20.1</v>
      </c>
      <c r="F71">
        <v>13.1</v>
      </c>
      <c r="G71">
        <v>15.5</v>
      </c>
      <c r="H71">
        <v>17</v>
      </c>
      <c r="I71">
        <v>31.2</v>
      </c>
      <c r="J71">
        <v>29.4</v>
      </c>
      <c r="K71">
        <v>145.3</v>
      </c>
    </row>
    <row r="72" spans="1:11">
      <c r="A72" t="s">
        <v>209</v>
      </c>
      <c r="B72">
        <v>790</v>
      </c>
      <c r="C72">
        <v>36.5</v>
      </c>
      <c r="D72">
        <v>10.1</v>
      </c>
      <c r="E72">
        <v>12.4</v>
      </c>
      <c r="F72">
        <v>13.7</v>
      </c>
      <c r="G72">
        <v>15.9</v>
      </c>
      <c r="H72">
        <v>19.7</v>
      </c>
      <c r="I72">
        <v>22.3</v>
      </c>
      <c r="J72">
        <v>23.2</v>
      </c>
      <c r="K72">
        <v>25</v>
      </c>
    </row>
    <row r="73" spans="1:11">
      <c r="A73" t="s">
        <v>211</v>
      </c>
      <c r="B73">
        <v>1.8</v>
      </c>
      <c r="C73">
        <v>8.4</v>
      </c>
      <c r="D73">
        <v>2937.5</v>
      </c>
      <c r="E73">
        <v>11.4</v>
      </c>
      <c r="F73">
        <v>55.1</v>
      </c>
      <c r="G73">
        <v>20</v>
      </c>
      <c r="H73">
        <v>17.9</v>
      </c>
      <c r="I73">
        <v>13.9</v>
      </c>
      <c r="J73">
        <v>8.4</v>
      </c>
      <c r="K73">
        <v>10.3</v>
      </c>
    </row>
    <row r="74" spans="1:11">
      <c r="A74" t="s">
        <v>213</v>
      </c>
      <c r="B74">
        <v>12.5</v>
      </c>
      <c r="C74">
        <v>33.6</v>
      </c>
      <c r="D74">
        <v>28.3</v>
      </c>
      <c r="E74">
        <v>18.5</v>
      </c>
      <c r="F74">
        <v>26.2</v>
      </c>
      <c r="G74">
        <v>19</v>
      </c>
      <c r="H74">
        <v>47.3</v>
      </c>
      <c r="I74">
        <v>72.8</v>
      </c>
      <c r="J74">
        <v>148.5</v>
      </c>
      <c r="K74">
        <v>23.4</v>
      </c>
    </row>
    <row r="75" spans="1:11">
      <c r="A75" t="s">
        <v>215</v>
      </c>
      <c r="B75">
        <v>5.4</v>
      </c>
      <c r="C75">
        <v>6.4</v>
      </c>
      <c r="D75">
        <v>35.9</v>
      </c>
      <c r="E75">
        <v>11.3</v>
      </c>
      <c r="F75">
        <v>18.3</v>
      </c>
      <c r="G75">
        <v>11.9</v>
      </c>
      <c r="H75">
        <v>11.9</v>
      </c>
      <c r="I75">
        <v>13.3</v>
      </c>
      <c r="J75">
        <v>5.4</v>
      </c>
      <c r="K75">
        <v>6.2</v>
      </c>
    </row>
    <row r="76" spans="1:11">
      <c r="A76" t="s">
        <v>218</v>
      </c>
      <c r="B76">
        <v>4.5</v>
      </c>
      <c r="C76">
        <v>5.3</v>
      </c>
      <c r="D76">
        <v>27.1</v>
      </c>
      <c r="E76">
        <v>14.1</v>
      </c>
      <c r="F76">
        <v>24.3</v>
      </c>
      <c r="G76">
        <v>22.3</v>
      </c>
      <c r="H76">
        <v>7.4</v>
      </c>
      <c r="I76">
        <v>12.8</v>
      </c>
      <c r="J76">
        <v>11.5</v>
      </c>
      <c r="K76">
        <v>13.7</v>
      </c>
    </row>
    <row r="77" spans="1:11">
      <c r="A77" t="s">
        <v>220</v>
      </c>
      <c r="B77">
        <v>13.6</v>
      </c>
      <c r="C77">
        <v>26.2</v>
      </c>
      <c r="D77">
        <v>16.8</v>
      </c>
      <c r="E77">
        <v>15.6</v>
      </c>
      <c r="F77">
        <v>9.7</v>
      </c>
      <c r="G77">
        <v>16.7</v>
      </c>
      <c r="H77">
        <v>12</v>
      </c>
      <c r="I77">
        <v>13.7</v>
      </c>
      <c r="J77">
        <v>18.2</v>
      </c>
      <c r="K77">
        <v>15.4</v>
      </c>
    </row>
    <row r="78" spans="1:11">
      <c r="A78" t="s">
        <v>223</v>
      </c>
      <c r="B78">
        <v>15.5</v>
      </c>
      <c r="C78">
        <v>15.2</v>
      </c>
      <c r="D78">
        <v>14.3</v>
      </c>
      <c r="E78">
        <v>13.9</v>
      </c>
      <c r="F78">
        <v>36.3</v>
      </c>
      <c r="G78">
        <v>12.9</v>
      </c>
      <c r="H78">
        <v>11.3</v>
      </c>
      <c r="I78">
        <v>11.2</v>
      </c>
      <c r="J78">
        <v>11.6</v>
      </c>
      <c r="K78">
        <v>15.3</v>
      </c>
    </row>
    <row r="79" spans="1:11">
      <c r="A79" t="s">
        <v>225</v>
      </c>
      <c r="B79">
        <v>12.4</v>
      </c>
      <c r="C79">
        <v>3.3</v>
      </c>
      <c r="D79">
        <v>21.5</v>
      </c>
      <c r="E79">
        <v>12.5</v>
      </c>
      <c r="F79">
        <v>10.2</v>
      </c>
      <c r="G79">
        <v>11.1</v>
      </c>
      <c r="H79">
        <v>12.3</v>
      </c>
      <c r="I79">
        <v>13.4</v>
      </c>
      <c r="J79">
        <v>13.1</v>
      </c>
      <c r="K79">
        <v>5.6</v>
      </c>
    </row>
    <row r="80" spans="1:11">
      <c r="A80" t="s">
        <v>227</v>
      </c>
      <c r="B80">
        <v>6.6</v>
      </c>
      <c r="C80">
        <v>7.1</v>
      </c>
      <c r="D80">
        <v>10.2</v>
      </c>
      <c r="E80">
        <v>12.4</v>
      </c>
      <c r="F80">
        <v>8.6</v>
      </c>
      <c r="G80">
        <v>24.2</v>
      </c>
      <c r="H80">
        <v>23.6</v>
      </c>
      <c r="I80">
        <v>11.5</v>
      </c>
      <c r="J80">
        <v>23</v>
      </c>
      <c r="K80">
        <v>15.8</v>
      </c>
    </row>
    <row r="81" spans="1:11">
      <c r="A81" t="s">
        <v>229</v>
      </c>
      <c r="B81">
        <v>3.2</v>
      </c>
      <c r="C81">
        <v>34.7</v>
      </c>
      <c r="D81">
        <v>29</v>
      </c>
      <c r="E81">
        <v>117.7</v>
      </c>
      <c r="F81">
        <v>18.5</v>
      </c>
      <c r="G81">
        <v>36.9</v>
      </c>
      <c r="H81">
        <v>17.6</v>
      </c>
      <c r="I81">
        <v>7.5</v>
      </c>
      <c r="J81">
        <v>14.5</v>
      </c>
      <c r="K81">
        <v>143.3</v>
      </c>
    </row>
    <row r="82" spans="1:11">
      <c r="A82" t="s">
        <v>231</v>
      </c>
      <c r="B82">
        <v>2.4</v>
      </c>
      <c r="C82">
        <v>28.4</v>
      </c>
      <c r="D82">
        <v>27.7</v>
      </c>
      <c r="E82">
        <v>42.5</v>
      </c>
      <c r="F82">
        <v>97.2</v>
      </c>
      <c r="G82">
        <v>16.4</v>
      </c>
      <c r="H82">
        <v>12.8</v>
      </c>
      <c r="I82">
        <v>11.4</v>
      </c>
      <c r="J82">
        <v>8.7</v>
      </c>
      <c r="K82">
        <v>8.3</v>
      </c>
    </row>
    <row r="83" spans="1:11">
      <c r="A83" t="s">
        <v>233</v>
      </c>
      <c r="B83">
        <v>1.7</v>
      </c>
      <c r="C83">
        <v>25.6</v>
      </c>
      <c r="D83">
        <v>5.6</v>
      </c>
      <c r="E83">
        <v>9.1</v>
      </c>
      <c r="F83">
        <v>14.1</v>
      </c>
      <c r="G83">
        <v>11</v>
      </c>
      <c r="H83">
        <v>10.6</v>
      </c>
      <c r="I83">
        <v>6</v>
      </c>
      <c r="J83">
        <v>7.9</v>
      </c>
      <c r="K83">
        <v>8.4</v>
      </c>
    </row>
    <row r="84" spans="1:11">
      <c r="A84" t="s">
        <v>234</v>
      </c>
      <c r="B84">
        <v>9.3</v>
      </c>
      <c r="C84">
        <v>26.2</v>
      </c>
      <c r="D84">
        <v>5.8</v>
      </c>
      <c r="E84">
        <v>13.5</v>
      </c>
      <c r="F84">
        <v>16.4</v>
      </c>
      <c r="G84">
        <v>17.1</v>
      </c>
      <c r="H84">
        <v>15.5</v>
      </c>
      <c r="I84">
        <v>11.5</v>
      </c>
      <c r="J84">
        <v>11.8</v>
      </c>
      <c r="K84">
        <v>12.9</v>
      </c>
    </row>
    <row r="85" spans="1:11">
      <c r="A85" t="s">
        <v>236</v>
      </c>
      <c r="B85">
        <v>7.6</v>
      </c>
      <c r="C85">
        <v>14</v>
      </c>
      <c r="D85">
        <v>11.6</v>
      </c>
      <c r="E85">
        <v>20.1</v>
      </c>
      <c r="F85">
        <v>14.7</v>
      </c>
      <c r="G85">
        <v>6.8</v>
      </c>
      <c r="H85">
        <v>21.3</v>
      </c>
      <c r="I85">
        <v>25.2</v>
      </c>
      <c r="J85">
        <v>20.6</v>
      </c>
      <c r="K85">
        <v>21.4</v>
      </c>
    </row>
    <row r="86" spans="1:11">
      <c r="A86" t="s">
        <v>238</v>
      </c>
      <c r="B86">
        <v>9.5</v>
      </c>
      <c r="C86">
        <v>34.1</v>
      </c>
      <c r="D86">
        <v>15.7</v>
      </c>
      <c r="E86">
        <v>13.6</v>
      </c>
      <c r="F86">
        <v>46.3</v>
      </c>
      <c r="G86">
        <v>27.9</v>
      </c>
      <c r="H86">
        <v>24.2</v>
      </c>
      <c r="I86">
        <v>17.1</v>
      </c>
      <c r="J86">
        <v>16.3</v>
      </c>
      <c r="K86">
        <v>16.2</v>
      </c>
    </row>
    <row r="87" spans="1:11">
      <c r="A87" t="s">
        <v>240</v>
      </c>
      <c r="B87">
        <v>12.1</v>
      </c>
      <c r="C87">
        <v>5.6</v>
      </c>
      <c r="D87">
        <v>11.2</v>
      </c>
      <c r="E87">
        <v>11.3</v>
      </c>
      <c r="F87">
        <v>38.7</v>
      </c>
      <c r="G87">
        <v>23.5</v>
      </c>
      <c r="H87">
        <v>18</v>
      </c>
      <c r="I87">
        <v>30.1</v>
      </c>
      <c r="J87">
        <v>24</v>
      </c>
      <c r="K87">
        <v>11.3</v>
      </c>
    </row>
    <row r="88" spans="1:11">
      <c r="A88" t="s">
        <v>242</v>
      </c>
      <c r="B88">
        <v>745.7</v>
      </c>
      <c r="C88">
        <v>25.1</v>
      </c>
      <c r="D88">
        <v>8</v>
      </c>
      <c r="E88">
        <v>9.7</v>
      </c>
      <c r="F88">
        <v>16</v>
      </c>
      <c r="G88">
        <v>10.9</v>
      </c>
      <c r="H88">
        <v>10.4</v>
      </c>
      <c r="I88">
        <v>9.9</v>
      </c>
      <c r="J88">
        <v>5.9</v>
      </c>
      <c r="K88">
        <v>9.2</v>
      </c>
    </row>
    <row r="89" spans="1:11">
      <c r="A89" t="s">
        <v>244</v>
      </c>
      <c r="B89">
        <v>34.2</v>
      </c>
      <c r="C89">
        <v>31.2</v>
      </c>
      <c r="D89">
        <v>28.7</v>
      </c>
      <c r="E89">
        <v>40.5</v>
      </c>
      <c r="F89">
        <v>34.5</v>
      </c>
      <c r="G89">
        <v>9.9</v>
      </c>
      <c r="H89">
        <v>11.6</v>
      </c>
      <c r="I89">
        <v>11.3</v>
      </c>
      <c r="J89">
        <v>12.5</v>
      </c>
      <c r="K89">
        <v>14.3</v>
      </c>
    </row>
    <row r="90" spans="1:11">
      <c r="A90" t="s">
        <v>246</v>
      </c>
      <c r="B90">
        <v>12.5</v>
      </c>
      <c r="C90">
        <v>13.4</v>
      </c>
      <c r="D90">
        <v>44.3</v>
      </c>
      <c r="E90">
        <v>11.1</v>
      </c>
      <c r="F90">
        <v>13.6</v>
      </c>
      <c r="G90">
        <v>32.6</v>
      </c>
      <c r="H90">
        <v>33.7</v>
      </c>
      <c r="I90">
        <v>19.6</v>
      </c>
      <c r="J90">
        <v>14.4</v>
      </c>
      <c r="K90">
        <v>20</v>
      </c>
    </row>
    <row r="91" spans="1:11">
      <c r="A91" t="s">
        <v>249</v>
      </c>
      <c r="B91">
        <v>17.3</v>
      </c>
      <c r="C91">
        <v>19.3</v>
      </c>
      <c r="D91">
        <v>22.2</v>
      </c>
      <c r="E91">
        <v>29.3</v>
      </c>
      <c r="F91">
        <v>29.8</v>
      </c>
      <c r="G91">
        <v>25.1</v>
      </c>
      <c r="H91">
        <v>26.2</v>
      </c>
      <c r="I91">
        <v>25.4</v>
      </c>
      <c r="J91">
        <v>22.3</v>
      </c>
      <c r="K91">
        <v>22.9</v>
      </c>
    </row>
    <row r="92" spans="1:11">
      <c r="A92" t="s">
        <v>251</v>
      </c>
      <c r="B92">
        <v>29.9</v>
      </c>
      <c r="C92">
        <v>28.2</v>
      </c>
      <c r="D92">
        <v>9</v>
      </c>
      <c r="E92">
        <v>10</v>
      </c>
      <c r="F92">
        <v>12.5</v>
      </c>
      <c r="G92">
        <v>50.5</v>
      </c>
      <c r="H92">
        <v>36.5</v>
      </c>
      <c r="I92">
        <v>38.1</v>
      </c>
      <c r="J92">
        <v>22.3</v>
      </c>
      <c r="K92">
        <v>24.1</v>
      </c>
    </row>
    <row r="93" spans="1:11">
      <c r="A93" t="s">
        <v>253</v>
      </c>
      <c r="B93">
        <v>20.9</v>
      </c>
      <c r="C93">
        <v>26.1</v>
      </c>
      <c r="D93">
        <v>20.6</v>
      </c>
      <c r="E93">
        <v>15</v>
      </c>
      <c r="F93">
        <v>22.3</v>
      </c>
      <c r="G93">
        <v>30.4</v>
      </c>
      <c r="H93">
        <v>35.8</v>
      </c>
      <c r="I93">
        <v>23.9</v>
      </c>
      <c r="J93">
        <v>21.9</v>
      </c>
      <c r="K93">
        <v>23.8</v>
      </c>
    </row>
    <row r="94" spans="1:11">
      <c r="A94" t="s">
        <v>255</v>
      </c>
      <c r="B94">
        <v>15.9</v>
      </c>
      <c r="C94">
        <v>25.1</v>
      </c>
      <c r="D94">
        <v>21.6</v>
      </c>
      <c r="E94">
        <v>21.3</v>
      </c>
      <c r="F94">
        <v>26.4</v>
      </c>
      <c r="G94">
        <v>33.8</v>
      </c>
      <c r="H94">
        <v>42</v>
      </c>
      <c r="I94">
        <v>31.1</v>
      </c>
      <c r="J94">
        <v>30.8</v>
      </c>
      <c r="K94">
        <v>32</v>
      </c>
    </row>
    <row r="95" spans="1:11">
      <c r="A95" t="s">
        <v>258</v>
      </c>
      <c r="B95">
        <v>24.3</v>
      </c>
      <c r="C95">
        <v>26.8</v>
      </c>
      <c r="D95">
        <v>27.1</v>
      </c>
      <c r="E95">
        <v>6.8</v>
      </c>
      <c r="F95">
        <v>38</v>
      </c>
      <c r="G95">
        <v>27.9</v>
      </c>
      <c r="H95">
        <v>9.4</v>
      </c>
      <c r="I95">
        <v>12.1</v>
      </c>
      <c r="J95">
        <v>4.9</v>
      </c>
      <c r="K95">
        <v>6.6</v>
      </c>
    </row>
    <row r="96" spans="1:11">
      <c r="A96" t="s">
        <v>260</v>
      </c>
      <c r="B96">
        <v>3.5</v>
      </c>
      <c r="C96">
        <v>24.1</v>
      </c>
      <c r="D96">
        <v>11.7</v>
      </c>
      <c r="E96">
        <v>15.6</v>
      </c>
      <c r="F96">
        <v>101.4</v>
      </c>
      <c r="G96">
        <v>22.8</v>
      </c>
      <c r="H96">
        <v>17.2</v>
      </c>
      <c r="I96">
        <v>9.6</v>
      </c>
      <c r="J96">
        <v>9.2</v>
      </c>
      <c r="K96">
        <v>7</v>
      </c>
    </row>
    <row r="97" spans="1:11">
      <c r="A97" t="s">
        <v>262</v>
      </c>
      <c r="B97">
        <v>8.1</v>
      </c>
      <c r="C97">
        <v>15.3</v>
      </c>
      <c r="D97">
        <v>17.1</v>
      </c>
      <c r="E97">
        <v>19.2</v>
      </c>
      <c r="F97">
        <v>14.2</v>
      </c>
      <c r="G97">
        <v>9.2</v>
      </c>
      <c r="H97">
        <v>5.3</v>
      </c>
      <c r="I97">
        <v>5.6</v>
      </c>
      <c r="J97">
        <v>15.3</v>
      </c>
      <c r="K97">
        <v>30</v>
      </c>
    </row>
    <row r="98" spans="1:11">
      <c r="A98" t="s">
        <v>264</v>
      </c>
      <c r="B98">
        <v>3.6</v>
      </c>
      <c r="C98">
        <v>24</v>
      </c>
      <c r="D98">
        <v>14.7</v>
      </c>
      <c r="E98">
        <v>11.8</v>
      </c>
      <c r="F98">
        <v>16.7</v>
      </c>
      <c r="G98">
        <v>21</v>
      </c>
      <c r="H98">
        <v>16.7</v>
      </c>
      <c r="I98">
        <v>19.1</v>
      </c>
      <c r="J98">
        <v>23.3</v>
      </c>
      <c r="K98">
        <v>31.9</v>
      </c>
    </row>
    <row r="99" spans="1:11">
      <c r="A99" t="s">
        <v>267</v>
      </c>
      <c r="B99">
        <v>24.5</v>
      </c>
      <c r="C99">
        <v>29.6</v>
      </c>
      <c r="D99">
        <v>24.3</v>
      </c>
      <c r="E99">
        <v>21.5</v>
      </c>
      <c r="F99">
        <v>19.7</v>
      </c>
      <c r="G99">
        <v>184.6</v>
      </c>
      <c r="H99">
        <v>29.2</v>
      </c>
      <c r="I99">
        <v>5.5</v>
      </c>
      <c r="J99">
        <v>35.1</v>
      </c>
      <c r="K99">
        <v>45.7</v>
      </c>
    </row>
    <row r="100" spans="1:11">
      <c r="A100" t="s">
        <v>270</v>
      </c>
      <c r="B100">
        <v>8.2</v>
      </c>
      <c r="C100">
        <v>7.4</v>
      </c>
      <c r="D100">
        <v>6.4</v>
      </c>
      <c r="E100">
        <v>10.7</v>
      </c>
      <c r="F100">
        <v>4.2</v>
      </c>
      <c r="G100">
        <v>14.1</v>
      </c>
      <c r="H100">
        <v>6.4</v>
      </c>
      <c r="I100">
        <v>13.2</v>
      </c>
      <c r="J100">
        <v>6.3</v>
      </c>
      <c r="K100">
        <v>10.3</v>
      </c>
    </row>
    <row r="101" spans="1:11">
      <c r="A101" t="s">
        <v>272</v>
      </c>
      <c r="B101">
        <v>5.8</v>
      </c>
      <c r="C101">
        <v>6.1</v>
      </c>
      <c r="D101">
        <v>12.1</v>
      </c>
      <c r="E101">
        <v>8.8</v>
      </c>
      <c r="F101">
        <v>9.2</v>
      </c>
      <c r="G101">
        <v>8.1</v>
      </c>
      <c r="H101">
        <v>7.7</v>
      </c>
      <c r="I101">
        <v>26.1</v>
      </c>
      <c r="J101">
        <v>10.5</v>
      </c>
      <c r="K101">
        <v>19.4</v>
      </c>
    </row>
  </sheetData>
  <sortState ref="A2:P201">
    <sortCondition ref="N2:N201"/>
  </sortState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C1" sqref="C1"/>
    </sheetView>
  </sheetViews>
  <sheetFormatPr defaultColWidth="9" defaultRowHeight="14.4"/>
  <sheetData>
    <row r="1" spans="1:11">
      <c r="A1" t="s">
        <v>27</v>
      </c>
      <c r="B1" s="32" t="s">
        <v>274</v>
      </c>
      <c r="C1" s="32" t="s">
        <v>275</v>
      </c>
      <c r="D1" s="32" t="s">
        <v>276</v>
      </c>
      <c r="E1" s="32" t="s">
        <v>277</v>
      </c>
      <c r="F1" s="32" t="s">
        <v>278</v>
      </c>
      <c r="G1" s="32" t="s">
        <v>279</v>
      </c>
      <c r="H1" s="32" t="s">
        <v>280</v>
      </c>
      <c r="I1" s="32" t="s">
        <v>281</v>
      </c>
      <c r="J1" s="32" t="s">
        <v>282</v>
      </c>
      <c r="K1" s="32" t="s">
        <v>283</v>
      </c>
    </row>
    <row r="2" spans="1:11">
      <c r="A2" t="s">
        <v>30</v>
      </c>
      <c r="B2">
        <v>8.06</v>
      </c>
      <c r="C2">
        <v>4.23</v>
      </c>
      <c r="D2">
        <v>6.22</v>
      </c>
      <c r="E2">
        <v>6.69</v>
      </c>
      <c r="F2">
        <v>5.49</v>
      </c>
      <c r="G2">
        <v>4.74</v>
      </c>
      <c r="H2">
        <v>5.21</v>
      </c>
      <c r="I2">
        <v>5.19</v>
      </c>
      <c r="J2">
        <v>5.28</v>
      </c>
      <c r="K2">
        <v>5.42</v>
      </c>
    </row>
    <row r="3" spans="1:11">
      <c r="A3" t="s">
        <v>33</v>
      </c>
      <c r="B3">
        <v>8.38</v>
      </c>
      <c r="C3">
        <v>4.8</v>
      </c>
      <c r="D3">
        <v>5.83</v>
      </c>
      <c r="E3">
        <v>7.38</v>
      </c>
      <c r="F3">
        <v>6.65</v>
      </c>
      <c r="G3">
        <v>5.34</v>
      </c>
      <c r="H3">
        <v>5.74</v>
      </c>
      <c r="I3">
        <v>5.64</v>
      </c>
      <c r="J3">
        <v>5.94</v>
      </c>
      <c r="K3">
        <v>5.96</v>
      </c>
    </row>
    <row r="4" spans="1:11">
      <c r="A4" t="s">
        <v>35</v>
      </c>
      <c r="B4">
        <v>2.64</v>
      </c>
      <c r="C4">
        <v>2.75</v>
      </c>
      <c r="D4">
        <v>2.2</v>
      </c>
      <c r="E4">
        <v>2.83</v>
      </c>
      <c r="F4">
        <v>3.2</v>
      </c>
      <c r="G4">
        <v>3.5</v>
      </c>
      <c r="H4">
        <v>5.26</v>
      </c>
      <c r="I4">
        <v>5.82</v>
      </c>
      <c r="J4">
        <v>2.8</v>
      </c>
      <c r="K4">
        <v>3.85</v>
      </c>
    </row>
    <row r="5" spans="1:11">
      <c r="A5" t="s">
        <v>38</v>
      </c>
      <c r="B5">
        <v>9.98</v>
      </c>
      <c r="C5">
        <v>5.11</v>
      </c>
      <c r="D5">
        <v>6.52</v>
      </c>
      <c r="E5">
        <v>7.12</v>
      </c>
      <c r="F5">
        <v>7.53</v>
      </c>
      <c r="G5">
        <v>5.71</v>
      </c>
      <c r="H5">
        <v>6.16</v>
      </c>
      <c r="I5">
        <v>6.62</v>
      </c>
      <c r="J5">
        <v>6.74</v>
      </c>
      <c r="K5">
        <v>6.68</v>
      </c>
    </row>
    <row r="6" spans="1:11">
      <c r="A6" t="s">
        <v>39</v>
      </c>
      <c r="B6">
        <v>1.35</v>
      </c>
      <c r="C6">
        <v>2.21</v>
      </c>
      <c r="D6">
        <v>2.28</v>
      </c>
      <c r="E6">
        <v>2.62</v>
      </c>
      <c r="F6">
        <v>1.57</v>
      </c>
      <c r="G6">
        <v>1.71</v>
      </c>
      <c r="H6">
        <v>1.67</v>
      </c>
      <c r="I6">
        <v>1.7</v>
      </c>
      <c r="J6">
        <v>1.71</v>
      </c>
      <c r="K6">
        <v>1.2</v>
      </c>
    </row>
    <row r="7" spans="1:11">
      <c r="A7" t="s">
        <v>42</v>
      </c>
      <c r="B7">
        <v>10.56</v>
      </c>
      <c r="C7">
        <v>3.75</v>
      </c>
      <c r="D7">
        <v>3.99</v>
      </c>
      <c r="E7">
        <v>4.73</v>
      </c>
      <c r="F7">
        <v>4.59</v>
      </c>
      <c r="G7">
        <v>4.25</v>
      </c>
      <c r="H7">
        <v>5.33</v>
      </c>
      <c r="I7">
        <v>5.13</v>
      </c>
      <c r="J7">
        <v>4.48</v>
      </c>
      <c r="K7">
        <v>5.08</v>
      </c>
    </row>
    <row r="8" spans="1:11">
      <c r="A8" t="s">
        <v>45</v>
      </c>
      <c r="B8">
        <v>3.37</v>
      </c>
      <c r="C8">
        <v>3.69</v>
      </c>
      <c r="D8">
        <v>4.32</v>
      </c>
      <c r="E8">
        <v>4.91</v>
      </c>
      <c r="F8">
        <v>4.15</v>
      </c>
      <c r="G8">
        <v>3.96</v>
      </c>
      <c r="H8">
        <v>4.49</v>
      </c>
      <c r="I8">
        <v>5.68</v>
      </c>
      <c r="J8">
        <v>3.33</v>
      </c>
      <c r="K8">
        <v>3.13</v>
      </c>
    </row>
    <row r="9" spans="1:11">
      <c r="A9" t="s">
        <v>48</v>
      </c>
      <c r="B9">
        <v>11.45</v>
      </c>
      <c r="C9">
        <v>2.6</v>
      </c>
      <c r="D9">
        <v>5.32</v>
      </c>
      <c r="E9">
        <v>6.78</v>
      </c>
      <c r="F9">
        <v>4.57</v>
      </c>
      <c r="G9">
        <v>4.2</v>
      </c>
      <c r="H9">
        <v>5.69</v>
      </c>
      <c r="I9">
        <v>4.35</v>
      </c>
      <c r="J9">
        <v>5.06</v>
      </c>
      <c r="K9">
        <v>4.79</v>
      </c>
    </row>
    <row r="10" spans="1:11">
      <c r="A10" t="s">
        <v>51</v>
      </c>
      <c r="B10">
        <v>3.99</v>
      </c>
      <c r="C10">
        <v>1.42</v>
      </c>
      <c r="D10">
        <v>1.21</v>
      </c>
      <c r="E10">
        <v>1.7</v>
      </c>
      <c r="F10">
        <v>2.29</v>
      </c>
      <c r="G10">
        <v>2.8</v>
      </c>
      <c r="H10">
        <v>3.94</v>
      </c>
      <c r="I10">
        <v>5.46</v>
      </c>
      <c r="J10">
        <v>5.06</v>
      </c>
      <c r="K10">
        <v>5.15</v>
      </c>
    </row>
    <row r="11" spans="1:11">
      <c r="A11" t="s">
        <v>53</v>
      </c>
      <c r="B11">
        <v>3.73</v>
      </c>
      <c r="C11">
        <v>2.23</v>
      </c>
      <c r="D11">
        <v>2.7</v>
      </c>
      <c r="E11">
        <v>3.19</v>
      </c>
      <c r="F11">
        <v>3.34</v>
      </c>
      <c r="G11">
        <v>4.22</v>
      </c>
      <c r="H11">
        <v>6.83</v>
      </c>
      <c r="I11">
        <v>8.89</v>
      </c>
      <c r="J11">
        <v>3.33</v>
      </c>
      <c r="K11">
        <v>4.04</v>
      </c>
    </row>
    <row r="12" spans="1:11">
      <c r="A12" t="s">
        <v>56</v>
      </c>
      <c r="B12">
        <v>12</v>
      </c>
      <c r="C12">
        <v>3.99</v>
      </c>
      <c r="D12">
        <v>4.64</v>
      </c>
      <c r="E12">
        <v>4.83</v>
      </c>
      <c r="F12">
        <v>5.18</v>
      </c>
      <c r="G12">
        <v>4.93</v>
      </c>
      <c r="H12">
        <v>4.51</v>
      </c>
      <c r="I12">
        <v>4.32</v>
      </c>
      <c r="J12">
        <v>4.49</v>
      </c>
      <c r="K12">
        <v>4.34</v>
      </c>
    </row>
    <row r="13" spans="1:11">
      <c r="A13" t="s">
        <v>59</v>
      </c>
      <c r="B13">
        <v>13.63</v>
      </c>
      <c r="C13">
        <v>4.54</v>
      </c>
      <c r="D13">
        <v>3.88</v>
      </c>
      <c r="E13">
        <v>4.73</v>
      </c>
      <c r="F13">
        <v>4.61</v>
      </c>
      <c r="G13">
        <v>4.21</v>
      </c>
      <c r="H13">
        <v>5.26</v>
      </c>
      <c r="I13">
        <v>4.96</v>
      </c>
      <c r="J13">
        <v>5.29</v>
      </c>
      <c r="K13">
        <v>5.11</v>
      </c>
    </row>
    <row r="14" spans="1:11">
      <c r="A14" t="s">
        <v>62</v>
      </c>
      <c r="B14">
        <v>0.39</v>
      </c>
      <c r="C14">
        <v>0.4</v>
      </c>
      <c r="D14">
        <v>0.63</v>
      </c>
      <c r="E14">
        <v>0.84</v>
      </c>
      <c r="F14">
        <v>1.39</v>
      </c>
      <c r="G14">
        <v>1.54</v>
      </c>
      <c r="H14">
        <v>0</v>
      </c>
      <c r="I14">
        <v>0</v>
      </c>
      <c r="J14">
        <v>0.52</v>
      </c>
      <c r="K14">
        <v>0.83</v>
      </c>
    </row>
    <row r="15" spans="1:11">
      <c r="A15" t="s">
        <v>65</v>
      </c>
      <c r="B15">
        <v>6.22</v>
      </c>
      <c r="C15">
        <v>2.54</v>
      </c>
      <c r="D15">
        <v>3.48</v>
      </c>
      <c r="E15">
        <v>5.46</v>
      </c>
      <c r="F15">
        <v>3.62</v>
      </c>
      <c r="G15">
        <v>6.38</v>
      </c>
      <c r="H15">
        <v>6.17</v>
      </c>
      <c r="I15">
        <v>4.57</v>
      </c>
      <c r="J15">
        <v>4.62</v>
      </c>
      <c r="K15">
        <v>4.63</v>
      </c>
    </row>
    <row r="16" spans="1:11">
      <c r="A16" t="s">
        <v>68</v>
      </c>
      <c r="B16">
        <v>12.09</v>
      </c>
      <c r="C16">
        <v>10.23</v>
      </c>
      <c r="D16">
        <v>7</v>
      </c>
      <c r="E16">
        <v>6.03</v>
      </c>
      <c r="F16">
        <v>6</v>
      </c>
      <c r="G16">
        <v>5.41</v>
      </c>
      <c r="H16">
        <v>5.2</v>
      </c>
      <c r="I16">
        <v>3.73</v>
      </c>
      <c r="J16">
        <v>4.56</v>
      </c>
      <c r="K16">
        <v>4.38</v>
      </c>
    </row>
    <row r="17" spans="1:11">
      <c r="A17" t="s">
        <v>70</v>
      </c>
      <c r="B17">
        <v>5.15</v>
      </c>
      <c r="C17">
        <v>4.52</v>
      </c>
      <c r="D17">
        <v>3.65</v>
      </c>
      <c r="E17">
        <v>3.6</v>
      </c>
      <c r="F17">
        <v>3.56</v>
      </c>
      <c r="G17">
        <v>2.86</v>
      </c>
      <c r="H17">
        <v>2.82</v>
      </c>
      <c r="I17">
        <v>2.51</v>
      </c>
      <c r="J17">
        <v>2.46</v>
      </c>
      <c r="K17">
        <v>2.83</v>
      </c>
    </row>
    <row r="18" spans="1:11">
      <c r="A18" t="s">
        <v>73</v>
      </c>
      <c r="B18">
        <v>1.6</v>
      </c>
      <c r="C18">
        <v>3.22</v>
      </c>
      <c r="D18">
        <v>3.21</v>
      </c>
      <c r="E18">
        <v>3.41</v>
      </c>
      <c r="F18">
        <v>4.52</v>
      </c>
      <c r="G18">
        <v>3.59</v>
      </c>
      <c r="H18">
        <v>4.27</v>
      </c>
      <c r="I18">
        <v>8.77</v>
      </c>
      <c r="J18">
        <v>5.42</v>
      </c>
      <c r="K18">
        <v>0</v>
      </c>
    </row>
    <row r="19" spans="1:11">
      <c r="A19" t="s">
        <v>76</v>
      </c>
      <c r="B19">
        <v>34.34</v>
      </c>
      <c r="C19">
        <v>16.22</v>
      </c>
      <c r="D19">
        <v>5.35</v>
      </c>
      <c r="E19">
        <v>5.83</v>
      </c>
      <c r="F19">
        <v>4.07</v>
      </c>
      <c r="G19">
        <v>4.13</v>
      </c>
      <c r="H19">
        <v>3.82</v>
      </c>
      <c r="I19">
        <v>3.52</v>
      </c>
      <c r="J19">
        <v>3.7</v>
      </c>
      <c r="K19">
        <v>2.98</v>
      </c>
    </row>
    <row r="20" spans="1:11">
      <c r="A20" t="s">
        <v>78</v>
      </c>
      <c r="B20">
        <v>9.11</v>
      </c>
      <c r="C20">
        <v>4.89</v>
      </c>
      <c r="D20">
        <v>5.89</v>
      </c>
      <c r="E20">
        <v>6.98</v>
      </c>
      <c r="F20">
        <v>5.63</v>
      </c>
      <c r="G20">
        <v>5.18</v>
      </c>
      <c r="H20">
        <v>4.71</v>
      </c>
      <c r="I20">
        <v>4.65</v>
      </c>
      <c r="J20">
        <v>6.02</v>
      </c>
      <c r="K20">
        <v>5.43</v>
      </c>
    </row>
    <row r="21" spans="1:11">
      <c r="A21" t="s">
        <v>81</v>
      </c>
      <c r="B21">
        <v>5.26</v>
      </c>
      <c r="C21">
        <v>5.63</v>
      </c>
      <c r="D21">
        <v>7.64</v>
      </c>
      <c r="E21">
        <v>6.23</v>
      </c>
      <c r="F21">
        <v>4.63</v>
      </c>
      <c r="G21">
        <v>2.06</v>
      </c>
      <c r="H21">
        <v>2.52</v>
      </c>
      <c r="I21">
        <v>3.31</v>
      </c>
      <c r="J21">
        <v>4.38</v>
      </c>
      <c r="K21">
        <v>5.17</v>
      </c>
    </row>
    <row r="22" spans="1:11">
      <c r="A22" t="s">
        <v>84</v>
      </c>
      <c r="B22">
        <v>12.86</v>
      </c>
      <c r="C22">
        <v>3.54</v>
      </c>
      <c r="D22">
        <v>1.75</v>
      </c>
      <c r="E22">
        <v>2.65</v>
      </c>
      <c r="F22">
        <v>2.54</v>
      </c>
      <c r="G22">
        <v>3.11</v>
      </c>
      <c r="H22">
        <v>2.52</v>
      </c>
      <c r="I22">
        <v>1.76</v>
      </c>
      <c r="J22">
        <v>1.62</v>
      </c>
      <c r="K22">
        <v>1.53</v>
      </c>
    </row>
    <row r="23" spans="1:11">
      <c r="A23" t="s">
        <v>87</v>
      </c>
      <c r="B23">
        <v>10.71</v>
      </c>
      <c r="C23">
        <v>8.54</v>
      </c>
      <c r="D23">
        <v>5.99</v>
      </c>
      <c r="E23">
        <v>6.97</v>
      </c>
      <c r="F23">
        <v>7.06</v>
      </c>
      <c r="G23">
        <v>6.32</v>
      </c>
      <c r="H23">
        <v>5.85</v>
      </c>
      <c r="I23">
        <v>5.85</v>
      </c>
      <c r="J23">
        <v>5.79</v>
      </c>
      <c r="K23">
        <v>5.44</v>
      </c>
    </row>
    <row r="24" spans="1:11">
      <c r="A24" t="s">
        <v>89</v>
      </c>
      <c r="B24">
        <v>6.33</v>
      </c>
      <c r="C24">
        <v>4.94</v>
      </c>
      <c r="D24">
        <v>4.58</v>
      </c>
      <c r="E24">
        <v>5.98</v>
      </c>
      <c r="F24">
        <v>5.96</v>
      </c>
      <c r="G24">
        <v>4.58</v>
      </c>
      <c r="H24">
        <v>4.97</v>
      </c>
      <c r="I24">
        <v>4.29</v>
      </c>
      <c r="J24">
        <v>4.05</v>
      </c>
      <c r="K24">
        <v>3.53</v>
      </c>
    </row>
    <row r="25" spans="1:11">
      <c r="A25" t="s">
        <v>91</v>
      </c>
      <c r="B25">
        <v>2.22</v>
      </c>
      <c r="C25">
        <v>1.22</v>
      </c>
      <c r="D25">
        <v>0.65</v>
      </c>
      <c r="E25">
        <v>0.7</v>
      </c>
      <c r="F25">
        <v>0.63</v>
      </c>
      <c r="G25">
        <v>0.54</v>
      </c>
      <c r="H25">
        <v>0.61</v>
      </c>
      <c r="I25">
        <v>2.21</v>
      </c>
      <c r="J25">
        <v>0.93</v>
      </c>
      <c r="K25">
        <v>1.15</v>
      </c>
    </row>
    <row r="26" spans="1:11">
      <c r="A26" t="s">
        <v>93</v>
      </c>
      <c r="B26">
        <v>2.92</v>
      </c>
      <c r="C26">
        <v>2.81</v>
      </c>
      <c r="D26">
        <v>3.39</v>
      </c>
      <c r="E26">
        <v>2.26</v>
      </c>
      <c r="F26">
        <v>2.69</v>
      </c>
      <c r="G26">
        <v>2.15</v>
      </c>
      <c r="H26">
        <v>3.84</v>
      </c>
      <c r="I26">
        <v>7.39</v>
      </c>
      <c r="J26">
        <v>4.11</v>
      </c>
      <c r="K26">
        <v>0</v>
      </c>
    </row>
    <row r="27" spans="1:11">
      <c r="A27" t="s">
        <v>95</v>
      </c>
      <c r="B27">
        <v>0</v>
      </c>
      <c r="C27">
        <v>1.2</v>
      </c>
      <c r="D27">
        <v>1.32</v>
      </c>
      <c r="E27">
        <v>2.13</v>
      </c>
      <c r="F27">
        <v>1.83</v>
      </c>
      <c r="G27">
        <v>1.03</v>
      </c>
      <c r="H27">
        <v>1.29</v>
      </c>
      <c r="I27">
        <v>1.35</v>
      </c>
      <c r="J27">
        <v>1.58</v>
      </c>
      <c r="K27">
        <v>1.14</v>
      </c>
    </row>
    <row r="28" spans="1:11">
      <c r="A28" t="s">
        <v>98</v>
      </c>
      <c r="B28">
        <v>13.84</v>
      </c>
      <c r="C28">
        <v>8.85</v>
      </c>
      <c r="D28">
        <v>6.58</v>
      </c>
      <c r="E28">
        <v>5.95</v>
      </c>
      <c r="F28">
        <v>5.25</v>
      </c>
      <c r="G28">
        <v>5.88</v>
      </c>
      <c r="H28">
        <v>5.39</v>
      </c>
      <c r="I28">
        <v>5.47</v>
      </c>
      <c r="J28">
        <v>5.02</v>
      </c>
      <c r="K28">
        <v>4.62</v>
      </c>
    </row>
    <row r="29" spans="1:11">
      <c r="A29" t="s">
        <v>100</v>
      </c>
      <c r="B29">
        <v>10.73</v>
      </c>
      <c r="C29">
        <v>9.74</v>
      </c>
      <c r="D29">
        <v>8.29</v>
      </c>
      <c r="E29">
        <v>7.4</v>
      </c>
      <c r="F29">
        <v>6.25</v>
      </c>
      <c r="G29">
        <v>5.79</v>
      </c>
      <c r="H29">
        <v>4.63</v>
      </c>
      <c r="I29">
        <v>4.42</v>
      </c>
      <c r="J29">
        <v>5.26</v>
      </c>
      <c r="K29">
        <v>4.85</v>
      </c>
    </row>
    <row r="30" spans="1:11">
      <c r="A30" t="s">
        <v>103</v>
      </c>
      <c r="B30">
        <v>2.72</v>
      </c>
      <c r="C30">
        <v>2.73</v>
      </c>
      <c r="D30">
        <v>2.57</v>
      </c>
      <c r="E30">
        <v>3.92</v>
      </c>
      <c r="F30">
        <v>3.26</v>
      </c>
      <c r="G30">
        <v>4.28</v>
      </c>
      <c r="H30">
        <v>3.67</v>
      </c>
      <c r="I30">
        <v>1.98</v>
      </c>
      <c r="J30">
        <v>1.95</v>
      </c>
      <c r="K30">
        <v>1.49</v>
      </c>
    </row>
    <row r="31" spans="1:11">
      <c r="A31" t="s">
        <v>106</v>
      </c>
      <c r="B31">
        <v>14.89</v>
      </c>
      <c r="C31">
        <v>2.22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2.17</v>
      </c>
      <c r="K31">
        <v>1.23</v>
      </c>
    </row>
    <row r="32" spans="1:11">
      <c r="A32" t="s">
        <v>109</v>
      </c>
      <c r="B32">
        <v>24.89</v>
      </c>
      <c r="C32">
        <v>9.33</v>
      </c>
      <c r="D32">
        <v>6.05</v>
      </c>
      <c r="E32">
        <v>5.56</v>
      </c>
      <c r="F32">
        <v>5.35</v>
      </c>
      <c r="G32">
        <v>5.91</v>
      </c>
      <c r="H32">
        <v>5</v>
      </c>
      <c r="I32">
        <v>4.58</v>
      </c>
      <c r="J32">
        <v>4.87</v>
      </c>
      <c r="K32">
        <v>4.47</v>
      </c>
    </row>
    <row r="33" spans="1:11">
      <c r="A33" t="s">
        <v>112</v>
      </c>
      <c r="B33">
        <v>3.91</v>
      </c>
      <c r="C33">
        <v>4.07</v>
      </c>
      <c r="D33">
        <v>4.99</v>
      </c>
      <c r="E33">
        <v>5.08</v>
      </c>
      <c r="F33">
        <v>4.41</v>
      </c>
      <c r="G33">
        <v>3.69</v>
      </c>
      <c r="H33">
        <v>3.88</v>
      </c>
      <c r="I33">
        <v>3.4</v>
      </c>
      <c r="J33">
        <v>3.37</v>
      </c>
      <c r="K33">
        <v>3.41</v>
      </c>
    </row>
    <row r="34" spans="1:11">
      <c r="A34" t="s">
        <v>115</v>
      </c>
      <c r="B34">
        <v>3.38</v>
      </c>
      <c r="C34">
        <v>0</v>
      </c>
      <c r="D34">
        <v>0</v>
      </c>
      <c r="E34">
        <v>0.58</v>
      </c>
      <c r="F34">
        <v>4.54</v>
      </c>
      <c r="G34">
        <v>1.8</v>
      </c>
      <c r="H34">
        <v>3.93</v>
      </c>
      <c r="I34">
        <v>3.11</v>
      </c>
      <c r="J34">
        <v>2.47</v>
      </c>
      <c r="K34">
        <v>2.38</v>
      </c>
    </row>
    <row r="35" spans="1:11">
      <c r="A35" t="s">
        <v>118</v>
      </c>
      <c r="B35">
        <v>10.61</v>
      </c>
      <c r="C35">
        <v>4.14</v>
      </c>
      <c r="D35">
        <v>4.76</v>
      </c>
      <c r="E35">
        <v>4.72</v>
      </c>
      <c r="F35">
        <v>4.37</v>
      </c>
      <c r="G35">
        <v>3.82</v>
      </c>
      <c r="H35">
        <v>4.73</v>
      </c>
      <c r="I35">
        <v>4.12</v>
      </c>
      <c r="J35">
        <v>4.35</v>
      </c>
      <c r="K35">
        <v>4.14</v>
      </c>
    </row>
    <row r="36" spans="1:11">
      <c r="A36" t="s">
        <v>120</v>
      </c>
      <c r="B36">
        <v>9.32</v>
      </c>
      <c r="C36">
        <v>0</v>
      </c>
      <c r="D36">
        <v>1.89</v>
      </c>
      <c r="E36">
        <v>3.32</v>
      </c>
      <c r="F36">
        <v>2.19</v>
      </c>
      <c r="G36">
        <v>1.77</v>
      </c>
      <c r="H36">
        <v>1.24</v>
      </c>
      <c r="I36">
        <v>2.82</v>
      </c>
      <c r="J36">
        <v>3.96</v>
      </c>
      <c r="K36">
        <v>3.2</v>
      </c>
    </row>
    <row r="37" spans="1:11">
      <c r="A37" t="s">
        <v>122</v>
      </c>
      <c r="B37">
        <v>24.83</v>
      </c>
      <c r="C37">
        <v>6.54</v>
      </c>
      <c r="D37">
        <v>6.32</v>
      </c>
      <c r="E37">
        <v>6.38</v>
      </c>
      <c r="F37">
        <v>5.62</v>
      </c>
      <c r="G37">
        <v>5.27</v>
      </c>
      <c r="H37">
        <v>5.11</v>
      </c>
      <c r="I37">
        <v>4.96</v>
      </c>
      <c r="J37">
        <v>4.95</v>
      </c>
      <c r="K37">
        <v>4.26</v>
      </c>
    </row>
    <row r="38" spans="1:11">
      <c r="A38" t="s">
        <v>124</v>
      </c>
      <c r="B38">
        <v>8.52</v>
      </c>
      <c r="C38">
        <v>2.27</v>
      </c>
      <c r="D38">
        <v>3.01</v>
      </c>
      <c r="E38">
        <v>4.02</v>
      </c>
      <c r="F38">
        <v>2.72</v>
      </c>
      <c r="G38">
        <v>2.71</v>
      </c>
      <c r="H38">
        <v>3.12</v>
      </c>
      <c r="I38">
        <v>3.11</v>
      </c>
      <c r="J38">
        <v>4.48</v>
      </c>
      <c r="K38">
        <v>3.16</v>
      </c>
    </row>
    <row r="39" spans="1:11">
      <c r="A39" t="s">
        <v>126</v>
      </c>
      <c r="B39">
        <v>3.21</v>
      </c>
      <c r="C39">
        <v>2.04</v>
      </c>
      <c r="D39">
        <v>2.84</v>
      </c>
      <c r="E39">
        <v>3.41</v>
      </c>
      <c r="F39">
        <v>3.2</v>
      </c>
      <c r="G39">
        <v>2.6</v>
      </c>
      <c r="H39">
        <v>2.61</v>
      </c>
      <c r="I39">
        <v>2.66</v>
      </c>
      <c r="J39">
        <v>2.78</v>
      </c>
      <c r="K39">
        <v>1.86</v>
      </c>
    </row>
    <row r="40" spans="1:11">
      <c r="A40" t="s">
        <v>129</v>
      </c>
      <c r="B40">
        <v>9.62</v>
      </c>
      <c r="C40">
        <v>3.02</v>
      </c>
      <c r="D40">
        <v>3.01</v>
      </c>
      <c r="E40">
        <v>3.79</v>
      </c>
      <c r="F40">
        <v>5.41</v>
      </c>
      <c r="G40">
        <v>3.35</v>
      </c>
      <c r="H40">
        <v>4.66</v>
      </c>
      <c r="I40">
        <v>4.72</v>
      </c>
      <c r="J40">
        <v>4.29</v>
      </c>
      <c r="K40">
        <v>3.51</v>
      </c>
    </row>
    <row r="41" spans="1:11">
      <c r="A41" t="s">
        <v>131</v>
      </c>
      <c r="B41">
        <v>11.84</v>
      </c>
      <c r="C41">
        <v>4.62</v>
      </c>
      <c r="D41">
        <v>2.73</v>
      </c>
      <c r="E41">
        <v>4.48</v>
      </c>
      <c r="F41">
        <v>3.59</v>
      </c>
      <c r="G41">
        <v>2.22</v>
      </c>
      <c r="H41">
        <v>2.63</v>
      </c>
      <c r="I41">
        <v>3.12</v>
      </c>
      <c r="J41">
        <v>6.05</v>
      </c>
      <c r="K41">
        <v>4.87</v>
      </c>
    </row>
    <row r="42" spans="1:11">
      <c r="A42" t="s">
        <v>133</v>
      </c>
      <c r="B42">
        <v>11.69</v>
      </c>
      <c r="C42">
        <v>1.77</v>
      </c>
      <c r="D42">
        <v>2.56</v>
      </c>
      <c r="E42">
        <v>5.13</v>
      </c>
      <c r="F42">
        <v>0</v>
      </c>
      <c r="G42">
        <v>0</v>
      </c>
      <c r="H42">
        <v>0.63</v>
      </c>
      <c r="I42">
        <v>0.72</v>
      </c>
      <c r="J42">
        <v>0.65</v>
      </c>
      <c r="K42">
        <v>0.65</v>
      </c>
    </row>
    <row r="43" spans="1:11">
      <c r="A43" t="s">
        <v>136</v>
      </c>
      <c r="B43">
        <v>11</v>
      </c>
      <c r="C43">
        <v>1.56</v>
      </c>
      <c r="D43">
        <v>2.06</v>
      </c>
      <c r="E43">
        <v>3.56</v>
      </c>
      <c r="F43">
        <v>5.03</v>
      </c>
      <c r="G43">
        <v>4.62</v>
      </c>
      <c r="H43">
        <v>4.36</v>
      </c>
      <c r="I43">
        <v>3.5</v>
      </c>
      <c r="J43">
        <v>3.13</v>
      </c>
      <c r="K43">
        <v>2.34</v>
      </c>
    </row>
    <row r="44" spans="1:11">
      <c r="A44" t="s">
        <v>139</v>
      </c>
      <c r="B44">
        <v>6.53</v>
      </c>
      <c r="C44">
        <v>1.48</v>
      </c>
      <c r="D44">
        <v>1.51</v>
      </c>
      <c r="E44">
        <v>2.39</v>
      </c>
      <c r="F44">
        <v>2.54</v>
      </c>
      <c r="G44">
        <v>1.67</v>
      </c>
      <c r="H44">
        <v>1.8</v>
      </c>
      <c r="I44">
        <v>2.53</v>
      </c>
      <c r="J44">
        <v>2.66</v>
      </c>
      <c r="K44">
        <v>2.37</v>
      </c>
    </row>
    <row r="45" spans="1:11">
      <c r="A45" t="s">
        <v>142</v>
      </c>
      <c r="B45">
        <v>5.96</v>
      </c>
      <c r="C45">
        <v>3.91</v>
      </c>
      <c r="D45">
        <v>3.76</v>
      </c>
      <c r="E45">
        <v>3.47</v>
      </c>
      <c r="F45">
        <v>3.76</v>
      </c>
      <c r="G45">
        <v>4.02</v>
      </c>
      <c r="H45">
        <v>5.66</v>
      </c>
      <c r="I45">
        <v>6.08</v>
      </c>
      <c r="J45">
        <v>2.82</v>
      </c>
      <c r="K45">
        <v>3.01</v>
      </c>
    </row>
    <row r="46" spans="1:11">
      <c r="A46" t="s">
        <v>144</v>
      </c>
      <c r="B46">
        <v>20.34</v>
      </c>
      <c r="C46">
        <v>0</v>
      </c>
      <c r="D46">
        <v>2.1</v>
      </c>
      <c r="E46">
        <v>4.79</v>
      </c>
      <c r="F46">
        <v>3.01</v>
      </c>
      <c r="G46">
        <v>0</v>
      </c>
      <c r="H46">
        <v>0</v>
      </c>
      <c r="I46">
        <v>7.25</v>
      </c>
      <c r="J46">
        <v>3.81</v>
      </c>
      <c r="K46">
        <v>4.2</v>
      </c>
    </row>
    <row r="47" spans="1:11">
      <c r="A47" t="s">
        <v>147</v>
      </c>
      <c r="B47">
        <v>4.2</v>
      </c>
      <c r="C47">
        <v>3.7</v>
      </c>
      <c r="D47">
        <v>4.11</v>
      </c>
      <c r="E47">
        <v>4.26</v>
      </c>
      <c r="F47">
        <v>3.96</v>
      </c>
      <c r="G47">
        <v>4.62</v>
      </c>
      <c r="H47">
        <v>5.74</v>
      </c>
      <c r="I47">
        <v>4.59</v>
      </c>
      <c r="J47">
        <v>4.6</v>
      </c>
      <c r="K47">
        <v>5.72</v>
      </c>
    </row>
    <row r="48" spans="1:11">
      <c r="A48" t="s">
        <v>150</v>
      </c>
      <c r="B48">
        <v>6.02</v>
      </c>
      <c r="C48">
        <v>4.86</v>
      </c>
      <c r="D48">
        <v>5.94</v>
      </c>
      <c r="E48">
        <v>6.54</v>
      </c>
      <c r="F48">
        <v>7.4</v>
      </c>
      <c r="G48">
        <v>5.49</v>
      </c>
      <c r="H48">
        <v>5.11</v>
      </c>
      <c r="I48">
        <v>5.76</v>
      </c>
      <c r="J48">
        <v>5.53</v>
      </c>
      <c r="K48">
        <v>5.73</v>
      </c>
    </row>
    <row r="49" spans="1:11">
      <c r="A49" t="s">
        <v>152</v>
      </c>
      <c r="B49">
        <v>8.57</v>
      </c>
      <c r="C49">
        <v>1.22</v>
      </c>
      <c r="D49">
        <v>2.72</v>
      </c>
      <c r="E49">
        <v>3.19</v>
      </c>
      <c r="F49">
        <v>2.34</v>
      </c>
      <c r="G49">
        <v>1.79</v>
      </c>
      <c r="H49">
        <v>1.26</v>
      </c>
      <c r="I49">
        <v>1.09</v>
      </c>
      <c r="J49">
        <v>2.02</v>
      </c>
      <c r="K49">
        <v>1.65</v>
      </c>
    </row>
    <row r="50" spans="1:11">
      <c r="A50" t="s">
        <v>155</v>
      </c>
      <c r="B50">
        <v>7.74</v>
      </c>
      <c r="C50">
        <v>4.67</v>
      </c>
      <c r="D50">
        <v>4.51</v>
      </c>
      <c r="E50">
        <v>6.71</v>
      </c>
      <c r="F50">
        <v>7.73</v>
      </c>
      <c r="G50">
        <v>4.75</v>
      </c>
      <c r="H50">
        <v>5.77</v>
      </c>
      <c r="I50">
        <v>5.15</v>
      </c>
      <c r="J50">
        <v>6.6</v>
      </c>
      <c r="K50">
        <v>5.83</v>
      </c>
    </row>
    <row r="51" spans="1:11">
      <c r="A51" t="s">
        <v>157</v>
      </c>
      <c r="B51">
        <v>6.51</v>
      </c>
      <c r="C51">
        <v>2.52</v>
      </c>
      <c r="D51">
        <v>4.36</v>
      </c>
      <c r="E51">
        <v>5.16</v>
      </c>
      <c r="F51">
        <v>5.03</v>
      </c>
      <c r="G51">
        <v>2.85</v>
      </c>
      <c r="H51">
        <v>3.87</v>
      </c>
      <c r="I51">
        <v>4.82</v>
      </c>
      <c r="J51">
        <v>6.29</v>
      </c>
      <c r="K51">
        <v>6.47</v>
      </c>
    </row>
    <row r="52" spans="1:11">
      <c r="A52" t="s">
        <v>160</v>
      </c>
      <c r="B52">
        <v>9.99</v>
      </c>
      <c r="C52">
        <v>0.52</v>
      </c>
      <c r="D52">
        <v>1.14</v>
      </c>
      <c r="E52">
        <v>6.22</v>
      </c>
      <c r="F52">
        <v>4.29</v>
      </c>
      <c r="G52">
        <v>3.03</v>
      </c>
      <c r="H52">
        <v>3.8</v>
      </c>
      <c r="I52">
        <v>4.12</v>
      </c>
      <c r="J52">
        <v>4.56</v>
      </c>
      <c r="K52">
        <v>3.14</v>
      </c>
    </row>
    <row r="53" spans="1:11">
      <c r="A53" t="s">
        <v>163</v>
      </c>
      <c r="B53">
        <v>13.66</v>
      </c>
      <c r="C53">
        <v>12.34</v>
      </c>
      <c r="D53">
        <v>12.5</v>
      </c>
      <c r="E53">
        <v>8.97</v>
      </c>
      <c r="F53">
        <v>6.38</v>
      </c>
      <c r="G53">
        <v>6.62</v>
      </c>
      <c r="H53">
        <v>5.83</v>
      </c>
      <c r="I53">
        <v>6.12</v>
      </c>
      <c r="J53">
        <v>4.82</v>
      </c>
      <c r="K53">
        <v>5.7</v>
      </c>
    </row>
    <row r="54" spans="1:11">
      <c r="A54" t="s">
        <v>166</v>
      </c>
      <c r="B54">
        <v>7.59</v>
      </c>
      <c r="C54">
        <v>3.9</v>
      </c>
      <c r="D54">
        <v>4.44</v>
      </c>
      <c r="E54">
        <v>6.41</v>
      </c>
      <c r="F54">
        <v>5.65</v>
      </c>
      <c r="G54">
        <v>3.6</v>
      </c>
      <c r="H54">
        <v>5.09</v>
      </c>
      <c r="I54">
        <v>4.46</v>
      </c>
      <c r="J54">
        <v>5.8</v>
      </c>
      <c r="K54">
        <v>4.06</v>
      </c>
    </row>
    <row r="55" spans="1:11">
      <c r="A55" t="s">
        <v>169</v>
      </c>
      <c r="B55">
        <v>0</v>
      </c>
      <c r="C55">
        <v>0</v>
      </c>
      <c r="D55">
        <v>0</v>
      </c>
      <c r="E55">
        <v>1.09</v>
      </c>
      <c r="F55">
        <v>1.01</v>
      </c>
      <c r="G55">
        <v>2.09</v>
      </c>
      <c r="H55">
        <v>2.69</v>
      </c>
      <c r="I55">
        <v>2.84</v>
      </c>
      <c r="J55">
        <v>3.88</v>
      </c>
      <c r="K55">
        <v>3.4</v>
      </c>
    </row>
    <row r="56" spans="1:11">
      <c r="A56" t="s">
        <v>171</v>
      </c>
      <c r="B56">
        <v>8.65</v>
      </c>
      <c r="C56">
        <v>4.37</v>
      </c>
      <c r="D56">
        <v>3.49</v>
      </c>
      <c r="E56">
        <v>2.6</v>
      </c>
      <c r="F56">
        <v>2.68</v>
      </c>
      <c r="G56">
        <v>2.3</v>
      </c>
      <c r="H56">
        <v>2.48</v>
      </c>
      <c r="I56">
        <v>2.24</v>
      </c>
      <c r="J56">
        <v>2.28</v>
      </c>
      <c r="K56">
        <v>2.08</v>
      </c>
    </row>
    <row r="57" spans="1:11">
      <c r="A57" t="s">
        <v>173</v>
      </c>
      <c r="B57">
        <v>7.83</v>
      </c>
      <c r="C57">
        <v>5.41</v>
      </c>
      <c r="D57">
        <v>5.15</v>
      </c>
      <c r="E57">
        <v>5.41</v>
      </c>
      <c r="F57">
        <v>5.14</v>
      </c>
      <c r="G57">
        <v>4.47</v>
      </c>
      <c r="H57">
        <v>4.82</v>
      </c>
      <c r="I57">
        <v>3.97</v>
      </c>
      <c r="J57">
        <v>3.8</v>
      </c>
      <c r="K57">
        <v>3.09</v>
      </c>
    </row>
    <row r="58" spans="1:11">
      <c r="A58" t="s">
        <v>175</v>
      </c>
      <c r="B58">
        <v>6.25</v>
      </c>
      <c r="C58">
        <v>3.34</v>
      </c>
      <c r="D58">
        <v>6.33</v>
      </c>
      <c r="E58">
        <v>0</v>
      </c>
      <c r="F58">
        <v>0</v>
      </c>
      <c r="G58">
        <v>4.43</v>
      </c>
      <c r="H58">
        <v>5.6</v>
      </c>
      <c r="I58">
        <v>6.56</v>
      </c>
      <c r="J58">
        <v>3.95</v>
      </c>
      <c r="K58">
        <v>4.72</v>
      </c>
    </row>
    <row r="59" spans="1:11">
      <c r="A59" t="s">
        <v>178</v>
      </c>
      <c r="B59">
        <v>6.59</v>
      </c>
      <c r="C59">
        <v>3.49</v>
      </c>
      <c r="D59">
        <v>3.02</v>
      </c>
      <c r="E59">
        <v>3.2</v>
      </c>
      <c r="F59">
        <v>3.69</v>
      </c>
      <c r="G59">
        <v>5.62</v>
      </c>
      <c r="H59">
        <v>8.4</v>
      </c>
      <c r="I59">
        <v>9.51</v>
      </c>
      <c r="J59">
        <v>5.89</v>
      </c>
      <c r="K59">
        <v>3.69</v>
      </c>
    </row>
    <row r="60" spans="1:11">
      <c r="A60" t="s">
        <v>181</v>
      </c>
      <c r="B60">
        <v>4.04</v>
      </c>
      <c r="C60">
        <v>2.71</v>
      </c>
      <c r="D60">
        <v>2.32</v>
      </c>
      <c r="E60">
        <v>2.81</v>
      </c>
      <c r="F60">
        <v>2.58</v>
      </c>
      <c r="G60">
        <v>2.08</v>
      </c>
      <c r="H60">
        <v>1.53</v>
      </c>
      <c r="I60">
        <v>1.02</v>
      </c>
      <c r="J60">
        <v>1.07</v>
      </c>
      <c r="K60">
        <v>1.98</v>
      </c>
    </row>
    <row r="61" spans="1:11">
      <c r="A61" t="s">
        <v>184</v>
      </c>
      <c r="B61">
        <v>0</v>
      </c>
      <c r="C61">
        <v>0</v>
      </c>
      <c r="D61">
        <v>0</v>
      </c>
      <c r="E61">
        <v>0</v>
      </c>
      <c r="F61">
        <v>0</v>
      </c>
      <c r="G61">
        <v>1.68</v>
      </c>
      <c r="H61">
        <v>4.6</v>
      </c>
      <c r="I61">
        <v>1.64</v>
      </c>
      <c r="J61">
        <v>1.66</v>
      </c>
      <c r="K61">
        <v>1.69</v>
      </c>
    </row>
    <row r="62" spans="1:11">
      <c r="A62" t="s">
        <v>186</v>
      </c>
      <c r="B62">
        <v>6.7</v>
      </c>
      <c r="C62">
        <v>9</v>
      </c>
      <c r="D62">
        <v>7.75</v>
      </c>
      <c r="E62">
        <v>15.41</v>
      </c>
      <c r="F62">
        <v>8.45</v>
      </c>
      <c r="G62">
        <v>5.48</v>
      </c>
      <c r="H62">
        <v>3.97</v>
      </c>
      <c r="I62">
        <v>4.34</v>
      </c>
      <c r="J62">
        <v>5.07</v>
      </c>
      <c r="K62">
        <v>5.08</v>
      </c>
    </row>
    <row r="63" spans="1:11">
      <c r="A63" t="s">
        <v>188</v>
      </c>
      <c r="B63">
        <v>3.45</v>
      </c>
      <c r="C63">
        <v>2.38</v>
      </c>
      <c r="D63">
        <v>2.78</v>
      </c>
      <c r="E63">
        <v>2.91</v>
      </c>
      <c r="F63">
        <v>3.37</v>
      </c>
      <c r="G63">
        <v>3.19</v>
      </c>
      <c r="H63">
        <v>3.4</v>
      </c>
      <c r="I63">
        <v>3.19</v>
      </c>
      <c r="J63">
        <v>3.53</v>
      </c>
      <c r="K63">
        <v>3.17</v>
      </c>
    </row>
    <row r="64" spans="1:11">
      <c r="A64" t="s">
        <v>191</v>
      </c>
      <c r="B64">
        <v>1.72</v>
      </c>
      <c r="C64">
        <v>1.97</v>
      </c>
      <c r="D64">
        <v>0.82</v>
      </c>
      <c r="E64">
        <v>1.34</v>
      </c>
      <c r="F64">
        <v>0.99</v>
      </c>
      <c r="G64">
        <v>0</v>
      </c>
      <c r="H64">
        <v>0</v>
      </c>
      <c r="I64">
        <v>0</v>
      </c>
      <c r="J64">
        <v>0</v>
      </c>
      <c r="K64">
        <v>1.54</v>
      </c>
    </row>
    <row r="65" spans="1:11">
      <c r="A65" t="s">
        <v>193</v>
      </c>
      <c r="B65">
        <v>9.09</v>
      </c>
      <c r="C65">
        <v>0.67</v>
      </c>
      <c r="D65">
        <v>2.92</v>
      </c>
      <c r="E65">
        <v>7.54</v>
      </c>
      <c r="F65">
        <v>5.51</v>
      </c>
      <c r="G65">
        <v>4.87</v>
      </c>
      <c r="H65">
        <v>5.38</v>
      </c>
      <c r="I65">
        <v>5.52</v>
      </c>
      <c r="J65">
        <v>6.17</v>
      </c>
      <c r="K65">
        <v>4.74</v>
      </c>
    </row>
    <row r="66" spans="1:11">
      <c r="A66" t="s">
        <v>195</v>
      </c>
      <c r="B66">
        <v>0</v>
      </c>
      <c r="C66">
        <v>0</v>
      </c>
      <c r="D66">
        <v>0</v>
      </c>
      <c r="E66">
        <v>1.82</v>
      </c>
      <c r="F66">
        <v>9.49</v>
      </c>
      <c r="G66">
        <v>1.67</v>
      </c>
      <c r="H66">
        <v>1.52</v>
      </c>
      <c r="I66">
        <v>3.28</v>
      </c>
      <c r="J66">
        <v>3.35</v>
      </c>
      <c r="K66">
        <v>0.65</v>
      </c>
    </row>
    <row r="67" spans="1:11">
      <c r="A67" t="s">
        <v>197</v>
      </c>
      <c r="B67">
        <v>9.92</v>
      </c>
      <c r="C67">
        <v>2.94</v>
      </c>
      <c r="D67">
        <v>1.93</v>
      </c>
      <c r="E67">
        <v>3.57</v>
      </c>
      <c r="F67">
        <v>5.52</v>
      </c>
      <c r="G67">
        <v>4.44</v>
      </c>
      <c r="H67">
        <v>8.73</v>
      </c>
      <c r="I67">
        <v>4.54</v>
      </c>
      <c r="J67">
        <v>2.39</v>
      </c>
      <c r="K67">
        <v>2.76</v>
      </c>
    </row>
    <row r="68" spans="1:11">
      <c r="A68" t="s">
        <v>199</v>
      </c>
      <c r="B68">
        <v>2.04</v>
      </c>
      <c r="C68">
        <v>2.64</v>
      </c>
      <c r="D68">
        <v>2.31</v>
      </c>
      <c r="E68">
        <v>2.29</v>
      </c>
      <c r="F68">
        <v>2.29</v>
      </c>
      <c r="G68">
        <v>1.87</v>
      </c>
      <c r="H68">
        <v>2</v>
      </c>
      <c r="I68">
        <v>2.58</v>
      </c>
      <c r="J68">
        <v>2.49</v>
      </c>
      <c r="K68">
        <v>2.25</v>
      </c>
    </row>
    <row r="69" spans="1:11">
      <c r="A69" t="s">
        <v>202</v>
      </c>
      <c r="B69">
        <v>0</v>
      </c>
      <c r="C69">
        <v>0</v>
      </c>
      <c r="D69">
        <v>0</v>
      </c>
      <c r="E69">
        <v>0</v>
      </c>
      <c r="F69">
        <v>1.95</v>
      </c>
      <c r="G69">
        <v>5.11</v>
      </c>
      <c r="H69">
        <v>3.63</v>
      </c>
      <c r="I69">
        <v>1.98</v>
      </c>
      <c r="J69">
        <v>2.03</v>
      </c>
      <c r="K69">
        <v>1.55</v>
      </c>
    </row>
    <row r="70" spans="1:11">
      <c r="A70" t="s">
        <v>204</v>
      </c>
      <c r="B70">
        <v>3.84</v>
      </c>
      <c r="C70">
        <v>2.86</v>
      </c>
      <c r="D70">
        <v>3.12</v>
      </c>
      <c r="E70">
        <v>8.21</v>
      </c>
      <c r="F70">
        <v>5.84</v>
      </c>
      <c r="G70">
        <v>3.64</v>
      </c>
      <c r="H70">
        <v>5.26</v>
      </c>
      <c r="I70">
        <v>2.59</v>
      </c>
      <c r="J70">
        <v>3.78</v>
      </c>
      <c r="K70">
        <v>4.07</v>
      </c>
    </row>
    <row r="71" spans="1:11">
      <c r="A71" t="s">
        <v>206</v>
      </c>
      <c r="B71">
        <v>5.71</v>
      </c>
      <c r="C71">
        <v>3.47</v>
      </c>
      <c r="D71">
        <v>3.25</v>
      </c>
      <c r="E71">
        <v>4.48</v>
      </c>
      <c r="F71">
        <v>4.96</v>
      </c>
      <c r="G71">
        <v>5.5</v>
      </c>
      <c r="H71">
        <v>4.26</v>
      </c>
      <c r="I71">
        <v>4.76</v>
      </c>
      <c r="J71">
        <v>1.77</v>
      </c>
      <c r="K71">
        <v>2.33</v>
      </c>
    </row>
    <row r="72" spans="1:11">
      <c r="A72" t="s">
        <v>209</v>
      </c>
      <c r="B72">
        <v>2.66</v>
      </c>
      <c r="C72">
        <v>5.36</v>
      </c>
      <c r="D72">
        <v>5.12</v>
      </c>
      <c r="E72">
        <v>5.32</v>
      </c>
      <c r="F72">
        <v>4.56</v>
      </c>
      <c r="G72">
        <v>4.1</v>
      </c>
      <c r="H72">
        <v>3.51</v>
      </c>
      <c r="I72">
        <v>2.99</v>
      </c>
      <c r="J72">
        <v>3.01</v>
      </c>
      <c r="K72">
        <v>2.79</v>
      </c>
    </row>
    <row r="73" spans="1:11">
      <c r="A73" t="s">
        <v>211</v>
      </c>
      <c r="B73">
        <v>43.45</v>
      </c>
      <c r="C73">
        <v>8.07</v>
      </c>
      <c r="D73">
        <v>5.45</v>
      </c>
      <c r="E73">
        <v>8.13</v>
      </c>
      <c r="F73">
        <v>5.85</v>
      </c>
      <c r="G73">
        <v>5.52</v>
      </c>
      <c r="H73">
        <v>4.87</v>
      </c>
      <c r="I73">
        <v>5.32</v>
      </c>
      <c r="J73">
        <v>6.07</v>
      </c>
      <c r="K73">
        <v>4.77</v>
      </c>
    </row>
    <row r="74" spans="1:11">
      <c r="A74" t="s">
        <v>213</v>
      </c>
      <c r="B74">
        <v>4</v>
      </c>
      <c r="C74">
        <v>2.4</v>
      </c>
      <c r="D74">
        <v>0</v>
      </c>
      <c r="E74">
        <v>0</v>
      </c>
      <c r="F74">
        <v>1.03</v>
      </c>
      <c r="G74">
        <v>2.36</v>
      </c>
      <c r="H74">
        <v>2.04</v>
      </c>
      <c r="I74">
        <v>1.18</v>
      </c>
      <c r="J74">
        <v>1.22</v>
      </c>
      <c r="K74">
        <v>1.47</v>
      </c>
    </row>
    <row r="75" spans="1:11">
      <c r="A75" t="s">
        <v>215</v>
      </c>
      <c r="B75">
        <v>10.14</v>
      </c>
      <c r="C75">
        <v>17.08</v>
      </c>
      <c r="D75">
        <v>6.78</v>
      </c>
      <c r="E75">
        <v>6.5</v>
      </c>
      <c r="F75">
        <v>5.34</v>
      </c>
      <c r="G75">
        <v>5.78</v>
      </c>
      <c r="H75">
        <v>5.21</v>
      </c>
      <c r="I75">
        <v>4.96</v>
      </c>
      <c r="J75">
        <v>4.47</v>
      </c>
      <c r="K75">
        <v>4.24</v>
      </c>
    </row>
    <row r="76" spans="1:11">
      <c r="A76" t="s">
        <v>218</v>
      </c>
      <c r="B76">
        <v>8.7</v>
      </c>
      <c r="C76">
        <v>1.81</v>
      </c>
      <c r="D76">
        <v>1.88</v>
      </c>
      <c r="E76">
        <v>3.54</v>
      </c>
      <c r="F76">
        <v>2.26</v>
      </c>
      <c r="G76">
        <v>0</v>
      </c>
      <c r="H76">
        <v>0.98</v>
      </c>
      <c r="I76">
        <v>4.23</v>
      </c>
      <c r="J76">
        <v>1.73</v>
      </c>
      <c r="K76">
        <v>2.84</v>
      </c>
    </row>
    <row r="77" spans="1:11">
      <c r="A77" t="s">
        <v>220</v>
      </c>
      <c r="B77">
        <v>3.1</v>
      </c>
      <c r="C77">
        <v>1.9</v>
      </c>
      <c r="D77">
        <v>3.59</v>
      </c>
      <c r="E77">
        <v>4.86</v>
      </c>
      <c r="F77">
        <v>6.34</v>
      </c>
      <c r="G77">
        <v>3.66</v>
      </c>
      <c r="H77">
        <v>5.43</v>
      </c>
      <c r="I77">
        <v>4.75</v>
      </c>
      <c r="J77">
        <v>3.62</v>
      </c>
      <c r="K77">
        <v>4.97</v>
      </c>
    </row>
    <row r="78" spans="1:11">
      <c r="A78" t="s">
        <v>223</v>
      </c>
      <c r="B78">
        <v>5.25</v>
      </c>
      <c r="C78">
        <v>5.45</v>
      </c>
      <c r="D78">
        <v>6.12</v>
      </c>
      <c r="E78">
        <v>6.76</v>
      </c>
      <c r="F78">
        <v>8.38</v>
      </c>
      <c r="G78">
        <v>7.93</v>
      </c>
      <c r="H78">
        <v>7.11</v>
      </c>
      <c r="I78">
        <v>3.87</v>
      </c>
      <c r="J78">
        <v>3.1</v>
      </c>
      <c r="K78">
        <v>1.64</v>
      </c>
    </row>
    <row r="79" spans="1:11">
      <c r="A79" t="s">
        <v>225</v>
      </c>
      <c r="B79">
        <v>1.99</v>
      </c>
      <c r="C79">
        <v>2.08</v>
      </c>
      <c r="D79">
        <v>2.63</v>
      </c>
      <c r="E79">
        <v>1.22</v>
      </c>
      <c r="F79">
        <v>1.52</v>
      </c>
      <c r="G79">
        <v>2.04</v>
      </c>
      <c r="H79">
        <v>3.08</v>
      </c>
      <c r="I79">
        <v>2.86</v>
      </c>
      <c r="J79">
        <v>1.69</v>
      </c>
      <c r="K79">
        <v>1.72</v>
      </c>
    </row>
    <row r="80" spans="1:11">
      <c r="A80" t="s">
        <v>227</v>
      </c>
      <c r="B80">
        <v>16.36</v>
      </c>
      <c r="C80">
        <v>0</v>
      </c>
      <c r="D80">
        <v>1.93</v>
      </c>
      <c r="E80">
        <v>6.39</v>
      </c>
      <c r="F80">
        <v>5.43</v>
      </c>
      <c r="G80">
        <v>9.43</v>
      </c>
      <c r="H80">
        <v>6.69</v>
      </c>
      <c r="I80">
        <v>1.47</v>
      </c>
      <c r="J80">
        <v>2.44</v>
      </c>
      <c r="K80">
        <v>3.4</v>
      </c>
    </row>
    <row r="81" spans="1:11">
      <c r="A81" t="s">
        <v>229</v>
      </c>
      <c r="B81">
        <v>6.97</v>
      </c>
      <c r="C81">
        <v>1.02</v>
      </c>
      <c r="D81">
        <v>0.68</v>
      </c>
      <c r="E81">
        <v>1.53</v>
      </c>
      <c r="F81">
        <v>0.66</v>
      </c>
      <c r="G81">
        <v>0.69</v>
      </c>
      <c r="H81">
        <v>2.28</v>
      </c>
      <c r="I81">
        <v>4.9</v>
      </c>
      <c r="J81">
        <v>1.05</v>
      </c>
      <c r="K81">
        <v>0.48</v>
      </c>
    </row>
    <row r="82" spans="1:11">
      <c r="A82" t="s">
        <v>231</v>
      </c>
      <c r="B82">
        <v>50</v>
      </c>
      <c r="C82">
        <v>17.82</v>
      </c>
      <c r="D82">
        <v>19.46</v>
      </c>
      <c r="E82">
        <v>8.33</v>
      </c>
      <c r="F82">
        <v>8.05</v>
      </c>
      <c r="G82">
        <v>7.33</v>
      </c>
      <c r="H82">
        <v>5.9</v>
      </c>
      <c r="I82">
        <v>5.83</v>
      </c>
      <c r="J82">
        <v>5.84</v>
      </c>
      <c r="K82">
        <v>4.22</v>
      </c>
    </row>
    <row r="83" spans="1:11">
      <c r="A83" t="s">
        <v>233</v>
      </c>
      <c r="B83">
        <v>46.29</v>
      </c>
      <c r="C83">
        <v>16.61</v>
      </c>
      <c r="D83">
        <v>8.78</v>
      </c>
      <c r="E83">
        <v>8.92</v>
      </c>
      <c r="F83">
        <v>8.19</v>
      </c>
      <c r="G83">
        <v>7.15</v>
      </c>
      <c r="H83">
        <v>6.81</v>
      </c>
      <c r="I83">
        <v>6.48</v>
      </c>
      <c r="J83">
        <v>6.63</v>
      </c>
      <c r="K83">
        <v>6.02</v>
      </c>
    </row>
    <row r="84" spans="1:11">
      <c r="A84" t="s">
        <v>234</v>
      </c>
      <c r="B84">
        <v>11.36</v>
      </c>
      <c r="C84">
        <v>2.29</v>
      </c>
      <c r="D84">
        <v>5.37</v>
      </c>
      <c r="E84">
        <v>5.28</v>
      </c>
      <c r="F84">
        <v>5.21</v>
      </c>
      <c r="G84">
        <v>2.72</v>
      </c>
      <c r="H84">
        <v>3.99</v>
      </c>
      <c r="I84">
        <v>7.52</v>
      </c>
      <c r="J84">
        <v>5.95</v>
      </c>
      <c r="K84">
        <v>5.7</v>
      </c>
    </row>
    <row r="85" spans="1:11">
      <c r="A85" t="s">
        <v>236</v>
      </c>
      <c r="B85">
        <v>8.29</v>
      </c>
      <c r="C85">
        <v>4</v>
      </c>
      <c r="D85">
        <v>5.87</v>
      </c>
      <c r="E85">
        <v>6.87</v>
      </c>
      <c r="F85">
        <v>5.56</v>
      </c>
      <c r="G85">
        <v>4.94</v>
      </c>
      <c r="H85">
        <v>4</v>
      </c>
      <c r="I85">
        <v>2.95</v>
      </c>
      <c r="J85">
        <v>3.52</v>
      </c>
      <c r="K85">
        <v>3.71</v>
      </c>
    </row>
    <row r="86" spans="1:11">
      <c r="A86" t="s">
        <v>238</v>
      </c>
      <c r="B86">
        <v>10.58</v>
      </c>
      <c r="C86">
        <v>3.05</v>
      </c>
      <c r="D86">
        <v>4.63</v>
      </c>
      <c r="E86">
        <v>8.93</v>
      </c>
      <c r="F86">
        <v>2.83</v>
      </c>
      <c r="G86">
        <v>2.94</v>
      </c>
      <c r="H86">
        <v>3.69</v>
      </c>
      <c r="I86">
        <v>5.13</v>
      </c>
      <c r="J86">
        <v>5.38</v>
      </c>
      <c r="K86">
        <v>5.47</v>
      </c>
    </row>
    <row r="87" spans="1:11">
      <c r="A87" t="s">
        <v>240</v>
      </c>
      <c r="B87">
        <v>4.22</v>
      </c>
      <c r="C87">
        <v>3.12</v>
      </c>
      <c r="D87">
        <v>3.69</v>
      </c>
      <c r="E87">
        <v>3.7</v>
      </c>
      <c r="F87">
        <v>3.57</v>
      </c>
      <c r="G87">
        <v>2.99</v>
      </c>
      <c r="H87">
        <v>3.37</v>
      </c>
      <c r="I87">
        <v>2.84</v>
      </c>
      <c r="J87">
        <v>3.81</v>
      </c>
      <c r="K87">
        <v>3.62</v>
      </c>
    </row>
    <row r="88" spans="1:11">
      <c r="A88" t="s">
        <v>242</v>
      </c>
      <c r="B88">
        <v>7.74</v>
      </c>
      <c r="C88">
        <v>6.71</v>
      </c>
      <c r="D88">
        <v>6.82</v>
      </c>
      <c r="E88">
        <v>6.85</v>
      </c>
      <c r="F88">
        <v>6.28</v>
      </c>
      <c r="G88">
        <v>6.24</v>
      </c>
      <c r="H88">
        <v>5.79</v>
      </c>
      <c r="I88">
        <v>4.87</v>
      </c>
      <c r="J88">
        <v>5.89</v>
      </c>
      <c r="K88">
        <v>5.45</v>
      </c>
    </row>
    <row r="89" spans="1:11">
      <c r="A89" t="s">
        <v>244</v>
      </c>
      <c r="B89">
        <v>0</v>
      </c>
      <c r="C89">
        <v>0</v>
      </c>
      <c r="D89">
        <v>0</v>
      </c>
      <c r="E89">
        <v>0</v>
      </c>
      <c r="F89">
        <v>0</v>
      </c>
      <c r="G89">
        <v>4.97</v>
      </c>
      <c r="H89">
        <v>0</v>
      </c>
      <c r="I89">
        <v>3.05</v>
      </c>
      <c r="J89">
        <v>4.66</v>
      </c>
      <c r="K89">
        <v>3.81</v>
      </c>
    </row>
    <row r="90" spans="1:11">
      <c r="A90" t="s">
        <v>246</v>
      </c>
      <c r="B90">
        <v>0</v>
      </c>
      <c r="C90">
        <v>0</v>
      </c>
      <c r="D90">
        <v>1.06</v>
      </c>
      <c r="E90">
        <v>6.78</v>
      </c>
      <c r="F90">
        <v>4.17</v>
      </c>
      <c r="G90">
        <v>3.31</v>
      </c>
      <c r="H90">
        <v>4</v>
      </c>
      <c r="I90">
        <v>6.59</v>
      </c>
      <c r="J90">
        <v>7.27</v>
      </c>
      <c r="K90">
        <v>5.43</v>
      </c>
    </row>
    <row r="91" spans="1:11">
      <c r="A91" t="s">
        <v>249</v>
      </c>
      <c r="B91">
        <v>4.7</v>
      </c>
      <c r="C91">
        <v>4.25</v>
      </c>
      <c r="D91">
        <v>3.46</v>
      </c>
      <c r="E91">
        <v>3.99</v>
      </c>
      <c r="F91">
        <v>3.47</v>
      </c>
      <c r="G91">
        <v>3.26</v>
      </c>
      <c r="H91">
        <v>3.05</v>
      </c>
      <c r="I91">
        <v>3.02</v>
      </c>
      <c r="J91">
        <v>3.01</v>
      </c>
      <c r="K91">
        <v>2.48</v>
      </c>
    </row>
    <row r="92" spans="1:11">
      <c r="A92" t="s">
        <v>251</v>
      </c>
      <c r="B92">
        <v>0</v>
      </c>
      <c r="C92">
        <v>0</v>
      </c>
      <c r="D92">
        <v>0</v>
      </c>
      <c r="E92">
        <v>0</v>
      </c>
      <c r="F92">
        <v>0</v>
      </c>
      <c r="G92">
        <v>0.29</v>
      </c>
      <c r="H92">
        <v>0.31</v>
      </c>
      <c r="I92">
        <v>0.43</v>
      </c>
      <c r="J92">
        <v>3.73</v>
      </c>
      <c r="K92">
        <v>4.49</v>
      </c>
    </row>
    <row r="93" spans="1:11">
      <c r="A93" t="s">
        <v>253</v>
      </c>
      <c r="B93">
        <v>4.82</v>
      </c>
      <c r="C93">
        <v>3.83</v>
      </c>
      <c r="D93">
        <v>4.85</v>
      </c>
      <c r="E93">
        <v>6.37</v>
      </c>
      <c r="F93">
        <v>4.49</v>
      </c>
      <c r="G93">
        <v>3.22</v>
      </c>
      <c r="H93">
        <v>3.96</v>
      </c>
      <c r="I93">
        <v>4.27</v>
      </c>
      <c r="J93">
        <v>3.71</v>
      </c>
      <c r="K93">
        <v>3.71</v>
      </c>
    </row>
    <row r="94" spans="1:11">
      <c r="A94" t="s">
        <v>255</v>
      </c>
      <c r="B94">
        <v>6.76</v>
      </c>
      <c r="C94">
        <v>4.07</v>
      </c>
      <c r="D94">
        <v>4.1</v>
      </c>
      <c r="E94">
        <v>4.96</v>
      </c>
      <c r="F94">
        <v>4.61</v>
      </c>
      <c r="G94">
        <v>3.97</v>
      </c>
      <c r="H94">
        <v>4.14</v>
      </c>
      <c r="I94">
        <v>4.24</v>
      </c>
      <c r="J94">
        <v>3.67</v>
      </c>
      <c r="K94">
        <v>4.04</v>
      </c>
    </row>
    <row r="95" spans="1:11">
      <c r="A95" t="s">
        <v>258</v>
      </c>
      <c r="B95">
        <v>11.03</v>
      </c>
      <c r="C95">
        <v>11.61</v>
      </c>
      <c r="D95">
        <v>10.76</v>
      </c>
      <c r="E95">
        <v>10.77</v>
      </c>
      <c r="F95">
        <v>8.61</v>
      </c>
      <c r="G95">
        <v>7.62</v>
      </c>
      <c r="H95">
        <v>7.69</v>
      </c>
      <c r="I95">
        <v>7.61</v>
      </c>
      <c r="J95">
        <v>9.06</v>
      </c>
      <c r="K95">
        <v>8.02</v>
      </c>
    </row>
    <row r="96" spans="1:11">
      <c r="A96" t="s">
        <v>260</v>
      </c>
      <c r="B96">
        <v>56.6</v>
      </c>
      <c r="C96">
        <v>12.73</v>
      </c>
      <c r="D96">
        <v>9.14</v>
      </c>
      <c r="E96">
        <v>7.73</v>
      </c>
      <c r="F96">
        <v>7.27</v>
      </c>
      <c r="G96">
        <v>7.24</v>
      </c>
      <c r="H96">
        <v>6.64</v>
      </c>
      <c r="I96">
        <v>6.61</v>
      </c>
      <c r="J96">
        <v>6.72</v>
      </c>
      <c r="K96">
        <v>6.49</v>
      </c>
    </row>
    <row r="97" spans="1:11">
      <c r="A97" t="s">
        <v>262</v>
      </c>
      <c r="B97">
        <v>10.73</v>
      </c>
      <c r="C97">
        <v>5.52</v>
      </c>
      <c r="D97">
        <v>5</v>
      </c>
      <c r="E97">
        <v>4.55</v>
      </c>
      <c r="F97">
        <v>5.67</v>
      </c>
      <c r="G97">
        <v>8.64</v>
      </c>
      <c r="H97">
        <v>14.61</v>
      </c>
      <c r="I97">
        <v>14.53</v>
      </c>
      <c r="J97">
        <v>5.45</v>
      </c>
      <c r="K97">
        <v>2.93</v>
      </c>
    </row>
    <row r="98" spans="1:11">
      <c r="A98" t="s">
        <v>264</v>
      </c>
      <c r="B98">
        <v>17.5</v>
      </c>
      <c r="C98">
        <v>2.52</v>
      </c>
      <c r="D98">
        <v>4.3</v>
      </c>
      <c r="E98">
        <v>7.36</v>
      </c>
      <c r="F98">
        <v>5.81</v>
      </c>
      <c r="G98">
        <v>4.39</v>
      </c>
      <c r="H98">
        <v>6.15</v>
      </c>
      <c r="I98">
        <v>5.62</v>
      </c>
      <c r="J98">
        <v>4.16</v>
      </c>
      <c r="K98">
        <v>2.91</v>
      </c>
    </row>
    <row r="99" spans="1:11">
      <c r="A99" t="s">
        <v>267</v>
      </c>
      <c r="B99">
        <v>0</v>
      </c>
      <c r="C99">
        <v>8.33</v>
      </c>
      <c r="D99">
        <v>0</v>
      </c>
      <c r="E99">
        <v>0</v>
      </c>
      <c r="F99">
        <v>4.24</v>
      </c>
      <c r="G99">
        <v>4.58</v>
      </c>
      <c r="H99">
        <v>3.66</v>
      </c>
      <c r="I99">
        <v>3.19</v>
      </c>
      <c r="J99">
        <v>2.81</v>
      </c>
      <c r="K99">
        <v>1.75</v>
      </c>
    </row>
    <row r="100" spans="1:11">
      <c r="A100" t="s">
        <v>270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2.62</v>
      </c>
    </row>
    <row r="101" spans="1:11">
      <c r="A101" t="s">
        <v>272</v>
      </c>
      <c r="B101">
        <v>14.04</v>
      </c>
      <c r="C101">
        <v>1.23</v>
      </c>
      <c r="D101">
        <v>1.79</v>
      </c>
      <c r="E101">
        <v>3.57</v>
      </c>
      <c r="F101">
        <v>6.19</v>
      </c>
      <c r="G101">
        <v>3.33</v>
      </c>
      <c r="H101">
        <v>5.48</v>
      </c>
      <c r="I101">
        <v>4.37</v>
      </c>
      <c r="J101">
        <v>4.79</v>
      </c>
      <c r="K101">
        <v>5.67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opLeftCell="A22" workbookViewId="0">
      <selection activeCell="I24" sqref="I24"/>
    </sheetView>
  </sheetViews>
  <sheetFormatPr defaultColWidth="9" defaultRowHeight="14.4"/>
  <sheetData>
    <row r="1" spans="1:11">
      <c r="A1" t="s">
        <v>27</v>
      </c>
      <c r="B1" s="4">
        <v>2008</v>
      </c>
      <c r="C1" s="4">
        <v>2009</v>
      </c>
      <c r="D1" s="4">
        <v>2010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</row>
    <row r="2" spans="1:11">
      <c r="A2" t="s">
        <v>30</v>
      </c>
      <c r="B2">
        <v>59.1</v>
      </c>
      <c r="C2">
        <v>56.24</v>
      </c>
      <c r="D2">
        <v>59.83</v>
      </c>
      <c r="E2">
        <v>55.6</v>
      </c>
      <c r="F2">
        <v>62.33</v>
      </c>
      <c r="G2">
        <v>79.32</v>
      </c>
      <c r="H2">
        <v>86.05</v>
      </c>
      <c r="I2">
        <v>96.32</v>
      </c>
      <c r="J2">
        <v>85.53</v>
      </c>
      <c r="K2">
        <v>87.66</v>
      </c>
    </row>
    <row r="3" spans="1:11">
      <c r="A3" t="s">
        <v>33</v>
      </c>
      <c r="B3">
        <v>28.06</v>
      </c>
      <c r="C3">
        <v>27.53</v>
      </c>
      <c r="D3">
        <v>28.25</v>
      </c>
      <c r="E3">
        <v>25.48</v>
      </c>
      <c r="F3">
        <v>26.27</v>
      </c>
      <c r="G3">
        <v>34.9</v>
      </c>
      <c r="H3">
        <v>35.86</v>
      </c>
      <c r="I3">
        <v>39.89</v>
      </c>
      <c r="J3">
        <v>33.56</v>
      </c>
      <c r="K3">
        <v>35.3</v>
      </c>
    </row>
    <row r="4" spans="1:11">
      <c r="A4" t="s">
        <v>35</v>
      </c>
      <c r="B4">
        <v>49.55</v>
      </c>
      <c r="C4">
        <v>43.12</v>
      </c>
      <c r="D4">
        <v>46.47</v>
      </c>
      <c r="E4">
        <v>49.55</v>
      </c>
      <c r="F4">
        <v>38.21</v>
      </c>
      <c r="G4">
        <v>39</v>
      </c>
      <c r="H4">
        <v>39.68</v>
      </c>
      <c r="I4">
        <v>34.12</v>
      </c>
      <c r="J4">
        <v>26.5</v>
      </c>
      <c r="K4">
        <v>29.57</v>
      </c>
    </row>
    <row r="5" spans="1:11">
      <c r="A5" t="s">
        <v>38</v>
      </c>
      <c r="B5">
        <v>37.79</v>
      </c>
      <c r="C5">
        <v>31.92</v>
      </c>
      <c r="D5">
        <v>28.83</v>
      </c>
      <c r="E5">
        <v>27.84</v>
      </c>
      <c r="F5">
        <v>26.95</v>
      </c>
      <c r="G5">
        <v>36.68</v>
      </c>
      <c r="H5">
        <v>35.99</v>
      </c>
      <c r="I5">
        <v>39.57</v>
      </c>
      <c r="J5">
        <v>31</v>
      </c>
      <c r="K5">
        <v>34.09</v>
      </c>
    </row>
    <row r="6" spans="1:11">
      <c r="A6" t="s">
        <v>39</v>
      </c>
      <c r="B6">
        <v>42.33</v>
      </c>
      <c r="C6">
        <v>38.26</v>
      </c>
      <c r="D6">
        <v>37.31</v>
      </c>
      <c r="E6">
        <v>37.99</v>
      </c>
      <c r="F6">
        <v>54.77</v>
      </c>
      <c r="G6">
        <v>69.5</v>
      </c>
      <c r="H6">
        <v>88.87</v>
      </c>
      <c r="I6">
        <v>106.28</v>
      </c>
      <c r="J6">
        <v>120.86</v>
      </c>
      <c r="K6">
        <v>147.35</v>
      </c>
    </row>
    <row r="7" spans="1:11">
      <c r="A7" t="s">
        <v>42</v>
      </c>
      <c r="B7">
        <v>41.05</v>
      </c>
      <c r="C7">
        <v>31.27</v>
      </c>
      <c r="D7">
        <v>34.73</v>
      </c>
      <c r="E7">
        <v>34.34</v>
      </c>
      <c r="F7">
        <v>36.89</v>
      </c>
      <c r="G7">
        <v>44.2</v>
      </c>
      <c r="H7">
        <v>45.66</v>
      </c>
      <c r="I7">
        <v>46.71</v>
      </c>
      <c r="J7">
        <v>45.51</v>
      </c>
      <c r="K7">
        <v>45.49</v>
      </c>
    </row>
    <row r="8" spans="1:11">
      <c r="A8" t="s">
        <v>45</v>
      </c>
      <c r="B8">
        <v>34</v>
      </c>
      <c r="C8">
        <v>30.52</v>
      </c>
      <c r="D8">
        <v>30.07</v>
      </c>
      <c r="E8">
        <v>28</v>
      </c>
      <c r="F8">
        <v>30.56</v>
      </c>
      <c r="G8">
        <v>36.81</v>
      </c>
      <c r="H8">
        <v>38.49</v>
      </c>
      <c r="I8">
        <v>34.35</v>
      </c>
      <c r="J8">
        <v>25.29</v>
      </c>
      <c r="K8">
        <v>27.5</v>
      </c>
    </row>
    <row r="9" spans="1:11">
      <c r="A9" t="s">
        <v>48</v>
      </c>
      <c r="B9">
        <v>77</v>
      </c>
      <c r="C9">
        <v>58.79</v>
      </c>
      <c r="D9">
        <v>53.3</v>
      </c>
      <c r="E9">
        <v>41.78</v>
      </c>
      <c r="F9">
        <v>35.5</v>
      </c>
      <c r="G9">
        <v>55.95</v>
      </c>
      <c r="H9">
        <v>62.36</v>
      </c>
      <c r="I9">
        <v>85.7</v>
      </c>
      <c r="J9">
        <v>88.01</v>
      </c>
      <c r="K9">
        <v>100.2</v>
      </c>
    </row>
    <row r="10" spans="1:11">
      <c r="A10" t="s">
        <v>51</v>
      </c>
      <c r="B10">
        <v>156.1</v>
      </c>
      <c r="C10">
        <v>77.2</v>
      </c>
      <c r="D10">
        <v>87.94</v>
      </c>
      <c r="E10">
        <v>88.68</v>
      </c>
      <c r="F10">
        <v>72.3</v>
      </c>
      <c r="G10">
        <v>72.07</v>
      </c>
      <c r="H10">
        <v>70.88</v>
      </c>
      <c r="I10">
        <v>65.6</v>
      </c>
      <c r="J10">
        <v>62.79</v>
      </c>
      <c r="K10">
        <v>75.81</v>
      </c>
    </row>
    <row r="11" spans="1:11">
      <c r="A11" t="s">
        <v>53</v>
      </c>
      <c r="B11">
        <v>70.01</v>
      </c>
      <c r="C11">
        <v>53.2</v>
      </c>
      <c r="D11">
        <v>49.28</v>
      </c>
      <c r="E11">
        <v>48.16</v>
      </c>
      <c r="F11">
        <v>38.08</v>
      </c>
      <c r="G11">
        <v>39.35</v>
      </c>
      <c r="H11">
        <v>44.14</v>
      </c>
      <c r="I11">
        <v>38.33</v>
      </c>
      <c r="J11">
        <v>31.88</v>
      </c>
      <c r="K11">
        <v>33.85</v>
      </c>
    </row>
    <row r="12" spans="1:11">
      <c r="A12" t="s">
        <v>56</v>
      </c>
      <c r="B12">
        <v>6.86</v>
      </c>
      <c r="C12">
        <v>5.59</v>
      </c>
      <c r="D12">
        <v>5.64</v>
      </c>
      <c r="E12">
        <v>5.71</v>
      </c>
      <c r="F12">
        <v>6.36</v>
      </c>
      <c r="G12">
        <v>7.23</v>
      </c>
      <c r="H12">
        <v>8.92</v>
      </c>
      <c r="I12">
        <v>10.51</v>
      </c>
      <c r="J12">
        <v>12.56</v>
      </c>
      <c r="K12">
        <v>12.99</v>
      </c>
    </row>
    <row r="13" spans="1:11">
      <c r="A13" t="s">
        <v>59</v>
      </c>
      <c r="B13">
        <v>16.92</v>
      </c>
      <c r="C13">
        <v>9.42</v>
      </c>
      <c r="D13">
        <v>9.7</v>
      </c>
      <c r="E13">
        <v>8.79</v>
      </c>
      <c r="F13">
        <v>10.3</v>
      </c>
      <c r="G13">
        <v>13.67</v>
      </c>
      <c r="H13">
        <v>15.26</v>
      </c>
      <c r="I13">
        <v>14.81</v>
      </c>
      <c r="J13">
        <v>13.81</v>
      </c>
      <c r="K13">
        <v>15.17</v>
      </c>
    </row>
    <row r="14" spans="1:11">
      <c r="A14" t="s">
        <v>62</v>
      </c>
      <c r="B14">
        <v>40.25</v>
      </c>
      <c r="C14">
        <v>39.26</v>
      </c>
      <c r="D14">
        <v>43.41</v>
      </c>
      <c r="E14">
        <v>42.66</v>
      </c>
      <c r="F14">
        <v>36.1</v>
      </c>
      <c r="G14">
        <v>24.52</v>
      </c>
      <c r="H14">
        <v>12.35</v>
      </c>
      <c r="I14">
        <v>15.38</v>
      </c>
      <c r="J14">
        <v>26.63</v>
      </c>
      <c r="K14">
        <v>25.13</v>
      </c>
    </row>
    <row r="15" spans="1:11">
      <c r="A15" t="s">
        <v>65</v>
      </c>
      <c r="B15">
        <v>4.43</v>
      </c>
      <c r="C15">
        <v>4.21</v>
      </c>
      <c r="D15">
        <v>4.11</v>
      </c>
      <c r="E15">
        <v>3.95</v>
      </c>
      <c r="F15">
        <v>4.87</v>
      </c>
      <c r="G15">
        <v>6.21</v>
      </c>
      <c r="H15">
        <v>6.59</v>
      </c>
      <c r="I15">
        <v>6.53</v>
      </c>
      <c r="J15">
        <v>6.15</v>
      </c>
      <c r="K15">
        <v>7.33</v>
      </c>
    </row>
    <row r="16" spans="1:11">
      <c r="A16" t="s">
        <v>68</v>
      </c>
      <c r="B16">
        <v>4.05</v>
      </c>
      <c r="C16">
        <v>3.03</v>
      </c>
      <c r="D16">
        <v>3.34</v>
      </c>
      <c r="E16">
        <v>3.55</v>
      </c>
      <c r="F16">
        <v>3.56</v>
      </c>
      <c r="G16">
        <v>4.19</v>
      </c>
      <c r="H16">
        <v>4.91</v>
      </c>
      <c r="I16">
        <v>6.6</v>
      </c>
      <c r="J16">
        <v>7.57</v>
      </c>
      <c r="K16">
        <v>7.69</v>
      </c>
    </row>
    <row r="17" spans="1:11">
      <c r="A17" t="s">
        <v>70</v>
      </c>
      <c r="B17">
        <v>11.62</v>
      </c>
      <c r="C17">
        <v>8.32</v>
      </c>
      <c r="D17">
        <v>7.65</v>
      </c>
      <c r="E17">
        <v>7.4</v>
      </c>
      <c r="F17">
        <v>7.56</v>
      </c>
      <c r="G17">
        <v>9.71</v>
      </c>
      <c r="H17">
        <v>10.79</v>
      </c>
      <c r="I17">
        <v>11.89</v>
      </c>
      <c r="J17">
        <v>13.6</v>
      </c>
      <c r="K17">
        <v>12.67</v>
      </c>
    </row>
    <row r="18" spans="1:11">
      <c r="A18" t="s">
        <v>73</v>
      </c>
      <c r="B18">
        <v>17.65</v>
      </c>
      <c r="C18">
        <v>17.16</v>
      </c>
      <c r="D18">
        <v>17.73</v>
      </c>
      <c r="E18">
        <v>17.2</v>
      </c>
      <c r="F18">
        <v>14.15</v>
      </c>
      <c r="G18">
        <v>14.67</v>
      </c>
      <c r="H18">
        <v>16.12</v>
      </c>
      <c r="I18">
        <v>13.4</v>
      </c>
      <c r="J18">
        <v>6.79</v>
      </c>
      <c r="K18">
        <v>9.53</v>
      </c>
    </row>
    <row r="19" spans="1:11">
      <c r="A19" t="s">
        <v>76</v>
      </c>
      <c r="B19">
        <v>4.89</v>
      </c>
      <c r="C19">
        <v>1.01</v>
      </c>
      <c r="D19">
        <v>0.74</v>
      </c>
      <c r="E19">
        <v>0.75</v>
      </c>
      <c r="F19">
        <v>4.66</v>
      </c>
      <c r="G19">
        <v>5.51</v>
      </c>
      <c r="H19">
        <v>6.03</v>
      </c>
      <c r="I19">
        <v>6.66</v>
      </c>
      <c r="J19">
        <v>7.76</v>
      </c>
      <c r="K19">
        <v>8.87</v>
      </c>
    </row>
    <row r="20" spans="1:11">
      <c r="A20" t="s">
        <v>78</v>
      </c>
      <c r="B20">
        <v>9.98</v>
      </c>
      <c r="C20">
        <v>6.95</v>
      </c>
      <c r="D20">
        <v>6.77</v>
      </c>
      <c r="E20">
        <v>5.78</v>
      </c>
      <c r="F20">
        <v>4.85</v>
      </c>
      <c r="G20">
        <v>5.67</v>
      </c>
      <c r="H20">
        <v>5.93</v>
      </c>
      <c r="I20">
        <v>6.79</v>
      </c>
      <c r="J20">
        <v>5.96</v>
      </c>
      <c r="K20">
        <v>5.47</v>
      </c>
    </row>
    <row r="21" spans="1:11">
      <c r="A21" t="s">
        <v>81</v>
      </c>
      <c r="B21">
        <v>33.34</v>
      </c>
      <c r="C21">
        <v>26.66</v>
      </c>
      <c r="D21">
        <v>25.6</v>
      </c>
      <c r="E21">
        <v>19.44</v>
      </c>
      <c r="F21">
        <v>14.54</v>
      </c>
      <c r="G21">
        <v>17.49</v>
      </c>
      <c r="H21">
        <v>13.12</v>
      </c>
      <c r="I21">
        <v>14.85</v>
      </c>
      <c r="J21">
        <v>12.7</v>
      </c>
      <c r="K21">
        <v>13.58</v>
      </c>
    </row>
    <row r="22" spans="1:11">
      <c r="A22" t="s">
        <v>84</v>
      </c>
      <c r="B22">
        <v>11.25</v>
      </c>
      <c r="C22">
        <v>5.55</v>
      </c>
      <c r="D22">
        <v>4.66</v>
      </c>
      <c r="E22">
        <v>3.48</v>
      </c>
      <c r="F22">
        <v>3.28</v>
      </c>
      <c r="G22">
        <v>5.05</v>
      </c>
      <c r="H22">
        <v>6.9</v>
      </c>
      <c r="I22">
        <v>10.27</v>
      </c>
      <c r="J22">
        <v>16.48</v>
      </c>
      <c r="K22">
        <v>24.15</v>
      </c>
    </row>
    <row r="23" spans="1:11">
      <c r="A23" t="s">
        <v>87</v>
      </c>
      <c r="B23">
        <v>8.42</v>
      </c>
      <c r="C23">
        <v>4.15</v>
      </c>
      <c r="D23">
        <v>4.21</v>
      </c>
      <c r="E23">
        <v>3.87</v>
      </c>
      <c r="F23">
        <v>3.62</v>
      </c>
      <c r="G23">
        <v>4.07</v>
      </c>
      <c r="H23">
        <v>4.28</v>
      </c>
      <c r="I23">
        <v>4.79</v>
      </c>
      <c r="J23">
        <v>5.08</v>
      </c>
      <c r="K23">
        <v>4.97</v>
      </c>
    </row>
    <row r="24" spans="1:11">
      <c r="A24" t="s">
        <v>89</v>
      </c>
      <c r="B24">
        <v>60.5</v>
      </c>
      <c r="C24">
        <v>37.64</v>
      </c>
      <c r="D24">
        <v>41.75</v>
      </c>
      <c r="E24">
        <v>39</v>
      </c>
      <c r="F24">
        <v>33.2</v>
      </c>
      <c r="G24">
        <v>39.77</v>
      </c>
      <c r="H24">
        <v>37.71</v>
      </c>
      <c r="I24">
        <v>44.52</v>
      </c>
      <c r="J24">
        <v>51.7</v>
      </c>
      <c r="K24">
        <v>57.33</v>
      </c>
    </row>
    <row r="25" spans="1:11">
      <c r="A25" t="s">
        <v>91</v>
      </c>
      <c r="B25">
        <v>6.8</v>
      </c>
      <c r="C25">
        <v>6.8</v>
      </c>
      <c r="D25">
        <v>7.13</v>
      </c>
      <c r="E25">
        <v>7.6</v>
      </c>
      <c r="F25">
        <v>7.86</v>
      </c>
      <c r="G25">
        <v>8.86</v>
      </c>
      <c r="H25">
        <v>9.82</v>
      </c>
      <c r="I25">
        <v>8.48</v>
      </c>
      <c r="J25">
        <v>7.65</v>
      </c>
      <c r="K25">
        <v>7.8</v>
      </c>
    </row>
    <row r="26" spans="1:11">
      <c r="A26" t="s">
        <v>93</v>
      </c>
      <c r="B26">
        <v>22</v>
      </c>
      <c r="C26">
        <v>17.47</v>
      </c>
      <c r="D26">
        <v>14.92</v>
      </c>
      <c r="E26">
        <v>16.49</v>
      </c>
      <c r="F26">
        <v>14.58</v>
      </c>
      <c r="G26">
        <v>15.66</v>
      </c>
      <c r="H26">
        <v>15.19</v>
      </c>
      <c r="I26">
        <v>9.1</v>
      </c>
      <c r="J26">
        <v>4.95</v>
      </c>
      <c r="K26">
        <v>5.45</v>
      </c>
    </row>
    <row r="27" spans="1:11">
      <c r="A27" t="s">
        <v>95</v>
      </c>
      <c r="B27">
        <v>7.05</v>
      </c>
      <c r="C27">
        <v>9.65</v>
      </c>
      <c r="D27">
        <v>12.5</v>
      </c>
      <c r="E27">
        <v>14.05</v>
      </c>
      <c r="F27">
        <v>18.75</v>
      </c>
      <c r="G27">
        <v>42.59</v>
      </c>
      <c r="H27">
        <v>52.05</v>
      </c>
      <c r="I27">
        <v>55.09</v>
      </c>
      <c r="J27">
        <v>65.27</v>
      </c>
      <c r="K27">
        <v>80.13</v>
      </c>
    </row>
    <row r="28" spans="1:11">
      <c r="A28" t="s">
        <v>98</v>
      </c>
      <c r="B28">
        <v>2</v>
      </c>
      <c r="C28">
        <v>0.88</v>
      </c>
      <c r="D28">
        <v>0.86</v>
      </c>
      <c r="E28">
        <v>0.92</v>
      </c>
      <c r="F28">
        <v>1.055</v>
      </c>
      <c r="G28">
        <v>1.22</v>
      </c>
      <c r="H28">
        <v>7.45</v>
      </c>
      <c r="I28">
        <v>8.19</v>
      </c>
      <c r="J28">
        <v>9.88</v>
      </c>
      <c r="K28">
        <v>10.8</v>
      </c>
    </row>
    <row r="29" spans="1:11">
      <c r="A29" t="s">
        <v>100</v>
      </c>
      <c r="B29">
        <v>3.64</v>
      </c>
      <c r="C29">
        <v>3.53</v>
      </c>
      <c r="D29">
        <v>4.18</v>
      </c>
      <c r="E29">
        <v>4.7</v>
      </c>
      <c r="F29">
        <v>5.77</v>
      </c>
      <c r="G29">
        <v>6.95</v>
      </c>
      <c r="H29">
        <v>8.17</v>
      </c>
      <c r="I29">
        <v>9.69</v>
      </c>
      <c r="J29">
        <v>9.85</v>
      </c>
      <c r="K29">
        <v>9.9</v>
      </c>
    </row>
    <row r="30" spans="1:11">
      <c r="A30" t="s">
        <v>103</v>
      </c>
      <c r="B30">
        <v>75</v>
      </c>
      <c r="C30">
        <v>69.5</v>
      </c>
      <c r="D30">
        <v>81.69</v>
      </c>
      <c r="E30">
        <v>84.87</v>
      </c>
      <c r="F30">
        <v>79.56</v>
      </c>
      <c r="G30">
        <v>81.84</v>
      </c>
      <c r="H30">
        <v>78.9</v>
      </c>
      <c r="I30">
        <v>96.21</v>
      </c>
      <c r="J30">
        <v>143.12</v>
      </c>
      <c r="K30">
        <v>186.77</v>
      </c>
    </row>
    <row r="31" spans="1:11">
      <c r="A31" t="s">
        <v>106</v>
      </c>
      <c r="B31">
        <v>5.44</v>
      </c>
      <c r="C31">
        <v>3.02</v>
      </c>
      <c r="D31">
        <v>2.99</v>
      </c>
      <c r="E31">
        <v>2.56</v>
      </c>
      <c r="F31">
        <v>1.815</v>
      </c>
      <c r="G31">
        <v>1.9</v>
      </c>
      <c r="H31">
        <v>2.44</v>
      </c>
      <c r="I31">
        <v>4.14</v>
      </c>
      <c r="J31">
        <v>4.16</v>
      </c>
      <c r="K31">
        <v>6.45</v>
      </c>
    </row>
    <row r="32" spans="1:11">
      <c r="A32" t="s">
        <v>109</v>
      </c>
      <c r="B32">
        <v>4.04</v>
      </c>
      <c r="C32">
        <v>0.925</v>
      </c>
      <c r="D32">
        <v>3.16</v>
      </c>
      <c r="E32">
        <v>3.25</v>
      </c>
      <c r="F32">
        <v>3.7</v>
      </c>
      <c r="G32">
        <v>4.16</v>
      </c>
      <c r="H32">
        <v>4.52</v>
      </c>
      <c r="I32">
        <v>4.89</v>
      </c>
      <c r="J32">
        <v>5.63</v>
      </c>
      <c r="K32">
        <v>5.51</v>
      </c>
    </row>
    <row r="33" spans="1:11">
      <c r="A33" t="s">
        <v>112</v>
      </c>
      <c r="B33">
        <v>16.79</v>
      </c>
      <c r="C33">
        <v>15.37</v>
      </c>
      <c r="D33">
        <v>15.37</v>
      </c>
      <c r="E33">
        <v>12.87</v>
      </c>
      <c r="F33">
        <v>13.87</v>
      </c>
      <c r="G33">
        <v>17.1</v>
      </c>
      <c r="H33">
        <v>19.17</v>
      </c>
      <c r="I33">
        <v>23.6</v>
      </c>
      <c r="J33">
        <v>23.51</v>
      </c>
      <c r="K33">
        <v>24.58</v>
      </c>
    </row>
    <row r="34" spans="1:11">
      <c r="A34" t="s">
        <v>115</v>
      </c>
      <c r="B34">
        <v>6.79</v>
      </c>
      <c r="C34">
        <v>8.5</v>
      </c>
      <c r="D34">
        <v>8.77</v>
      </c>
      <c r="E34">
        <v>7.03</v>
      </c>
      <c r="F34">
        <v>9.48</v>
      </c>
      <c r="G34">
        <v>12.94</v>
      </c>
      <c r="H34">
        <v>15.29</v>
      </c>
      <c r="I34">
        <v>19.48</v>
      </c>
      <c r="J34">
        <v>22.6</v>
      </c>
      <c r="K34">
        <v>22.86</v>
      </c>
    </row>
    <row r="35" spans="1:11">
      <c r="A35" t="s">
        <v>118</v>
      </c>
      <c r="B35">
        <v>17.3</v>
      </c>
      <c r="C35">
        <v>11.01</v>
      </c>
      <c r="D35">
        <v>10.33</v>
      </c>
      <c r="E35">
        <v>9.26</v>
      </c>
      <c r="F35">
        <v>9.29</v>
      </c>
      <c r="G35">
        <v>11.47</v>
      </c>
      <c r="H35">
        <v>16.58</v>
      </c>
      <c r="I35">
        <v>17.56</v>
      </c>
      <c r="J35">
        <v>14.68</v>
      </c>
      <c r="K35">
        <v>18.6</v>
      </c>
    </row>
    <row r="36" spans="1:11">
      <c r="A36" t="s">
        <v>120</v>
      </c>
      <c r="B36">
        <v>19.41</v>
      </c>
      <c r="C36">
        <v>13.85</v>
      </c>
      <c r="D36">
        <v>14.5</v>
      </c>
      <c r="E36">
        <v>16.16</v>
      </c>
      <c r="F36">
        <v>19.21</v>
      </c>
      <c r="G36">
        <v>23.49</v>
      </c>
      <c r="H36">
        <v>35.01</v>
      </c>
      <c r="I36">
        <v>38.75</v>
      </c>
      <c r="J36">
        <v>38.64</v>
      </c>
      <c r="K36">
        <v>35.5</v>
      </c>
    </row>
    <row r="37" spans="1:11">
      <c r="A37" t="s">
        <v>122</v>
      </c>
      <c r="B37">
        <v>6.05</v>
      </c>
      <c r="C37">
        <v>1.735</v>
      </c>
      <c r="D37">
        <v>1.655</v>
      </c>
      <c r="E37">
        <v>1.325</v>
      </c>
      <c r="F37">
        <v>1.545</v>
      </c>
      <c r="G37">
        <v>1.8</v>
      </c>
      <c r="H37">
        <v>1.905</v>
      </c>
      <c r="I37">
        <v>2.16</v>
      </c>
      <c r="J37">
        <v>2.33</v>
      </c>
      <c r="K37">
        <v>2.54</v>
      </c>
    </row>
    <row r="38" spans="1:11">
      <c r="A38" t="s">
        <v>124</v>
      </c>
      <c r="B38">
        <v>6.71</v>
      </c>
      <c r="C38">
        <v>6.36</v>
      </c>
      <c r="D38">
        <v>6.02</v>
      </c>
      <c r="E38">
        <v>5.59</v>
      </c>
      <c r="F38">
        <v>4.47</v>
      </c>
      <c r="G38">
        <v>5.2</v>
      </c>
      <c r="H38">
        <v>5.94</v>
      </c>
      <c r="I38">
        <v>6.83</v>
      </c>
      <c r="J38">
        <v>7.22</v>
      </c>
      <c r="K38">
        <v>7.94</v>
      </c>
    </row>
    <row r="39" spans="1:11">
      <c r="A39" t="s">
        <v>126</v>
      </c>
      <c r="B39">
        <v>9.99</v>
      </c>
      <c r="C39">
        <v>11.45</v>
      </c>
      <c r="D39">
        <v>12.76</v>
      </c>
      <c r="E39">
        <v>11.19</v>
      </c>
      <c r="F39">
        <v>9.08</v>
      </c>
      <c r="G39">
        <v>11.41</v>
      </c>
      <c r="H39">
        <v>13.15</v>
      </c>
      <c r="I39">
        <v>13.52</v>
      </c>
      <c r="J39">
        <v>12.51</v>
      </c>
      <c r="K39">
        <v>16.89</v>
      </c>
    </row>
    <row r="40" spans="1:11">
      <c r="A40" t="s">
        <v>129</v>
      </c>
      <c r="B40">
        <v>5</v>
      </c>
      <c r="C40">
        <v>4.28</v>
      </c>
      <c r="D40">
        <v>4.8</v>
      </c>
      <c r="E40">
        <v>5.08</v>
      </c>
      <c r="F40">
        <v>4.57</v>
      </c>
      <c r="G40">
        <v>6.31</v>
      </c>
      <c r="H40">
        <v>8.19</v>
      </c>
      <c r="I40">
        <v>9</v>
      </c>
      <c r="J40">
        <v>11.27</v>
      </c>
      <c r="K40">
        <v>14.35</v>
      </c>
    </row>
    <row r="41" spans="1:11">
      <c r="A41" t="s">
        <v>131</v>
      </c>
      <c r="B41">
        <v>13.48</v>
      </c>
      <c r="C41">
        <v>9.19</v>
      </c>
      <c r="D41">
        <v>8.85</v>
      </c>
      <c r="E41">
        <v>9.15</v>
      </c>
      <c r="F41">
        <v>10.67</v>
      </c>
      <c r="G41">
        <v>17.15</v>
      </c>
      <c r="H41">
        <v>18</v>
      </c>
      <c r="I41">
        <v>15.88</v>
      </c>
      <c r="J41">
        <v>13.89</v>
      </c>
      <c r="K41">
        <v>13.32</v>
      </c>
    </row>
    <row r="42" spans="1:11">
      <c r="A42" t="s">
        <v>133</v>
      </c>
      <c r="B42">
        <v>12.06</v>
      </c>
      <c r="C42">
        <v>4.03</v>
      </c>
      <c r="D42">
        <v>3.3</v>
      </c>
      <c r="E42">
        <v>2.37</v>
      </c>
      <c r="F42">
        <v>3.48</v>
      </c>
      <c r="G42">
        <v>5.82</v>
      </c>
      <c r="H42">
        <v>6.56</v>
      </c>
      <c r="I42">
        <v>5.76</v>
      </c>
      <c r="J42">
        <v>9.69</v>
      </c>
      <c r="K42">
        <v>15.37</v>
      </c>
    </row>
    <row r="43" spans="1:11">
      <c r="A43" t="s">
        <v>136</v>
      </c>
      <c r="B43">
        <v>199.7</v>
      </c>
      <c r="C43">
        <v>3.55</v>
      </c>
      <c r="D43">
        <v>4.05</v>
      </c>
      <c r="E43">
        <v>4.66</v>
      </c>
      <c r="F43">
        <v>3.41</v>
      </c>
      <c r="G43">
        <v>3.34</v>
      </c>
      <c r="H43">
        <v>3.26</v>
      </c>
      <c r="I43">
        <v>4.36</v>
      </c>
      <c r="J43">
        <v>3.98</v>
      </c>
      <c r="K43">
        <v>4.03</v>
      </c>
    </row>
    <row r="44" spans="1:11">
      <c r="A44" t="s">
        <v>139</v>
      </c>
      <c r="B44">
        <v>8.28</v>
      </c>
      <c r="C44">
        <v>6.9</v>
      </c>
      <c r="D44">
        <v>8.54</v>
      </c>
      <c r="E44">
        <v>7.14</v>
      </c>
      <c r="F44">
        <v>7.48</v>
      </c>
      <c r="G44">
        <v>13.41</v>
      </c>
      <c r="H44">
        <v>18.25</v>
      </c>
      <c r="I44">
        <v>18.73</v>
      </c>
      <c r="J44">
        <v>17.16</v>
      </c>
      <c r="K44">
        <v>19.41</v>
      </c>
    </row>
    <row r="45" spans="1:11">
      <c r="A45" t="s">
        <v>142</v>
      </c>
      <c r="B45">
        <v>32.16</v>
      </c>
      <c r="C45">
        <v>26.05</v>
      </c>
      <c r="D45">
        <v>27.5</v>
      </c>
      <c r="E45">
        <v>27.75</v>
      </c>
      <c r="F45">
        <v>27.97</v>
      </c>
      <c r="G45">
        <v>27.31</v>
      </c>
      <c r="H45">
        <v>24.78</v>
      </c>
      <c r="I45">
        <v>22.56</v>
      </c>
      <c r="J45">
        <v>17.86</v>
      </c>
      <c r="K45">
        <v>21.37</v>
      </c>
    </row>
    <row r="46" spans="1:11">
      <c r="A46" t="s">
        <v>144</v>
      </c>
      <c r="B46">
        <v>6.55</v>
      </c>
      <c r="C46">
        <v>1.93</v>
      </c>
      <c r="D46">
        <v>2.61</v>
      </c>
      <c r="E46">
        <v>2.7</v>
      </c>
      <c r="F46">
        <v>1.37</v>
      </c>
      <c r="G46">
        <v>1.29</v>
      </c>
      <c r="H46">
        <v>1.845</v>
      </c>
      <c r="I46">
        <v>2.06</v>
      </c>
      <c r="J46">
        <v>1.83</v>
      </c>
      <c r="K46">
        <v>2.44</v>
      </c>
    </row>
    <row r="47" spans="1:11">
      <c r="A47" t="s">
        <v>147</v>
      </c>
      <c r="B47">
        <v>9.95</v>
      </c>
      <c r="C47">
        <v>11.6</v>
      </c>
      <c r="D47">
        <v>12.62</v>
      </c>
      <c r="E47">
        <v>12.43</v>
      </c>
      <c r="F47">
        <v>14.08</v>
      </c>
      <c r="G47">
        <v>15.25</v>
      </c>
      <c r="H47">
        <v>12.33</v>
      </c>
      <c r="I47">
        <v>11</v>
      </c>
      <c r="J47">
        <v>10.26</v>
      </c>
      <c r="K47">
        <v>10.82</v>
      </c>
    </row>
    <row r="48" spans="1:11">
      <c r="A48" t="s">
        <v>150</v>
      </c>
      <c r="B48">
        <v>14.76</v>
      </c>
      <c r="C48">
        <v>11</v>
      </c>
      <c r="D48">
        <v>10.33</v>
      </c>
      <c r="E48">
        <v>10.2</v>
      </c>
      <c r="F48">
        <v>8.69</v>
      </c>
      <c r="G48">
        <v>11.77</v>
      </c>
      <c r="H48">
        <v>13.02</v>
      </c>
      <c r="I48">
        <v>14.38</v>
      </c>
      <c r="J48">
        <v>12.81</v>
      </c>
      <c r="K48">
        <v>13.31</v>
      </c>
    </row>
    <row r="49" spans="1:11">
      <c r="A49" t="s">
        <v>152</v>
      </c>
      <c r="B49">
        <v>0.47</v>
      </c>
      <c r="C49">
        <v>1.74</v>
      </c>
      <c r="D49">
        <v>2.5</v>
      </c>
      <c r="E49">
        <v>1.795</v>
      </c>
      <c r="F49">
        <v>2.62</v>
      </c>
      <c r="G49">
        <v>5.32</v>
      </c>
      <c r="H49">
        <v>7.73</v>
      </c>
      <c r="I49">
        <v>11.13</v>
      </c>
      <c r="J49">
        <v>12.83</v>
      </c>
      <c r="K49">
        <v>7.37</v>
      </c>
    </row>
    <row r="50" spans="1:11">
      <c r="A50" t="s">
        <v>155</v>
      </c>
      <c r="B50">
        <v>18</v>
      </c>
      <c r="C50">
        <v>13.35</v>
      </c>
      <c r="D50">
        <v>12.93</v>
      </c>
      <c r="E50">
        <v>10.65</v>
      </c>
      <c r="F50">
        <v>7.96</v>
      </c>
      <c r="G50">
        <v>12.76</v>
      </c>
      <c r="H50">
        <v>13.1</v>
      </c>
      <c r="I50">
        <v>14.64</v>
      </c>
      <c r="J50">
        <v>13.94</v>
      </c>
      <c r="K50">
        <v>13.51</v>
      </c>
    </row>
    <row r="51" spans="1:11">
      <c r="A51" t="s">
        <v>157</v>
      </c>
      <c r="B51">
        <v>6.8</v>
      </c>
      <c r="C51">
        <v>4.76</v>
      </c>
      <c r="D51">
        <v>4.22</v>
      </c>
      <c r="E51">
        <v>3.22</v>
      </c>
      <c r="F51">
        <v>2.16</v>
      </c>
      <c r="G51">
        <v>3.38</v>
      </c>
      <c r="H51">
        <v>3.91</v>
      </c>
      <c r="I51">
        <v>4.89</v>
      </c>
      <c r="J51">
        <v>5.38</v>
      </c>
      <c r="K51">
        <v>5.17</v>
      </c>
    </row>
    <row r="52" spans="1:11">
      <c r="A52" t="s">
        <v>160</v>
      </c>
      <c r="B52">
        <v>32.3</v>
      </c>
      <c r="C52">
        <v>18.42</v>
      </c>
      <c r="D52">
        <v>25.11</v>
      </c>
      <c r="E52">
        <v>24.84</v>
      </c>
      <c r="F52">
        <v>27.96</v>
      </c>
      <c r="G52">
        <v>52.25</v>
      </c>
      <c r="H52">
        <v>55.57</v>
      </c>
      <c r="I52">
        <v>46.95</v>
      </c>
      <c r="J52">
        <v>44.84</v>
      </c>
      <c r="K52">
        <v>49.47</v>
      </c>
    </row>
    <row r="53" spans="1:11">
      <c r="A53" t="s">
        <v>163</v>
      </c>
      <c r="B53">
        <v>1.99</v>
      </c>
      <c r="C53">
        <v>1.425</v>
      </c>
      <c r="D53">
        <v>1.43</v>
      </c>
      <c r="E53">
        <v>1.39</v>
      </c>
      <c r="F53">
        <v>1.725</v>
      </c>
      <c r="G53">
        <v>1.845</v>
      </c>
      <c r="H53">
        <v>2.13</v>
      </c>
      <c r="I53">
        <v>2.26</v>
      </c>
      <c r="J53">
        <v>2.66</v>
      </c>
      <c r="K53">
        <v>2.87</v>
      </c>
    </row>
    <row r="54" spans="1:11">
      <c r="A54" t="s">
        <v>166</v>
      </c>
      <c r="B54">
        <v>5.2</v>
      </c>
      <c r="C54">
        <v>6.31</v>
      </c>
      <c r="D54">
        <v>5.85</v>
      </c>
      <c r="E54">
        <v>4.99</v>
      </c>
      <c r="F54">
        <v>4.41</v>
      </c>
      <c r="G54">
        <v>6.9</v>
      </c>
      <c r="H54">
        <v>7.7</v>
      </c>
      <c r="I54">
        <v>9.3</v>
      </c>
      <c r="J54">
        <v>8.08</v>
      </c>
      <c r="K54">
        <v>7.89</v>
      </c>
    </row>
    <row r="55" spans="1:11">
      <c r="A55" t="s">
        <v>169</v>
      </c>
      <c r="B55">
        <v>1.6</v>
      </c>
      <c r="C55">
        <v>0.91</v>
      </c>
      <c r="D55">
        <v>1.77</v>
      </c>
      <c r="E55">
        <v>1.94</v>
      </c>
      <c r="F55">
        <v>5.6</v>
      </c>
      <c r="G55">
        <v>12.81</v>
      </c>
      <c r="H55">
        <v>16.8</v>
      </c>
      <c r="I55">
        <v>27.44</v>
      </c>
      <c r="J55">
        <v>27.76</v>
      </c>
      <c r="K55">
        <v>29.31</v>
      </c>
    </row>
    <row r="56" spans="1:11">
      <c r="A56" t="s">
        <v>171</v>
      </c>
      <c r="B56">
        <v>1.02</v>
      </c>
      <c r="C56">
        <v>0.99</v>
      </c>
      <c r="D56">
        <v>1.24</v>
      </c>
      <c r="E56">
        <v>1.8</v>
      </c>
      <c r="F56">
        <v>1.79</v>
      </c>
      <c r="G56">
        <v>2.26</v>
      </c>
      <c r="H56">
        <v>2.61</v>
      </c>
      <c r="I56">
        <v>3.02</v>
      </c>
      <c r="J56">
        <v>2.81</v>
      </c>
      <c r="K56">
        <v>2.78</v>
      </c>
    </row>
    <row r="57" spans="1:11">
      <c r="A57" t="s">
        <v>173</v>
      </c>
      <c r="B57">
        <v>3.86</v>
      </c>
      <c r="C57">
        <v>2.96</v>
      </c>
      <c r="D57">
        <v>3.68</v>
      </c>
      <c r="E57">
        <v>3.51</v>
      </c>
      <c r="F57">
        <v>3.38</v>
      </c>
      <c r="G57">
        <v>3.87</v>
      </c>
      <c r="H57">
        <v>4.37</v>
      </c>
      <c r="I57">
        <v>4.87</v>
      </c>
      <c r="J57">
        <v>5.94</v>
      </c>
      <c r="K57">
        <v>6.65</v>
      </c>
    </row>
    <row r="58" spans="1:11">
      <c r="A58" t="s">
        <v>175</v>
      </c>
      <c r="B58">
        <v>7.81</v>
      </c>
      <c r="C58">
        <v>9.35</v>
      </c>
      <c r="D58">
        <v>9.35</v>
      </c>
      <c r="E58">
        <v>4.65</v>
      </c>
      <c r="F58">
        <v>4.09</v>
      </c>
      <c r="G58">
        <v>5.56</v>
      </c>
      <c r="H58">
        <v>5.5</v>
      </c>
      <c r="I58">
        <v>5.19</v>
      </c>
      <c r="J58">
        <v>6.27</v>
      </c>
      <c r="K58">
        <v>7.62</v>
      </c>
    </row>
    <row r="59" spans="1:11">
      <c r="A59" t="s">
        <v>178</v>
      </c>
      <c r="B59">
        <v>52</v>
      </c>
      <c r="C59">
        <v>30.66</v>
      </c>
      <c r="D59">
        <v>30.46</v>
      </c>
      <c r="E59">
        <v>33.42</v>
      </c>
      <c r="F59">
        <v>29.86</v>
      </c>
      <c r="G59">
        <v>27.11</v>
      </c>
      <c r="H59">
        <v>18.93</v>
      </c>
      <c r="I59">
        <v>11.85</v>
      </c>
      <c r="J59">
        <v>9.85</v>
      </c>
      <c r="K59">
        <v>15.46</v>
      </c>
    </row>
    <row r="60" spans="1:11">
      <c r="A60" t="s">
        <v>181</v>
      </c>
      <c r="B60">
        <v>3.7</v>
      </c>
      <c r="C60">
        <v>5.4</v>
      </c>
      <c r="D60">
        <v>6.5</v>
      </c>
      <c r="E60">
        <v>8.04</v>
      </c>
      <c r="F60">
        <v>10.89</v>
      </c>
      <c r="G60">
        <v>16.55</v>
      </c>
      <c r="H60">
        <v>29.03</v>
      </c>
      <c r="I60">
        <v>59.34</v>
      </c>
      <c r="J60">
        <v>80.1</v>
      </c>
      <c r="K60">
        <v>66.8</v>
      </c>
    </row>
    <row r="61" spans="1:11">
      <c r="A61" t="s">
        <v>184</v>
      </c>
      <c r="B61">
        <v>0.115</v>
      </c>
      <c r="C61">
        <v>1.76</v>
      </c>
      <c r="D61">
        <v>2.19</v>
      </c>
      <c r="E61">
        <v>2.02</v>
      </c>
      <c r="F61">
        <v>2.14</v>
      </c>
      <c r="G61">
        <v>1.805</v>
      </c>
      <c r="H61">
        <v>0.995</v>
      </c>
      <c r="I61">
        <v>1.625</v>
      </c>
      <c r="J61">
        <v>3.06</v>
      </c>
      <c r="K61">
        <v>2.67</v>
      </c>
    </row>
    <row r="62" spans="1:11">
      <c r="A62" t="s">
        <v>186</v>
      </c>
      <c r="B62">
        <v>15.43</v>
      </c>
      <c r="C62">
        <v>7.5</v>
      </c>
      <c r="D62">
        <v>7.47</v>
      </c>
      <c r="E62">
        <v>7.91</v>
      </c>
      <c r="F62">
        <v>3.33</v>
      </c>
      <c r="G62">
        <v>3.63</v>
      </c>
      <c r="H62">
        <v>4.26</v>
      </c>
      <c r="I62">
        <v>5.19</v>
      </c>
      <c r="J62">
        <v>5.21</v>
      </c>
      <c r="K62">
        <v>5.65</v>
      </c>
    </row>
    <row r="63" spans="1:11">
      <c r="A63" t="s">
        <v>188</v>
      </c>
      <c r="B63">
        <v>11.45</v>
      </c>
      <c r="C63">
        <v>14.02</v>
      </c>
      <c r="D63">
        <v>15.2</v>
      </c>
      <c r="E63">
        <v>14.6</v>
      </c>
      <c r="F63">
        <v>14.05</v>
      </c>
      <c r="G63">
        <v>15.43</v>
      </c>
      <c r="H63">
        <v>15.75</v>
      </c>
      <c r="I63">
        <v>17.85</v>
      </c>
      <c r="J63">
        <v>18.11</v>
      </c>
      <c r="K63">
        <v>19</v>
      </c>
    </row>
    <row r="64" spans="1:11">
      <c r="A64" t="s">
        <v>191</v>
      </c>
      <c r="B64">
        <v>4.79</v>
      </c>
      <c r="C64">
        <v>5.23</v>
      </c>
      <c r="D64">
        <v>7.02</v>
      </c>
      <c r="E64">
        <v>7.3</v>
      </c>
      <c r="F64">
        <v>6.03</v>
      </c>
      <c r="G64">
        <v>3.61</v>
      </c>
      <c r="H64">
        <v>1.995</v>
      </c>
      <c r="I64">
        <v>1.67</v>
      </c>
      <c r="J64">
        <v>3.17</v>
      </c>
      <c r="K64">
        <v>4.49</v>
      </c>
    </row>
    <row r="65" spans="1:11">
      <c r="A65" t="s">
        <v>193</v>
      </c>
      <c r="B65">
        <v>8.55</v>
      </c>
      <c r="C65">
        <v>6.18</v>
      </c>
      <c r="D65">
        <v>7.87</v>
      </c>
      <c r="E65">
        <v>8.09</v>
      </c>
      <c r="F65">
        <v>7.21</v>
      </c>
      <c r="G65">
        <v>9.3</v>
      </c>
      <c r="H65">
        <v>9.68</v>
      </c>
      <c r="I65">
        <v>10.82</v>
      </c>
      <c r="J65">
        <v>9.52</v>
      </c>
      <c r="K65">
        <v>11.84</v>
      </c>
    </row>
    <row r="66" spans="1:11">
      <c r="A66" t="s">
        <v>195</v>
      </c>
      <c r="B66">
        <v>5.04</v>
      </c>
      <c r="C66">
        <v>4.91</v>
      </c>
      <c r="D66">
        <v>9.24</v>
      </c>
      <c r="E66">
        <v>19.25</v>
      </c>
      <c r="F66">
        <v>18.88</v>
      </c>
      <c r="G66">
        <v>11.86</v>
      </c>
      <c r="H66">
        <v>10</v>
      </c>
      <c r="I66">
        <v>9</v>
      </c>
      <c r="J66">
        <v>7.92</v>
      </c>
      <c r="K66">
        <v>10.19</v>
      </c>
    </row>
    <row r="67" spans="1:11">
      <c r="A67" t="s">
        <v>197</v>
      </c>
      <c r="B67">
        <v>7.5</v>
      </c>
      <c r="C67">
        <v>7.38</v>
      </c>
      <c r="D67">
        <v>12.44</v>
      </c>
      <c r="E67">
        <v>13.5</v>
      </c>
      <c r="F67">
        <v>13.2</v>
      </c>
      <c r="G67">
        <v>12.2</v>
      </c>
      <c r="H67">
        <v>12.68</v>
      </c>
      <c r="I67">
        <v>8.37</v>
      </c>
      <c r="J67">
        <v>13.43</v>
      </c>
      <c r="K67">
        <v>21.14</v>
      </c>
    </row>
    <row r="68" spans="1:11">
      <c r="A68" t="s">
        <v>199</v>
      </c>
      <c r="B68">
        <v>13.81</v>
      </c>
      <c r="C68">
        <v>12.53</v>
      </c>
      <c r="D68">
        <v>13.71</v>
      </c>
      <c r="E68">
        <v>15.15</v>
      </c>
      <c r="F68">
        <v>16.68</v>
      </c>
      <c r="G68">
        <v>22.08</v>
      </c>
      <c r="H68">
        <v>22.9</v>
      </c>
      <c r="I68">
        <v>30.21</v>
      </c>
      <c r="J68">
        <v>25.06</v>
      </c>
      <c r="K68">
        <v>25.41</v>
      </c>
    </row>
    <row r="69" spans="1:11">
      <c r="A69" t="s">
        <v>202</v>
      </c>
      <c r="B69">
        <v>0.13</v>
      </c>
      <c r="C69">
        <v>0.05</v>
      </c>
      <c r="D69">
        <v>0.435</v>
      </c>
      <c r="E69">
        <v>0.985</v>
      </c>
      <c r="F69">
        <v>1.57</v>
      </c>
      <c r="G69">
        <v>1.365</v>
      </c>
      <c r="H69">
        <v>1.875</v>
      </c>
      <c r="I69">
        <v>3.15</v>
      </c>
      <c r="J69">
        <v>5.78</v>
      </c>
      <c r="K69">
        <v>6.13</v>
      </c>
    </row>
    <row r="70" spans="1:11">
      <c r="A70" t="s">
        <v>204</v>
      </c>
      <c r="B70">
        <v>4.75</v>
      </c>
      <c r="C70">
        <v>3.31</v>
      </c>
      <c r="D70">
        <v>3.18</v>
      </c>
      <c r="E70">
        <v>2.96</v>
      </c>
      <c r="F70">
        <v>2.46</v>
      </c>
      <c r="G70">
        <v>5.78</v>
      </c>
      <c r="H70">
        <v>7.35</v>
      </c>
      <c r="I70">
        <v>13.15</v>
      </c>
      <c r="J70">
        <v>12.86</v>
      </c>
      <c r="K70">
        <v>12.99</v>
      </c>
    </row>
    <row r="71" spans="1:11">
      <c r="A71" t="s">
        <v>206</v>
      </c>
      <c r="B71">
        <v>37.5</v>
      </c>
      <c r="C71">
        <v>31.15</v>
      </c>
      <c r="D71">
        <v>39.64</v>
      </c>
      <c r="E71">
        <v>52.91</v>
      </c>
      <c r="F71">
        <v>69.28</v>
      </c>
      <c r="G71">
        <v>12.45</v>
      </c>
      <c r="H71">
        <v>9.24</v>
      </c>
      <c r="I71">
        <v>6.43</v>
      </c>
      <c r="J71">
        <v>6.57</v>
      </c>
      <c r="K71">
        <v>8.47</v>
      </c>
    </row>
    <row r="72" spans="1:11">
      <c r="A72" t="s">
        <v>209</v>
      </c>
      <c r="B72">
        <v>1.25</v>
      </c>
      <c r="C72">
        <v>1.43</v>
      </c>
      <c r="D72">
        <v>1.4</v>
      </c>
      <c r="E72">
        <v>1.57</v>
      </c>
      <c r="F72">
        <v>2.09</v>
      </c>
      <c r="G72">
        <v>2.73</v>
      </c>
      <c r="H72">
        <v>3.5</v>
      </c>
      <c r="I72">
        <v>3.88</v>
      </c>
      <c r="J72">
        <v>4.97</v>
      </c>
      <c r="K72">
        <v>6.96</v>
      </c>
    </row>
    <row r="73" spans="1:11">
      <c r="A73" t="s">
        <v>211</v>
      </c>
      <c r="B73">
        <v>2.49</v>
      </c>
      <c r="C73">
        <v>0.71</v>
      </c>
      <c r="D73">
        <v>2.52</v>
      </c>
      <c r="E73">
        <v>2.61</v>
      </c>
      <c r="F73">
        <v>3.37</v>
      </c>
      <c r="G73">
        <v>4.64</v>
      </c>
      <c r="H73">
        <v>4.89</v>
      </c>
      <c r="I73">
        <v>5.32</v>
      </c>
      <c r="J73">
        <v>5.88</v>
      </c>
      <c r="K73">
        <v>6.43</v>
      </c>
    </row>
    <row r="74" spans="1:11">
      <c r="A74" t="s">
        <v>213</v>
      </c>
      <c r="B74">
        <v>18.1</v>
      </c>
      <c r="C74">
        <v>14.25</v>
      </c>
      <c r="D74">
        <v>10.89</v>
      </c>
      <c r="E74">
        <v>5.73</v>
      </c>
      <c r="F74">
        <v>6.27</v>
      </c>
      <c r="G74">
        <v>6.41</v>
      </c>
      <c r="H74">
        <v>5.04</v>
      </c>
      <c r="I74">
        <v>8.86</v>
      </c>
      <c r="J74">
        <v>9.5</v>
      </c>
      <c r="K74">
        <v>10.32</v>
      </c>
    </row>
    <row r="75" spans="1:11">
      <c r="A75" t="s">
        <v>215</v>
      </c>
      <c r="B75">
        <v>1.64</v>
      </c>
      <c r="C75">
        <v>0.82</v>
      </c>
      <c r="D75">
        <v>0.65</v>
      </c>
      <c r="E75">
        <v>0.665</v>
      </c>
      <c r="F75">
        <v>3.04</v>
      </c>
      <c r="G75">
        <v>3.4</v>
      </c>
      <c r="H75">
        <v>3.78</v>
      </c>
      <c r="I75">
        <v>4.33</v>
      </c>
      <c r="J75">
        <v>4.79</v>
      </c>
      <c r="K75">
        <v>4.88</v>
      </c>
    </row>
    <row r="76" spans="1:11">
      <c r="A76" t="s">
        <v>218</v>
      </c>
      <c r="B76">
        <v>42.6</v>
      </c>
      <c r="C76">
        <v>28.71</v>
      </c>
      <c r="D76">
        <v>25.4</v>
      </c>
      <c r="E76">
        <v>21.85</v>
      </c>
      <c r="F76">
        <v>15.64</v>
      </c>
      <c r="G76">
        <v>11.24</v>
      </c>
      <c r="H76">
        <v>12.21</v>
      </c>
      <c r="I76">
        <v>12.78</v>
      </c>
      <c r="J76">
        <v>13.5</v>
      </c>
      <c r="K76">
        <v>16.13</v>
      </c>
    </row>
    <row r="77" spans="1:11">
      <c r="A77" t="s">
        <v>220</v>
      </c>
      <c r="B77">
        <v>15.6</v>
      </c>
      <c r="C77">
        <v>23.62</v>
      </c>
      <c r="D77">
        <v>22.6</v>
      </c>
      <c r="E77">
        <v>20.13</v>
      </c>
      <c r="F77">
        <v>12.6</v>
      </c>
      <c r="G77">
        <v>22.82</v>
      </c>
      <c r="H77">
        <v>22.28</v>
      </c>
      <c r="I77">
        <v>21.85</v>
      </c>
      <c r="J77">
        <v>31.19</v>
      </c>
      <c r="K77">
        <v>29.38</v>
      </c>
    </row>
    <row r="78" spans="1:11">
      <c r="A78" t="s">
        <v>223</v>
      </c>
      <c r="B78">
        <v>4.42</v>
      </c>
      <c r="C78">
        <v>4.7</v>
      </c>
      <c r="D78">
        <v>4.53</v>
      </c>
      <c r="E78">
        <v>4.35</v>
      </c>
      <c r="F78">
        <v>4.3</v>
      </c>
      <c r="G78">
        <v>4.25</v>
      </c>
      <c r="H78">
        <v>3.23</v>
      </c>
      <c r="I78">
        <v>1.855</v>
      </c>
      <c r="J78">
        <v>2.29</v>
      </c>
      <c r="K78">
        <v>3.23</v>
      </c>
    </row>
    <row r="79" spans="1:11">
      <c r="A79" t="s">
        <v>225</v>
      </c>
      <c r="B79">
        <v>1.67</v>
      </c>
      <c r="C79">
        <v>0.965</v>
      </c>
      <c r="D79">
        <v>1.015</v>
      </c>
      <c r="E79">
        <v>1.445</v>
      </c>
      <c r="F79">
        <v>1.765</v>
      </c>
      <c r="G79">
        <v>1.51</v>
      </c>
      <c r="H79">
        <v>1.8</v>
      </c>
      <c r="I79">
        <v>1.195</v>
      </c>
      <c r="J79">
        <v>0.915</v>
      </c>
      <c r="K79">
        <v>1.245</v>
      </c>
    </row>
    <row r="80" spans="1:11">
      <c r="A80" t="s">
        <v>227</v>
      </c>
      <c r="B80">
        <v>3.97</v>
      </c>
      <c r="C80">
        <v>1.32</v>
      </c>
      <c r="D80">
        <v>1.8</v>
      </c>
      <c r="E80">
        <v>14.26</v>
      </c>
      <c r="F80">
        <v>11.5</v>
      </c>
      <c r="G80">
        <v>7.65</v>
      </c>
      <c r="H80">
        <v>4.84</v>
      </c>
      <c r="I80">
        <v>4.97</v>
      </c>
      <c r="J80">
        <v>8.56</v>
      </c>
      <c r="K80">
        <v>9.99</v>
      </c>
    </row>
    <row r="81" spans="1:11">
      <c r="A81" t="s">
        <v>229</v>
      </c>
      <c r="B81">
        <v>9.3</v>
      </c>
      <c r="C81">
        <v>5.51</v>
      </c>
      <c r="D81">
        <v>8.13</v>
      </c>
      <c r="E81">
        <v>8.08</v>
      </c>
      <c r="F81">
        <v>4.89</v>
      </c>
      <c r="G81">
        <v>5.04</v>
      </c>
      <c r="H81">
        <v>4.92</v>
      </c>
      <c r="I81">
        <v>6.1</v>
      </c>
      <c r="J81">
        <v>4.88</v>
      </c>
      <c r="K81">
        <v>4.76</v>
      </c>
    </row>
    <row r="82" spans="1:11">
      <c r="A82" t="s">
        <v>231</v>
      </c>
      <c r="B82">
        <v>1.745</v>
      </c>
      <c r="C82">
        <v>0.475</v>
      </c>
      <c r="D82">
        <v>2.35</v>
      </c>
      <c r="E82">
        <v>2.4</v>
      </c>
      <c r="F82">
        <v>2.17</v>
      </c>
      <c r="G82">
        <v>2.47</v>
      </c>
      <c r="H82">
        <v>3.1</v>
      </c>
      <c r="I82">
        <v>3.35</v>
      </c>
      <c r="J82">
        <v>3.34</v>
      </c>
      <c r="K82">
        <v>4.21</v>
      </c>
    </row>
    <row r="83" spans="1:11">
      <c r="A83" t="s">
        <v>233</v>
      </c>
      <c r="B83">
        <v>0.81</v>
      </c>
      <c r="C83">
        <v>1.76</v>
      </c>
      <c r="D83">
        <v>2.04</v>
      </c>
      <c r="E83">
        <v>2</v>
      </c>
      <c r="F83">
        <v>2.3</v>
      </c>
      <c r="G83">
        <v>2.66</v>
      </c>
      <c r="H83">
        <v>2.88</v>
      </c>
      <c r="I83">
        <v>3.35</v>
      </c>
      <c r="J83">
        <v>3.44</v>
      </c>
      <c r="K83">
        <v>3.6</v>
      </c>
    </row>
    <row r="84" spans="1:11">
      <c r="A84" t="s">
        <v>234</v>
      </c>
      <c r="B84">
        <v>3.42</v>
      </c>
      <c r="C84">
        <v>2.13</v>
      </c>
      <c r="D84">
        <v>2.05</v>
      </c>
      <c r="E84">
        <v>3.57</v>
      </c>
      <c r="F84">
        <v>2.1</v>
      </c>
      <c r="G84">
        <v>2.79</v>
      </c>
      <c r="H84">
        <v>3.93</v>
      </c>
      <c r="I84">
        <v>4.39</v>
      </c>
      <c r="J84">
        <v>4.62</v>
      </c>
      <c r="K84">
        <v>5.17</v>
      </c>
    </row>
    <row r="85" spans="1:11">
      <c r="A85" t="s">
        <v>236</v>
      </c>
      <c r="B85">
        <v>8.6</v>
      </c>
      <c r="C85">
        <v>9.01</v>
      </c>
      <c r="D85">
        <v>9.01</v>
      </c>
      <c r="E85">
        <v>6.61</v>
      </c>
      <c r="F85">
        <v>6.65</v>
      </c>
      <c r="G85">
        <v>8.81</v>
      </c>
      <c r="H85">
        <v>11.06</v>
      </c>
      <c r="I85">
        <v>14.51</v>
      </c>
      <c r="J85">
        <v>17.63</v>
      </c>
      <c r="K85">
        <v>15.02</v>
      </c>
    </row>
    <row r="86" spans="1:11">
      <c r="A86" t="s">
        <v>238</v>
      </c>
      <c r="B86">
        <v>66.62</v>
      </c>
      <c r="C86">
        <v>41.15</v>
      </c>
      <c r="D86">
        <v>40.14</v>
      </c>
      <c r="E86">
        <v>32.35</v>
      </c>
      <c r="F86">
        <v>34.74</v>
      </c>
      <c r="G86">
        <v>48.26</v>
      </c>
      <c r="H86">
        <v>52.93</v>
      </c>
      <c r="I86">
        <v>58.24</v>
      </c>
      <c r="J86">
        <v>49.26</v>
      </c>
      <c r="K86">
        <v>57.04</v>
      </c>
    </row>
    <row r="87" spans="1:11">
      <c r="A87" t="s">
        <v>240</v>
      </c>
      <c r="B87">
        <v>13.1</v>
      </c>
      <c r="C87">
        <v>15.75</v>
      </c>
      <c r="D87">
        <v>13.51</v>
      </c>
      <c r="E87">
        <v>11.54</v>
      </c>
      <c r="F87">
        <v>11.54</v>
      </c>
      <c r="G87">
        <v>15.07</v>
      </c>
      <c r="H87">
        <v>14.94</v>
      </c>
      <c r="I87">
        <v>15.86</v>
      </c>
      <c r="J87">
        <v>16.2</v>
      </c>
      <c r="K87">
        <v>15.64</v>
      </c>
    </row>
    <row r="88" spans="1:11">
      <c r="A88" t="s">
        <v>242</v>
      </c>
      <c r="B88">
        <v>2.34</v>
      </c>
      <c r="C88">
        <v>1.9</v>
      </c>
      <c r="D88">
        <v>2.05</v>
      </c>
      <c r="E88">
        <v>1.835</v>
      </c>
      <c r="F88">
        <v>2.2</v>
      </c>
      <c r="G88">
        <v>2.77</v>
      </c>
      <c r="H88">
        <v>2.85</v>
      </c>
      <c r="I88">
        <v>3.4</v>
      </c>
      <c r="J88">
        <v>3.87</v>
      </c>
      <c r="K88">
        <v>3.27</v>
      </c>
    </row>
    <row r="89" spans="1:11">
      <c r="A89" t="s">
        <v>244</v>
      </c>
      <c r="B89">
        <v>0.775</v>
      </c>
      <c r="C89">
        <v>0.685</v>
      </c>
      <c r="D89">
        <v>2.4</v>
      </c>
      <c r="E89">
        <v>3.7</v>
      </c>
      <c r="F89">
        <v>5.87</v>
      </c>
      <c r="G89">
        <v>5.33</v>
      </c>
      <c r="H89">
        <v>3.14</v>
      </c>
      <c r="I89">
        <v>2.38</v>
      </c>
      <c r="J89">
        <v>4.28</v>
      </c>
      <c r="K89">
        <v>4.33</v>
      </c>
    </row>
    <row r="90" spans="1:11">
      <c r="A90" t="s">
        <v>246</v>
      </c>
      <c r="B90">
        <v>0.725</v>
      </c>
      <c r="C90">
        <v>0.26</v>
      </c>
      <c r="D90">
        <v>0.98</v>
      </c>
      <c r="E90">
        <v>1.05</v>
      </c>
      <c r="F90">
        <v>1.63</v>
      </c>
      <c r="G90">
        <v>3.39</v>
      </c>
      <c r="H90">
        <v>5.59</v>
      </c>
      <c r="I90">
        <v>4.78</v>
      </c>
      <c r="J90">
        <v>4.13</v>
      </c>
      <c r="K90">
        <v>4.61</v>
      </c>
    </row>
    <row r="91" spans="1:11">
      <c r="A91" t="s">
        <v>249</v>
      </c>
      <c r="B91">
        <v>7.1</v>
      </c>
      <c r="C91">
        <v>6.45</v>
      </c>
      <c r="D91">
        <v>7.66</v>
      </c>
      <c r="E91">
        <v>7.88</v>
      </c>
      <c r="F91">
        <v>9.13</v>
      </c>
      <c r="G91">
        <v>12.3</v>
      </c>
      <c r="H91">
        <v>12.46</v>
      </c>
      <c r="I91">
        <v>13.85</v>
      </c>
      <c r="J91">
        <v>14.65</v>
      </c>
      <c r="K91">
        <v>17.98</v>
      </c>
    </row>
    <row r="92" spans="1:11">
      <c r="A92" t="s">
        <v>251</v>
      </c>
      <c r="B92">
        <v>0.56</v>
      </c>
      <c r="C92">
        <v>0.46</v>
      </c>
      <c r="D92">
        <v>1.54</v>
      </c>
      <c r="E92">
        <v>2.95</v>
      </c>
      <c r="F92">
        <v>2.01</v>
      </c>
      <c r="G92">
        <v>3.55</v>
      </c>
      <c r="H92">
        <v>6.48</v>
      </c>
      <c r="I92">
        <v>7.6</v>
      </c>
      <c r="J92">
        <v>9.41</v>
      </c>
      <c r="K92">
        <v>4.81</v>
      </c>
    </row>
    <row r="93" spans="1:11">
      <c r="A93" t="s">
        <v>253</v>
      </c>
      <c r="B93">
        <v>2.5</v>
      </c>
      <c r="C93">
        <v>4.18</v>
      </c>
      <c r="D93">
        <v>5.35</v>
      </c>
      <c r="E93">
        <v>4.51</v>
      </c>
      <c r="F93">
        <v>4.83</v>
      </c>
      <c r="G93">
        <v>6.43</v>
      </c>
      <c r="H93">
        <v>7.81</v>
      </c>
      <c r="I93">
        <v>5.37</v>
      </c>
      <c r="J93">
        <v>6.01</v>
      </c>
      <c r="K93">
        <v>5.59</v>
      </c>
    </row>
    <row r="94" spans="1:11">
      <c r="A94" t="s">
        <v>255</v>
      </c>
      <c r="B94">
        <v>8.29</v>
      </c>
      <c r="C94">
        <v>8.71</v>
      </c>
      <c r="D94">
        <v>9.29</v>
      </c>
      <c r="E94">
        <v>9.67</v>
      </c>
      <c r="F94">
        <v>8.45</v>
      </c>
      <c r="G94">
        <v>10.38</v>
      </c>
      <c r="H94">
        <v>10.82</v>
      </c>
      <c r="I94">
        <v>11.2</v>
      </c>
      <c r="J94">
        <v>12.47</v>
      </c>
      <c r="K94">
        <v>13.27</v>
      </c>
    </row>
    <row r="95" spans="1:11">
      <c r="A95" t="s">
        <v>258</v>
      </c>
      <c r="B95">
        <v>1.09</v>
      </c>
      <c r="C95">
        <v>0.8</v>
      </c>
      <c r="D95">
        <v>0.77</v>
      </c>
      <c r="E95">
        <v>0.785</v>
      </c>
      <c r="F95">
        <v>0.865</v>
      </c>
      <c r="G95">
        <v>1.11</v>
      </c>
      <c r="H95">
        <v>1.07</v>
      </c>
      <c r="I95">
        <v>1.185</v>
      </c>
      <c r="J95">
        <v>1.11</v>
      </c>
      <c r="K95">
        <v>1.04</v>
      </c>
    </row>
    <row r="96" spans="1:11">
      <c r="A96" t="s">
        <v>260</v>
      </c>
      <c r="B96">
        <v>1.665</v>
      </c>
      <c r="C96">
        <v>0.71</v>
      </c>
      <c r="D96">
        <v>3.13</v>
      </c>
      <c r="E96">
        <v>3.44</v>
      </c>
      <c r="F96">
        <v>3.89</v>
      </c>
      <c r="G96">
        <v>4.43</v>
      </c>
      <c r="H96">
        <v>4.32</v>
      </c>
      <c r="I96">
        <v>4.63</v>
      </c>
      <c r="J96">
        <v>4.92</v>
      </c>
      <c r="K96">
        <v>4.51</v>
      </c>
    </row>
    <row r="97" spans="1:11">
      <c r="A97" t="s">
        <v>262</v>
      </c>
      <c r="B97">
        <v>16.4</v>
      </c>
      <c r="C97">
        <v>14.32</v>
      </c>
      <c r="D97">
        <v>18.4</v>
      </c>
      <c r="E97">
        <v>22.4</v>
      </c>
      <c r="F97">
        <v>24.42</v>
      </c>
      <c r="G97">
        <v>27.85</v>
      </c>
      <c r="H97">
        <v>18.98</v>
      </c>
      <c r="I97">
        <v>13</v>
      </c>
      <c r="J97">
        <v>11.8</v>
      </c>
      <c r="K97">
        <v>19.64</v>
      </c>
    </row>
    <row r="98" spans="1:11">
      <c r="A98" t="s">
        <v>264</v>
      </c>
      <c r="B98">
        <v>2.24</v>
      </c>
      <c r="C98">
        <v>2.43</v>
      </c>
      <c r="D98">
        <v>2.93</v>
      </c>
      <c r="E98">
        <v>3.67</v>
      </c>
      <c r="F98">
        <v>7</v>
      </c>
      <c r="G98">
        <v>9</v>
      </c>
      <c r="H98">
        <v>9.99</v>
      </c>
      <c r="I98">
        <v>7.91</v>
      </c>
      <c r="J98">
        <v>9.54</v>
      </c>
      <c r="K98">
        <v>13.29</v>
      </c>
    </row>
    <row r="99" spans="1:11">
      <c r="A99" t="s">
        <v>267</v>
      </c>
      <c r="B99">
        <v>0.935</v>
      </c>
      <c r="C99">
        <v>0.55</v>
      </c>
      <c r="D99">
        <v>0.33</v>
      </c>
      <c r="E99">
        <v>0.19</v>
      </c>
      <c r="F99">
        <v>1.3</v>
      </c>
      <c r="G99">
        <v>2.8</v>
      </c>
      <c r="H99">
        <v>3.32</v>
      </c>
      <c r="I99">
        <v>5.26</v>
      </c>
      <c r="J99">
        <v>9.89</v>
      </c>
      <c r="K99">
        <v>13.89</v>
      </c>
    </row>
    <row r="100" spans="1:11">
      <c r="A100" t="s">
        <v>270</v>
      </c>
      <c r="B100">
        <v>0.955</v>
      </c>
      <c r="C100">
        <v>0.46</v>
      </c>
      <c r="D100">
        <v>2.79</v>
      </c>
      <c r="E100">
        <v>2.52</v>
      </c>
      <c r="F100">
        <v>2.45</v>
      </c>
      <c r="G100">
        <v>1.63</v>
      </c>
      <c r="H100">
        <v>0.425</v>
      </c>
      <c r="I100">
        <v>1.47</v>
      </c>
      <c r="J100">
        <v>3.69</v>
      </c>
      <c r="K100">
        <v>3.87</v>
      </c>
    </row>
    <row r="101" spans="1:11">
      <c r="A101" t="s">
        <v>272</v>
      </c>
      <c r="B101">
        <v>4.68</v>
      </c>
      <c r="C101">
        <v>1.78</v>
      </c>
      <c r="D101">
        <v>1.87</v>
      </c>
      <c r="E101">
        <v>1.42</v>
      </c>
      <c r="F101">
        <v>0.825</v>
      </c>
      <c r="G101">
        <v>0.68</v>
      </c>
      <c r="H101">
        <v>1.055</v>
      </c>
      <c r="I101">
        <v>1.075</v>
      </c>
      <c r="J101">
        <v>1.05</v>
      </c>
      <c r="K101">
        <v>1.265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2"/>
  <sheetViews>
    <sheetView topLeftCell="A175" workbookViewId="0">
      <selection activeCell="E11" sqref="E11"/>
    </sheetView>
  </sheetViews>
  <sheetFormatPr defaultColWidth="9" defaultRowHeight="14.4"/>
  <cols>
    <col min="1" max="1" width="10.7314814814815" customWidth="1"/>
    <col min="2" max="2" width="26" customWidth="1"/>
    <col min="3" max="3" width="14" customWidth="1"/>
    <col min="5" max="5" width="10.7314814814815" customWidth="1"/>
    <col min="6" max="6" width="20.1296296296296" customWidth="1"/>
  </cols>
  <sheetData>
    <row r="1" spans="1:6">
      <c r="A1" t="s">
        <v>303</v>
      </c>
      <c r="B1" t="s">
        <v>307</v>
      </c>
      <c r="C1" t="s">
        <v>295</v>
      </c>
      <c r="E1" t="s">
        <v>400</v>
      </c>
      <c r="F1" t="s">
        <v>401</v>
      </c>
    </row>
    <row r="2" spans="1:6">
      <c r="A2" s="1">
        <v>33998</v>
      </c>
      <c r="B2">
        <v>1337.7</v>
      </c>
      <c r="C2" s="2">
        <v>-0.0191377034755829</v>
      </c>
      <c r="E2" s="1">
        <v>33998</v>
      </c>
      <c r="F2" s="2">
        <v>0.026444790087394</v>
      </c>
    </row>
    <row r="3" spans="1:9">
      <c r="A3" s="1">
        <v>34026</v>
      </c>
      <c r="B3">
        <v>1412.6</v>
      </c>
      <c r="C3" s="2">
        <v>0.0559916274201988</v>
      </c>
      <c r="E3" s="1">
        <v>34026</v>
      </c>
      <c r="F3" s="2">
        <v>0.0472972665642791</v>
      </c>
      <c r="I3" s="3"/>
    </row>
    <row r="4" spans="1:6">
      <c r="A4" s="1">
        <v>34059</v>
      </c>
      <c r="B4">
        <v>1466.4</v>
      </c>
      <c r="C4" s="2">
        <v>0.0380857992354524</v>
      </c>
      <c r="E4" s="1">
        <v>34059</v>
      </c>
      <c r="F4" s="2">
        <v>0.0153492943099093</v>
      </c>
    </row>
    <row r="5" spans="1:6">
      <c r="A5" s="1">
        <v>34089</v>
      </c>
      <c r="B5">
        <v>1478</v>
      </c>
      <c r="C5" s="2">
        <v>0.00791052918712487</v>
      </c>
      <c r="E5" s="1">
        <v>34089</v>
      </c>
      <c r="F5" s="2">
        <v>0.0205214238014514</v>
      </c>
    </row>
    <row r="6" spans="1:6">
      <c r="A6" s="1">
        <v>34120</v>
      </c>
      <c r="B6">
        <v>1525.4</v>
      </c>
      <c r="C6" s="2">
        <v>0.0320703653585928</v>
      </c>
      <c r="E6" s="1">
        <v>34120</v>
      </c>
      <c r="F6" s="2">
        <v>-0.00823126086423397</v>
      </c>
    </row>
    <row r="7" spans="1:6">
      <c r="A7" s="1">
        <v>34150</v>
      </c>
      <c r="B7">
        <v>1529.9</v>
      </c>
      <c r="C7" s="2">
        <v>0.00295004588960279</v>
      </c>
      <c r="E7" s="1">
        <v>34150</v>
      </c>
      <c r="F7" s="2">
        <v>0.0251832846970933</v>
      </c>
    </row>
    <row r="8" spans="1:6">
      <c r="A8" s="1">
        <v>34180</v>
      </c>
      <c r="B8">
        <v>1618.5</v>
      </c>
      <c r="C8" s="2">
        <v>0.0579122818484867</v>
      </c>
      <c r="E8" s="1">
        <v>34180</v>
      </c>
      <c r="F8" s="2">
        <v>0.0351630411351974</v>
      </c>
    </row>
    <row r="9" spans="1:6">
      <c r="A9" s="1">
        <v>34212</v>
      </c>
      <c r="B9">
        <v>1732.8</v>
      </c>
      <c r="C9" s="2">
        <v>0.0706209453197404</v>
      </c>
      <c r="E9" s="1">
        <v>34212</v>
      </c>
      <c r="F9" s="2">
        <v>0.019027685678915</v>
      </c>
    </row>
    <row r="10" spans="1:6">
      <c r="A10" s="1">
        <v>34242</v>
      </c>
      <c r="B10">
        <v>1743.6</v>
      </c>
      <c r="C10" s="2">
        <v>0.00623268698060953</v>
      </c>
      <c r="E10" s="1">
        <v>34242</v>
      </c>
      <c r="F10" s="2">
        <v>-0.0109237177828911</v>
      </c>
    </row>
    <row r="11" spans="1:6">
      <c r="A11" s="1">
        <v>34271</v>
      </c>
      <c r="B11">
        <v>1896.4</v>
      </c>
      <c r="C11" s="2">
        <v>0.0876347786189493</v>
      </c>
      <c r="E11" s="1">
        <v>34271</v>
      </c>
      <c r="F11" s="2">
        <v>0.0250492660563128</v>
      </c>
    </row>
    <row r="12" spans="1:6">
      <c r="A12" s="1">
        <v>34303</v>
      </c>
      <c r="B12">
        <v>1788.4</v>
      </c>
      <c r="C12" s="2">
        <v>-0.0569500105462982</v>
      </c>
      <c r="E12" s="1">
        <v>34303</v>
      </c>
      <c r="F12" s="2">
        <v>-0.0193101936992022</v>
      </c>
    </row>
    <row r="13" spans="1:6">
      <c r="A13" s="1">
        <v>34334</v>
      </c>
      <c r="B13">
        <v>1936.3</v>
      </c>
      <c r="C13" s="2">
        <v>0.082699619771863</v>
      </c>
      <c r="E13" s="1">
        <v>34334</v>
      </c>
      <c r="F13" s="2">
        <v>0.0117802675955107</v>
      </c>
    </row>
    <row r="14" spans="1:6">
      <c r="A14" s="1">
        <v>34365</v>
      </c>
      <c r="B14">
        <v>2052</v>
      </c>
      <c r="C14" s="2">
        <v>0.0597531374270517</v>
      </c>
      <c r="E14" s="1">
        <v>34365</v>
      </c>
      <c r="F14" s="2">
        <v>0.0247098443323833</v>
      </c>
    </row>
    <row r="15" spans="1:6">
      <c r="A15" s="1">
        <v>34393</v>
      </c>
      <c r="B15">
        <v>1931</v>
      </c>
      <c r="C15" s="2">
        <v>-0.0589668615984406</v>
      </c>
      <c r="E15" s="1">
        <v>34393</v>
      </c>
      <c r="F15" s="2">
        <v>-0.0442354526310141</v>
      </c>
    </row>
    <row r="16" spans="1:6">
      <c r="A16" s="1">
        <v>34424</v>
      </c>
      <c r="B16">
        <v>1818.2</v>
      </c>
      <c r="C16" s="2">
        <v>-0.0584153288451579</v>
      </c>
      <c r="E16" s="1">
        <v>34424</v>
      </c>
      <c r="F16" s="2">
        <v>-0.0559434219418788</v>
      </c>
    </row>
    <row r="17" spans="1:6">
      <c r="A17" s="1">
        <v>34453</v>
      </c>
      <c r="B17">
        <v>1844.9</v>
      </c>
      <c r="C17" s="2">
        <v>0.0146848531514685</v>
      </c>
      <c r="E17" s="1">
        <v>34453</v>
      </c>
      <c r="F17" s="2">
        <v>-0.0303054062142286</v>
      </c>
    </row>
    <row r="18" spans="1:6">
      <c r="A18" s="1">
        <v>34485</v>
      </c>
      <c r="B18">
        <v>1869.7</v>
      </c>
      <c r="C18" s="2">
        <v>0.0134424630061249</v>
      </c>
      <c r="E18" s="1">
        <v>34485</v>
      </c>
      <c r="F18" s="2">
        <v>-0.0202443759868726</v>
      </c>
    </row>
    <row r="19" spans="1:6">
      <c r="A19" s="1">
        <v>34515</v>
      </c>
      <c r="B19">
        <v>1792</v>
      </c>
      <c r="C19" s="2">
        <v>-0.0415574691126919</v>
      </c>
      <c r="E19" s="1">
        <v>34515</v>
      </c>
      <c r="F19" s="2">
        <v>-0.0513856554129022</v>
      </c>
    </row>
    <row r="20" spans="1:6">
      <c r="A20" s="1">
        <v>34544</v>
      </c>
      <c r="B20">
        <v>1862.7</v>
      </c>
      <c r="C20" s="2">
        <v>0.0394531250000001</v>
      </c>
      <c r="E20" s="1">
        <v>34544</v>
      </c>
      <c r="F20" s="2">
        <v>0.00874938602740872</v>
      </c>
    </row>
    <row r="21" spans="1:6">
      <c r="A21" s="1">
        <v>34577</v>
      </c>
      <c r="B21">
        <v>1924.8</v>
      </c>
      <c r="C21" s="2">
        <v>0.0333387018843614</v>
      </c>
      <c r="E21" s="1">
        <v>34577</v>
      </c>
      <c r="F21" s="2">
        <v>0.0164273322831495</v>
      </c>
    </row>
    <row r="22" spans="1:6">
      <c r="A22" s="1">
        <v>34607</v>
      </c>
      <c r="B22">
        <v>1842.1</v>
      </c>
      <c r="C22" s="2">
        <v>-0.042965502909393</v>
      </c>
      <c r="E22" s="1">
        <v>34607</v>
      </c>
      <c r="F22" s="2">
        <v>-0.0564091217160999</v>
      </c>
    </row>
    <row r="23" spans="1:6">
      <c r="A23" s="1">
        <v>34638</v>
      </c>
      <c r="B23">
        <v>1866.7</v>
      </c>
      <c r="C23" s="2">
        <v>0.0133543238694966</v>
      </c>
      <c r="E23" s="1">
        <v>34638</v>
      </c>
      <c r="F23" s="2">
        <v>-0.00720233595410301</v>
      </c>
    </row>
    <row r="24" spans="1:6">
      <c r="A24" s="1">
        <v>34668</v>
      </c>
      <c r="B24">
        <v>1733.1</v>
      </c>
      <c r="C24" s="2">
        <v>-0.0715701505330262</v>
      </c>
      <c r="E24" s="1">
        <v>34668</v>
      </c>
      <c r="F24" s="2">
        <v>0.00538869350064076</v>
      </c>
    </row>
    <row r="25" spans="1:6">
      <c r="A25" s="1">
        <v>34698</v>
      </c>
      <c r="B25">
        <v>1765.8</v>
      </c>
      <c r="C25" s="2">
        <v>0.0188679245283019</v>
      </c>
      <c r="E25" s="1">
        <v>34698</v>
      </c>
      <c r="F25" s="2">
        <v>0.0300696007899562</v>
      </c>
    </row>
    <row r="26" spans="1:6">
      <c r="A26" s="1">
        <v>34730</v>
      </c>
      <c r="B26">
        <v>1696.7</v>
      </c>
      <c r="C26" s="2">
        <v>-0.0391324045758296</v>
      </c>
      <c r="E26" s="1">
        <v>34730</v>
      </c>
      <c r="F26" s="2">
        <v>-0.0179073572967729</v>
      </c>
    </row>
    <row r="27" spans="1:6">
      <c r="A27" s="1">
        <v>34758</v>
      </c>
      <c r="B27">
        <v>1795.1</v>
      </c>
      <c r="C27" s="2">
        <v>0.0579949313373018</v>
      </c>
      <c r="E27" s="1">
        <v>34758</v>
      </c>
      <c r="F27" s="2">
        <v>0.0382029499456312</v>
      </c>
    </row>
    <row r="28" spans="1:6">
      <c r="A28" s="1">
        <v>34789</v>
      </c>
      <c r="B28">
        <v>1796</v>
      </c>
      <c r="C28" s="2">
        <v>0.000501364826472006</v>
      </c>
      <c r="E28" s="1">
        <v>34789</v>
      </c>
      <c r="F28" s="2">
        <v>0.0052518311744424</v>
      </c>
    </row>
    <row r="29" spans="1:6">
      <c r="A29" s="1">
        <v>34817</v>
      </c>
      <c r="B29">
        <v>1937.4</v>
      </c>
      <c r="C29" s="2">
        <v>0.0787305122494433</v>
      </c>
      <c r="E29" s="1">
        <v>34817</v>
      </c>
      <c r="F29" s="2">
        <v>0.0131344060933444</v>
      </c>
    </row>
    <row r="30" spans="1:6">
      <c r="A30" s="1">
        <v>34850</v>
      </c>
      <c r="B30">
        <v>1919.7</v>
      </c>
      <c r="C30" s="2">
        <v>-0.00913595540414991</v>
      </c>
      <c r="E30" s="1">
        <v>34850</v>
      </c>
      <c r="F30" s="2">
        <v>0.0526564111148308</v>
      </c>
    </row>
    <row r="31" spans="1:6">
      <c r="A31" s="1">
        <v>34880</v>
      </c>
      <c r="B31">
        <v>1932.3</v>
      </c>
      <c r="C31" s="2">
        <v>0.00656352555086737</v>
      </c>
      <c r="E31" s="1">
        <v>34880</v>
      </c>
      <c r="F31" s="2">
        <v>-0.0150019290117304</v>
      </c>
    </row>
    <row r="32" spans="1:6">
      <c r="A32" s="1">
        <v>34911</v>
      </c>
      <c r="B32">
        <v>2036</v>
      </c>
      <c r="C32" s="2">
        <v>0.0536666149148683</v>
      </c>
      <c r="E32" s="1">
        <v>34911</v>
      </c>
      <c r="F32" s="2">
        <v>-0.0101947836044538</v>
      </c>
    </row>
    <row r="33" spans="1:6">
      <c r="A33" s="1">
        <v>34942</v>
      </c>
      <c r="B33">
        <v>2048.3</v>
      </c>
      <c r="C33" s="2">
        <v>0.00604125736738714</v>
      </c>
      <c r="E33" s="1">
        <v>34942</v>
      </c>
      <c r="F33" s="2">
        <v>0.0327722471891617</v>
      </c>
    </row>
    <row r="34" spans="1:6">
      <c r="A34" s="1">
        <v>34971</v>
      </c>
      <c r="B34">
        <v>2053.7</v>
      </c>
      <c r="C34" s="2">
        <v>0.00263633256847129</v>
      </c>
      <c r="E34" s="1">
        <v>34971</v>
      </c>
      <c r="F34" s="2">
        <v>0.0320530691692179</v>
      </c>
    </row>
    <row r="35" spans="1:6">
      <c r="A35" s="1">
        <v>35003</v>
      </c>
      <c r="B35">
        <v>2003.4</v>
      </c>
      <c r="C35" s="2">
        <v>-0.0244923796075375</v>
      </c>
      <c r="E35" s="1">
        <v>35003</v>
      </c>
      <c r="F35" s="2">
        <v>-0.0103632266685312</v>
      </c>
    </row>
    <row r="36" spans="1:6">
      <c r="A36" s="1">
        <v>35033</v>
      </c>
      <c r="B36">
        <v>2094.6</v>
      </c>
      <c r="C36" s="2">
        <v>0.0455226115603473</v>
      </c>
      <c r="E36" s="1">
        <v>35033</v>
      </c>
      <c r="F36" s="2">
        <v>0.0443243676567865</v>
      </c>
    </row>
    <row r="37" spans="1:6">
      <c r="A37" s="1">
        <v>35062</v>
      </c>
      <c r="B37">
        <v>2144.2</v>
      </c>
      <c r="C37" s="2">
        <v>0.0236799388904803</v>
      </c>
      <c r="E37" s="1">
        <v>35062</v>
      </c>
      <c r="F37" s="2">
        <v>0.00443108460706533</v>
      </c>
    </row>
    <row r="38" spans="1:6">
      <c r="A38" s="1">
        <v>35095</v>
      </c>
      <c r="B38">
        <v>2212</v>
      </c>
      <c r="C38" s="2">
        <v>0.0316201846842645</v>
      </c>
      <c r="E38" s="1">
        <v>35095</v>
      </c>
      <c r="F38" s="2">
        <v>0.0136967567730874</v>
      </c>
    </row>
    <row r="39" spans="1:6">
      <c r="A39" s="1">
        <v>35124</v>
      </c>
      <c r="B39">
        <v>2217.6</v>
      </c>
      <c r="C39" s="2">
        <v>0.00253164556962027</v>
      </c>
      <c r="E39" s="1">
        <v>35124</v>
      </c>
      <c r="F39" s="2">
        <v>-0.0347095992586059</v>
      </c>
    </row>
    <row r="40" spans="1:6">
      <c r="A40" s="1">
        <v>35153</v>
      </c>
      <c r="B40">
        <v>2163.1</v>
      </c>
      <c r="C40" s="2">
        <v>-0.0245761183261183</v>
      </c>
      <c r="E40" s="1">
        <v>35153</v>
      </c>
      <c r="F40" s="2">
        <v>-0.0119532456133536</v>
      </c>
    </row>
    <row r="41" spans="1:6">
      <c r="A41" s="1">
        <v>35185</v>
      </c>
      <c r="B41">
        <v>2255.5</v>
      </c>
      <c r="C41" s="2">
        <v>0.042716471730387</v>
      </c>
      <c r="E41" s="1">
        <v>35185</v>
      </c>
      <c r="F41" s="2">
        <v>0.0123504238791846</v>
      </c>
    </row>
    <row r="42" spans="1:6">
      <c r="A42" s="1">
        <v>35216</v>
      </c>
      <c r="B42">
        <v>2208.1</v>
      </c>
      <c r="C42" s="2">
        <v>-0.0210152959432499</v>
      </c>
      <c r="E42" s="1">
        <v>35216</v>
      </c>
      <c r="F42" s="2">
        <v>-0.00565150416477832</v>
      </c>
    </row>
    <row r="43" spans="1:6">
      <c r="A43" s="1">
        <v>35244</v>
      </c>
      <c r="B43">
        <v>2189.8</v>
      </c>
      <c r="C43" s="2">
        <v>-0.00828766813097226</v>
      </c>
      <c r="E43" s="1">
        <v>35244</v>
      </c>
      <c r="F43" s="2">
        <v>0.000175470210786907</v>
      </c>
    </row>
    <row r="44" spans="1:6">
      <c r="A44" s="1">
        <v>35277</v>
      </c>
      <c r="B44">
        <v>2134.1</v>
      </c>
      <c r="C44" s="2">
        <v>-0.0254361128870217</v>
      </c>
      <c r="E44" s="1">
        <v>35277</v>
      </c>
      <c r="F44" s="2">
        <v>0.0458079462711584</v>
      </c>
    </row>
    <row r="45" spans="1:6">
      <c r="A45" s="1">
        <v>35307</v>
      </c>
      <c r="B45">
        <v>2220.4</v>
      </c>
      <c r="C45" s="2">
        <v>0.0404385923808632</v>
      </c>
      <c r="E45" s="1">
        <v>35307</v>
      </c>
      <c r="F45" s="2">
        <v>0.0204934141588759</v>
      </c>
    </row>
    <row r="46" spans="1:6">
      <c r="A46" s="1">
        <v>35338</v>
      </c>
      <c r="B46">
        <v>2252.3</v>
      </c>
      <c r="C46" s="2">
        <v>0.0143667807602235</v>
      </c>
      <c r="E46" s="1">
        <v>35338</v>
      </c>
      <c r="F46" s="2">
        <v>0.0237285445995393</v>
      </c>
    </row>
    <row r="47" spans="1:6">
      <c r="A47" s="1">
        <v>35369</v>
      </c>
      <c r="B47">
        <v>2334.6</v>
      </c>
      <c r="C47" s="2">
        <v>0.0365404253429826</v>
      </c>
      <c r="E47" s="1">
        <v>35369</v>
      </c>
      <c r="F47" s="2">
        <v>0.0327529415630409</v>
      </c>
    </row>
    <row r="48" spans="1:6">
      <c r="A48" s="1">
        <v>35398</v>
      </c>
      <c r="B48">
        <v>2376.8</v>
      </c>
      <c r="C48" s="2">
        <v>0.0180759016533882</v>
      </c>
      <c r="E48" s="1">
        <v>35398</v>
      </c>
      <c r="F48" s="2">
        <v>0.0183682041244716</v>
      </c>
    </row>
    <row r="49" spans="1:6">
      <c r="A49" s="1">
        <v>35430</v>
      </c>
      <c r="B49">
        <v>2432.2</v>
      </c>
      <c r="C49" s="2">
        <v>0.0233086502860991</v>
      </c>
      <c r="E49" s="1">
        <v>35430</v>
      </c>
      <c r="F49" s="2">
        <v>-0.0108070303495965</v>
      </c>
    </row>
    <row r="50" spans="1:6">
      <c r="A50" s="1">
        <v>35461</v>
      </c>
      <c r="B50">
        <v>2435.2</v>
      </c>
      <c r="C50" s="2">
        <v>0.00123345119644758</v>
      </c>
      <c r="E50" s="1">
        <v>35461</v>
      </c>
      <c r="F50" s="2">
        <v>0.00017453213764563</v>
      </c>
    </row>
    <row r="51" spans="1:6">
      <c r="A51" s="1">
        <v>35489</v>
      </c>
      <c r="B51">
        <v>2459.8</v>
      </c>
      <c r="C51" s="2">
        <v>0.0101018396846255</v>
      </c>
      <c r="E51" s="1">
        <v>35489</v>
      </c>
      <c r="F51" s="2">
        <v>-0.0141846171879995</v>
      </c>
    </row>
    <row r="52" spans="1:6">
      <c r="A52" s="1">
        <v>35520</v>
      </c>
      <c r="B52">
        <v>2443.4</v>
      </c>
      <c r="C52" s="2">
        <v>-0.00666720871615578</v>
      </c>
      <c r="E52" s="1">
        <v>35520</v>
      </c>
      <c r="F52" s="2">
        <v>-0.0185948123301139</v>
      </c>
    </row>
    <row r="53" spans="1:6">
      <c r="A53" s="1">
        <v>35550</v>
      </c>
      <c r="B53">
        <v>2521.4</v>
      </c>
      <c r="C53" s="2">
        <v>0.0319227306212655</v>
      </c>
      <c r="E53" s="1">
        <v>35550</v>
      </c>
      <c r="F53" s="2">
        <v>0.0157656173564772</v>
      </c>
    </row>
    <row r="54" spans="1:6">
      <c r="A54" s="1">
        <v>35580</v>
      </c>
      <c r="B54">
        <v>2650.7</v>
      </c>
      <c r="C54" s="2">
        <v>0.0512810343459984</v>
      </c>
      <c r="E54" s="1">
        <v>35580</v>
      </c>
      <c r="F54" s="2">
        <v>0.0293768076706972</v>
      </c>
    </row>
    <row r="55" spans="1:6">
      <c r="A55" s="1">
        <v>35611</v>
      </c>
      <c r="B55">
        <v>2796.6</v>
      </c>
      <c r="C55" s="2">
        <v>0.0550420643603575</v>
      </c>
      <c r="E55" s="1">
        <v>35611</v>
      </c>
      <c r="F55" s="2">
        <v>0.0344419888795667</v>
      </c>
    </row>
    <row r="56" spans="1:6">
      <c r="A56" s="1">
        <v>35642</v>
      </c>
      <c r="B56">
        <v>2807.9</v>
      </c>
      <c r="C56" s="2">
        <v>0.00404062075377243</v>
      </c>
      <c r="E56" s="1">
        <v>35642</v>
      </c>
      <c r="F56" s="2">
        <v>0.0486015511892451</v>
      </c>
    </row>
    <row r="57" spans="1:6">
      <c r="A57" s="1">
        <v>35671</v>
      </c>
      <c r="B57">
        <v>2657.6</v>
      </c>
      <c r="C57" s="2">
        <v>-0.0535275472773248</v>
      </c>
      <c r="E57" s="1">
        <v>35671</v>
      </c>
      <c r="F57" s="2">
        <v>-0.0101805802835477</v>
      </c>
    </row>
    <row r="58" spans="1:6">
      <c r="A58" s="1">
        <v>35703</v>
      </c>
      <c r="B58">
        <v>2862.3</v>
      </c>
      <c r="C58" s="2">
        <v>0.0770243829018664</v>
      </c>
      <c r="E58" s="1">
        <v>35703</v>
      </c>
      <c r="F58" s="2">
        <v>0.0317628886096929</v>
      </c>
    </row>
    <row r="59" spans="1:6">
      <c r="A59" s="1">
        <v>35734</v>
      </c>
      <c r="B59">
        <v>2570.5</v>
      </c>
      <c r="C59" s="2">
        <v>-0.101945987492576</v>
      </c>
      <c r="E59" s="1">
        <v>35734</v>
      </c>
      <c r="F59" s="2">
        <v>0.0136051161279843</v>
      </c>
    </row>
    <row r="60" spans="1:6">
      <c r="A60" s="1">
        <v>35762</v>
      </c>
      <c r="B60">
        <v>2589.2</v>
      </c>
      <c r="C60" s="2">
        <v>0.00727484925111854</v>
      </c>
      <c r="E60" s="1">
        <v>35762</v>
      </c>
      <c r="F60" s="2">
        <v>-0.0146058286507824</v>
      </c>
    </row>
    <row r="61" spans="1:6">
      <c r="A61" s="1">
        <v>35795</v>
      </c>
      <c r="B61">
        <v>2753.4</v>
      </c>
      <c r="C61" s="2">
        <v>0.0634172717441681</v>
      </c>
      <c r="E61" s="1">
        <v>35795</v>
      </c>
      <c r="F61" s="2">
        <v>0.0113205408801739</v>
      </c>
    </row>
    <row r="62" spans="1:6">
      <c r="A62" s="1">
        <v>35825</v>
      </c>
      <c r="B62">
        <v>2783.7</v>
      </c>
      <c r="C62" s="2">
        <v>0.0110045761603836</v>
      </c>
      <c r="E62" s="1">
        <v>35825</v>
      </c>
      <c r="F62" s="2">
        <v>0.0117144218534965</v>
      </c>
    </row>
    <row r="63" spans="1:6">
      <c r="A63" s="1">
        <v>35853</v>
      </c>
      <c r="B63">
        <v>2818.6</v>
      </c>
      <c r="C63" s="2">
        <v>0.0125372705392102</v>
      </c>
      <c r="E63" s="1">
        <v>35853</v>
      </c>
      <c r="F63" s="2">
        <v>-0.00351642133988982</v>
      </c>
    </row>
    <row r="64" spans="1:6">
      <c r="A64" s="1">
        <v>35885</v>
      </c>
      <c r="B64">
        <v>2898.4</v>
      </c>
      <c r="C64" s="2">
        <v>0.0283119279074719</v>
      </c>
      <c r="E64" s="1">
        <v>35885</v>
      </c>
      <c r="F64" s="2">
        <v>0.0168809942789762</v>
      </c>
    </row>
    <row r="65" spans="1:6">
      <c r="A65" s="1">
        <v>35915</v>
      </c>
      <c r="B65">
        <v>2930.1</v>
      </c>
      <c r="C65" s="2">
        <v>0.0109370687275738</v>
      </c>
      <c r="E65" s="1">
        <v>35915</v>
      </c>
      <c r="F65" s="2">
        <v>-0.00561732600498498</v>
      </c>
    </row>
    <row r="66" spans="1:6">
      <c r="A66" s="1">
        <v>35944</v>
      </c>
      <c r="B66">
        <v>2880.7</v>
      </c>
      <c r="C66" s="2">
        <v>-0.0168594928500733</v>
      </c>
      <c r="E66" s="1">
        <v>35944</v>
      </c>
      <c r="F66" s="2">
        <v>0.0390238198393357</v>
      </c>
    </row>
    <row r="67" spans="1:6">
      <c r="A67" s="1">
        <v>35976</v>
      </c>
      <c r="B67">
        <v>2869.3</v>
      </c>
      <c r="C67" s="2">
        <v>-0.00395737147221165</v>
      </c>
      <c r="E67" s="1">
        <v>35976</v>
      </c>
      <c r="F67" s="2">
        <v>-0.0126644481509602</v>
      </c>
    </row>
    <row r="68" spans="1:6">
      <c r="A68" s="1">
        <v>36007</v>
      </c>
      <c r="B68">
        <v>2912.5</v>
      </c>
      <c r="C68" s="2">
        <v>0.0150559369881156</v>
      </c>
      <c r="E68" s="1">
        <v>36007</v>
      </c>
      <c r="F68" s="2">
        <v>0.00580005374814253</v>
      </c>
    </row>
    <row r="69" spans="1:6">
      <c r="A69" s="1">
        <v>36038</v>
      </c>
      <c r="B69">
        <v>2671.9</v>
      </c>
      <c r="C69" s="2">
        <v>-0.0826094420600858</v>
      </c>
      <c r="E69" s="1">
        <v>36038</v>
      </c>
      <c r="F69" s="2">
        <v>-0.0243008021592715</v>
      </c>
    </row>
    <row r="70" spans="1:6">
      <c r="A70" s="1">
        <v>36068</v>
      </c>
      <c r="B70">
        <v>2772.9</v>
      </c>
      <c r="C70" s="2">
        <v>0.0378008158987986</v>
      </c>
      <c r="E70" s="1">
        <v>36068</v>
      </c>
      <c r="F70" s="2">
        <v>0.0614620248075889</v>
      </c>
    </row>
    <row r="71" spans="1:6">
      <c r="A71" s="1">
        <v>36098</v>
      </c>
      <c r="B71">
        <v>2874.6</v>
      </c>
      <c r="C71" s="2">
        <v>0.0366764037650114</v>
      </c>
      <c r="E71" s="1">
        <v>36098</v>
      </c>
      <c r="F71" s="2">
        <v>0.0114870414389688</v>
      </c>
    </row>
    <row r="72" spans="1:6">
      <c r="A72" s="1">
        <v>36129</v>
      </c>
      <c r="B72">
        <v>3031.06</v>
      </c>
      <c r="C72" s="2">
        <v>0.0544284422180477</v>
      </c>
      <c r="E72" s="1">
        <v>36129</v>
      </c>
      <c r="F72" s="2">
        <v>-0.00465834310467394</v>
      </c>
    </row>
    <row r="73" spans="1:6">
      <c r="A73" s="1">
        <v>36160</v>
      </c>
      <c r="B73">
        <v>3075.7</v>
      </c>
      <c r="C73" s="2">
        <v>0.014727521065238</v>
      </c>
      <c r="E73" s="1">
        <v>36160</v>
      </c>
      <c r="F73" s="2">
        <v>0.00265914768552534</v>
      </c>
    </row>
    <row r="74" spans="1:6">
      <c r="A74" s="1">
        <v>36189</v>
      </c>
      <c r="B74">
        <v>3162.5</v>
      </c>
      <c r="C74" s="2">
        <v>0.0282212179341288</v>
      </c>
      <c r="E74" s="1">
        <v>36189</v>
      </c>
      <c r="F74" s="2">
        <v>0.00207701656375593</v>
      </c>
    </row>
    <row r="75" spans="1:6">
      <c r="A75" s="1">
        <v>36217</v>
      </c>
      <c r="B75">
        <v>3151.1</v>
      </c>
      <c r="C75" s="2">
        <v>-0.00360474308300396</v>
      </c>
      <c r="E75" s="1">
        <v>36217</v>
      </c>
      <c r="F75" s="2">
        <v>-0.0338938864735929</v>
      </c>
    </row>
    <row r="76" spans="1:6">
      <c r="A76" s="1">
        <v>36250</v>
      </c>
      <c r="B76">
        <v>3271</v>
      </c>
      <c r="C76" s="2">
        <v>0.0380502046904256</v>
      </c>
      <c r="E76" s="1">
        <v>36250</v>
      </c>
      <c r="F76" s="2">
        <v>0.00768458560440111</v>
      </c>
    </row>
    <row r="77" spans="1:6">
      <c r="A77" s="1">
        <v>36280</v>
      </c>
      <c r="B77">
        <v>3426.8</v>
      </c>
      <c r="C77" s="2">
        <v>0.047630693977377</v>
      </c>
      <c r="E77" s="1">
        <v>36280</v>
      </c>
      <c r="F77" s="2">
        <v>0.000767461082095253</v>
      </c>
    </row>
    <row r="78" spans="1:6">
      <c r="A78" s="1">
        <v>36311</v>
      </c>
      <c r="B78">
        <v>3200.68</v>
      </c>
      <c r="C78" s="2">
        <v>-0.0659857593089763</v>
      </c>
      <c r="E78" s="1">
        <v>36311</v>
      </c>
      <c r="F78" s="2">
        <v>-0.0334057179161373</v>
      </c>
    </row>
    <row r="79" spans="1:6">
      <c r="A79" s="1">
        <v>36341</v>
      </c>
      <c r="B79">
        <v>3296.1</v>
      </c>
      <c r="C79" s="2">
        <v>0.0298124148618417</v>
      </c>
      <c r="E79" s="1">
        <v>36341</v>
      </c>
      <c r="F79" s="2">
        <v>-0.0225109301436163</v>
      </c>
    </row>
    <row r="80" spans="1:6">
      <c r="A80" s="1">
        <v>36371</v>
      </c>
      <c r="B80">
        <v>3350.1</v>
      </c>
      <c r="C80" s="2">
        <v>0.0163829980886503</v>
      </c>
      <c r="E80" s="1">
        <v>36371</v>
      </c>
      <c r="F80" s="2">
        <v>0.0109635717669351</v>
      </c>
    </row>
    <row r="81" spans="1:6">
      <c r="A81" s="1">
        <v>36403</v>
      </c>
      <c r="B81">
        <v>3275.7</v>
      </c>
      <c r="C81" s="2">
        <v>-0.0222082922897823</v>
      </c>
      <c r="E81" s="1">
        <v>36403</v>
      </c>
      <c r="F81" s="2">
        <v>-0.00519237504364422</v>
      </c>
    </row>
    <row r="82" spans="1:6">
      <c r="A82" s="1">
        <v>36433</v>
      </c>
      <c r="B82">
        <v>3209</v>
      </c>
      <c r="C82" s="2">
        <v>-0.0203620600177062</v>
      </c>
      <c r="E82" s="1">
        <v>36433</v>
      </c>
      <c r="F82" s="2">
        <v>0.00582855914473547</v>
      </c>
    </row>
    <row r="83" spans="1:6">
      <c r="A83" s="1">
        <v>36462</v>
      </c>
      <c r="B83">
        <v>3227.4</v>
      </c>
      <c r="C83" s="2">
        <v>0.00573387348083521</v>
      </c>
      <c r="E83" s="1">
        <v>36462</v>
      </c>
      <c r="F83" s="2">
        <v>-0.0200195138419985</v>
      </c>
    </row>
    <row r="84" spans="1:6">
      <c r="A84" s="1">
        <v>36494</v>
      </c>
      <c r="B84">
        <v>3418</v>
      </c>
      <c r="C84" s="2">
        <v>0.0590568259279916</v>
      </c>
      <c r="E84" s="1">
        <v>36494</v>
      </c>
      <c r="F84" s="2">
        <v>0.00199408056623052</v>
      </c>
    </row>
    <row r="85" spans="1:6">
      <c r="A85" s="1">
        <v>36525</v>
      </c>
      <c r="B85">
        <v>3547.9</v>
      </c>
      <c r="C85" s="2">
        <v>0.0380046811000585</v>
      </c>
      <c r="E85" s="1">
        <v>36525</v>
      </c>
      <c r="F85" s="2">
        <v>-0.0167524730825652</v>
      </c>
    </row>
    <row r="86" spans="1:6">
      <c r="A86" s="1">
        <v>36556</v>
      </c>
      <c r="B86">
        <v>3500</v>
      </c>
      <c r="C86" s="2">
        <v>-0.0135009442205248</v>
      </c>
      <c r="E86" s="1">
        <v>36556</v>
      </c>
      <c r="F86" s="2">
        <v>-0.0136882129519156</v>
      </c>
    </row>
    <row r="87" spans="1:6">
      <c r="A87" s="1">
        <v>36585</v>
      </c>
      <c r="B87">
        <v>3554.23</v>
      </c>
      <c r="C87" s="2">
        <v>0.0154942857142857</v>
      </c>
      <c r="E87" s="1">
        <v>36585</v>
      </c>
      <c r="F87" s="2">
        <v>0.0383339716663437</v>
      </c>
    </row>
    <row r="88" spans="1:6">
      <c r="A88" s="1">
        <v>36616</v>
      </c>
      <c r="B88">
        <v>3578.11</v>
      </c>
      <c r="C88" s="2">
        <v>0.00671875483578721</v>
      </c>
      <c r="E88" s="1">
        <v>36616</v>
      </c>
      <c r="F88" s="2">
        <v>0.0226802352680057</v>
      </c>
    </row>
    <row r="89" spans="1:6">
      <c r="A89" s="1">
        <v>36644</v>
      </c>
      <c r="B89">
        <v>3587.32</v>
      </c>
      <c r="C89" s="2">
        <v>0.00257398458962976</v>
      </c>
      <c r="E89" s="1">
        <v>36644</v>
      </c>
      <c r="F89" s="2">
        <v>0.00124284450914637</v>
      </c>
    </row>
    <row r="90" spans="1:6">
      <c r="A90" s="1">
        <v>36677</v>
      </c>
      <c r="B90">
        <v>3558.29</v>
      </c>
      <c r="C90" s="2">
        <v>-0.00809239209214685</v>
      </c>
      <c r="E90" s="1">
        <v>36677</v>
      </c>
      <c r="F90" s="2">
        <v>0.00999720976514052</v>
      </c>
    </row>
    <row r="91" spans="1:6">
      <c r="A91" s="1">
        <v>36707</v>
      </c>
      <c r="B91">
        <v>3843.64</v>
      </c>
      <c r="C91" s="2">
        <v>0.0801930140601244</v>
      </c>
      <c r="E91" s="1">
        <v>36707</v>
      </c>
      <c r="F91" s="2">
        <v>0.0103357822631959</v>
      </c>
    </row>
    <row r="92" spans="1:6">
      <c r="A92" s="1">
        <v>36738</v>
      </c>
      <c r="B92">
        <v>3761.29</v>
      </c>
      <c r="C92" s="2">
        <v>-0.0214250033822105</v>
      </c>
      <c r="E92" s="1">
        <v>36738</v>
      </c>
      <c r="F92" s="2">
        <v>-0.0024575342557812</v>
      </c>
    </row>
    <row r="93" spans="1:6">
      <c r="A93" s="1">
        <v>36769</v>
      </c>
      <c r="B93">
        <v>3819.98</v>
      </c>
      <c r="C93" s="2">
        <v>0.0156036891598361</v>
      </c>
      <c r="E93" s="1">
        <v>36769</v>
      </c>
      <c r="F93" s="2">
        <v>-3.55588593052764e-5</v>
      </c>
    </row>
    <row r="94" spans="1:6">
      <c r="A94" s="1">
        <v>36798</v>
      </c>
      <c r="B94">
        <v>3861.6</v>
      </c>
      <c r="C94" s="2">
        <v>0.0108953450018063</v>
      </c>
      <c r="E94" s="1">
        <v>36798</v>
      </c>
      <c r="F94" s="2">
        <v>0.00686908267577769</v>
      </c>
    </row>
    <row r="95" spans="1:6">
      <c r="A95" s="1">
        <v>36830</v>
      </c>
      <c r="B95">
        <v>3815.22</v>
      </c>
      <c r="C95" s="2">
        <v>-0.0120105655686761</v>
      </c>
      <c r="E95" s="1">
        <v>36830</v>
      </c>
      <c r="F95" s="2">
        <v>0.00472758657950191</v>
      </c>
    </row>
    <row r="96" spans="1:6">
      <c r="A96" s="1">
        <v>36860</v>
      </c>
      <c r="B96">
        <v>3867.28</v>
      </c>
      <c r="C96" s="2">
        <v>0.0136453467952045</v>
      </c>
      <c r="E96" s="1">
        <v>36860</v>
      </c>
      <c r="F96" s="2">
        <v>0.0295575593508323</v>
      </c>
    </row>
    <row r="97" spans="1:6">
      <c r="A97" s="1">
        <v>36889</v>
      </c>
      <c r="B97">
        <v>3791.33</v>
      </c>
      <c r="C97" s="2">
        <v>-0.0196391262075671</v>
      </c>
      <c r="E97" s="1">
        <v>36889</v>
      </c>
      <c r="F97" s="2">
        <v>0.0223988563883945</v>
      </c>
    </row>
    <row r="98" spans="1:6">
      <c r="A98" s="1">
        <v>36922</v>
      </c>
      <c r="B98">
        <v>3956.48</v>
      </c>
      <c r="C98" s="2">
        <v>0.0435599116932581</v>
      </c>
      <c r="E98" s="1">
        <v>36922</v>
      </c>
      <c r="F98" s="2">
        <v>0.0105689866280007</v>
      </c>
    </row>
    <row r="99" spans="1:6">
      <c r="A99" s="1">
        <v>36950</v>
      </c>
      <c r="B99">
        <v>3955.15</v>
      </c>
      <c r="C99" s="2">
        <v>-0.000336157392429648</v>
      </c>
      <c r="E99" s="1">
        <v>36950</v>
      </c>
      <c r="F99" s="2">
        <v>0.00901042255683338</v>
      </c>
    </row>
    <row r="100" spans="1:6">
      <c r="A100" s="1">
        <v>36980</v>
      </c>
      <c r="B100">
        <v>3776.82</v>
      </c>
      <c r="C100" s="2">
        <v>-0.0450880497579106</v>
      </c>
      <c r="E100" s="1">
        <v>36980</v>
      </c>
      <c r="F100" s="2">
        <v>0.00209528163908979</v>
      </c>
    </row>
    <row r="101" spans="1:6">
      <c r="A101" s="1">
        <v>37011</v>
      </c>
      <c r="B101">
        <v>4000.6</v>
      </c>
      <c r="C101" s="2">
        <v>0.0592509041998295</v>
      </c>
      <c r="E101" s="1">
        <v>37011</v>
      </c>
      <c r="F101" s="2">
        <v>-0.034882176957352</v>
      </c>
    </row>
    <row r="102" spans="1:6">
      <c r="A102" s="1">
        <v>37042</v>
      </c>
      <c r="B102">
        <v>4072.01</v>
      </c>
      <c r="C102" s="2">
        <v>0.017849822526621</v>
      </c>
      <c r="E102" s="1">
        <v>37042</v>
      </c>
      <c r="F102" s="2">
        <v>-0.0147650592524466</v>
      </c>
    </row>
    <row r="103" spans="1:6">
      <c r="A103" s="1">
        <v>37071</v>
      </c>
      <c r="B103">
        <v>4236.12</v>
      </c>
      <c r="C103" s="2">
        <v>0.0403019638949804</v>
      </c>
      <c r="E103" s="1">
        <v>37071</v>
      </c>
      <c r="F103" s="2">
        <v>0.00172564254579522</v>
      </c>
    </row>
    <row r="104" spans="1:6">
      <c r="A104" s="1">
        <v>37103</v>
      </c>
      <c r="B104">
        <v>4032.22</v>
      </c>
      <c r="C104" s="2">
        <v>-0.048133669490005</v>
      </c>
      <c r="E104" s="1">
        <v>37103</v>
      </c>
      <c r="F104" s="2">
        <v>0.000590369630773865</v>
      </c>
    </row>
    <row r="105" spans="1:6">
      <c r="A105" s="1">
        <v>37134</v>
      </c>
      <c r="B105">
        <v>3983.11</v>
      </c>
      <c r="C105" s="2">
        <v>-0.0121793949734886</v>
      </c>
      <c r="E105" s="1">
        <v>37134</v>
      </c>
      <c r="F105" s="2">
        <v>0.0440043873472341</v>
      </c>
    </row>
    <row r="106" spans="1:6">
      <c r="A106" s="1">
        <v>37162</v>
      </c>
      <c r="B106">
        <v>3734.27</v>
      </c>
      <c r="C106" s="2">
        <v>-0.0624737956019292</v>
      </c>
      <c r="E106" s="1">
        <v>37162</v>
      </c>
      <c r="F106" s="2">
        <v>0.0044774731165328</v>
      </c>
    </row>
    <row r="107" spans="1:6">
      <c r="A107" s="1">
        <v>37195</v>
      </c>
      <c r="B107">
        <v>3979.08</v>
      </c>
      <c r="C107" s="2">
        <v>0.0655576591944342</v>
      </c>
      <c r="E107" s="1">
        <v>37195</v>
      </c>
      <c r="F107" s="2">
        <v>0.0260825392396685</v>
      </c>
    </row>
    <row r="108" spans="1:6">
      <c r="A108" s="1">
        <v>37225</v>
      </c>
      <c r="B108">
        <v>4107.28</v>
      </c>
      <c r="C108" s="2">
        <v>0.0322185027694843</v>
      </c>
      <c r="E108" s="1">
        <v>37225</v>
      </c>
      <c r="F108" s="2">
        <v>-0.0255758129887922</v>
      </c>
    </row>
    <row r="109" spans="1:6">
      <c r="A109" s="1">
        <v>37256</v>
      </c>
      <c r="B109">
        <v>4219.12</v>
      </c>
      <c r="C109" s="2">
        <v>0.0272296994604702</v>
      </c>
      <c r="E109" s="1">
        <v>37256</v>
      </c>
      <c r="F109" s="2">
        <v>-0.0257628557249018</v>
      </c>
    </row>
    <row r="110" spans="1:6">
      <c r="A110" s="1">
        <v>37287</v>
      </c>
      <c r="B110">
        <v>4266.26</v>
      </c>
      <c r="C110" s="2">
        <v>0.011172946017179</v>
      </c>
      <c r="E110" s="1">
        <v>37287</v>
      </c>
      <c r="F110" s="2">
        <v>0.00318068962734842</v>
      </c>
    </row>
    <row r="111" spans="1:6">
      <c r="A111" s="1">
        <v>37315</v>
      </c>
      <c r="B111">
        <v>4217.31</v>
      </c>
      <c r="C111" s="2">
        <v>-0.0114737498417817</v>
      </c>
      <c r="E111" s="1">
        <v>37315</v>
      </c>
      <c r="F111" s="2">
        <v>0.00779979156861444</v>
      </c>
    </row>
    <row r="112" spans="1:6">
      <c r="A112" s="1">
        <v>37344</v>
      </c>
      <c r="B112">
        <v>4242.42</v>
      </c>
      <c r="C112" s="2">
        <v>0.00595403230969493</v>
      </c>
      <c r="E112" s="1">
        <v>37344</v>
      </c>
      <c r="F112" s="2">
        <v>-0.0228655087031299</v>
      </c>
    </row>
    <row r="113" spans="1:6">
      <c r="A113" s="1">
        <v>37376</v>
      </c>
      <c r="B113">
        <v>4170.22</v>
      </c>
      <c r="C113" s="2">
        <v>-0.0170185884471599</v>
      </c>
      <c r="E113" s="1">
        <v>37376</v>
      </c>
      <c r="F113" s="2">
        <v>0.0192457653436299</v>
      </c>
    </row>
    <row r="114" spans="1:6">
      <c r="A114" s="1">
        <v>37407</v>
      </c>
      <c r="B114">
        <v>4208.02</v>
      </c>
      <c r="C114" s="2">
        <v>0.0090642699905521</v>
      </c>
      <c r="E114" s="1">
        <v>37407</v>
      </c>
      <c r="F114" s="2">
        <v>-0.00394534851486493</v>
      </c>
    </row>
    <row r="115" spans="1:6">
      <c r="A115" s="1">
        <v>37435</v>
      </c>
      <c r="B115">
        <v>4035.41</v>
      </c>
      <c r="C115" s="2">
        <v>-0.0410192917334044</v>
      </c>
      <c r="E115" s="1">
        <v>37435</v>
      </c>
      <c r="F115" s="2">
        <v>0.0182371742579518</v>
      </c>
    </row>
    <row r="116" spans="1:6">
      <c r="A116" s="1">
        <v>37468</v>
      </c>
      <c r="B116">
        <v>3871.45</v>
      </c>
      <c r="C116" s="2">
        <v>-0.040630320091391</v>
      </c>
      <c r="E116" s="1">
        <v>37468</v>
      </c>
      <c r="F116" s="2">
        <v>0.0114176817815938</v>
      </c>
    </row>
    <row r="117" spans="1:6">
      <c r="A117" s="1">
        <v>37498</v>
      </c>
      <c r="B117">
        <v>3927.2</v>
      </c>
      <c r="C117" s="2">
        <v>0.0144002892972916</v>
      </c>
      <c r="E117" s="1">
        <v>37498</v>
      </c>
      <c r="F117" s="2">
        <v>0.0151476317189995</v>
      </c>
    </row>
    <row r="118" spans="1:6">
      <c r="A118" s="1">
        <v>37529</v>
      </c>
      <c r="B118">
        <v>3764.34</v>
      </c>
      <c r="C118" s="2">
        <v>-0.0414697494398044</v>
      </c>
      <c r="E118" s="1">
        <v>37529</v>
      </c>
      <c r="F118" s="2">
        <v>0.0310035830961474</v>
      </c>
    </row>
    <row r="119" spans="1:6">
      <c r="A119" s="1">
        <v>37560</v>
      </c>
      <c r="B119">
        <v>3874.3</v>
      </c>
      <c r="C119" s="2">
        <v>0.029210963940558</v>
      </c>
      <c r="E119" s="1">
        <v>37560</v>
      </c>
      <c r="F119" s="2">
        <v>-0.0108983117613955</v>
      </c>
    </row>
    <row r="120" spans="1:6">
      <c r="A120" s="1">
        <v>37589</v>
      </c>
      <c r="B120">
        <v>3925.75</v>
      </c>
      <c r="C120" s="2">
        <v>0.0132798182897556</v>
      </c>
      <c r="E120" s="1">
        <v>37589</v>
      </c>
      <c r="F120" s="2">
        <v>-0.00565560196384928</v>
      </c>
    </row>
    <row r="121" spans="1:6">
      <c r="A121" s="1">
        <v>37621</v>
      </c>
      <c r="B121">
        <v>3854.94</v>
      </c>
      <c r="C121" s="2">
        <v>-0.0180373177099917</v>
      </c>
      <c r="E121" s="1">
        <v>37621</v>
      </c>
      <c r="F121" s="2">
        <v>0.0392954238829603</v>
      </c>
    </row>
    <row r="122" spans="1:6">
      <c r="A122" s="1">
        <v>37652</v>
      </c>
      <c r="B122">
        <v>3783.24</v>
      </c>
      <c r="C122" s="2">
        <v>-0.0185995112764401</v>
      </c>
      <c r="E122" s="1">
        <v>37652</v>
      </c>
      <c r="F122" s="2">
        <v>0.00105414506626934</v>
      </c>
    </row>
    <row r="123" spans="1:6">
      <c r="A123" s="1">
        <v>37680</v>
      </c>
      <c r="B123">
        <v>3595.32</v>
      </c>
      <c r="C123" s="2">
        <v>-0.0496717099628889</v>
      </c>
      <c r="E123" s="1">
        <v>37680</v>
      </c>
      <c r="F123" s="2">
        <v>0.0109268847480147</v>
      </c>
    </row>
    <row r="124" spans="1:6">
      <c r="A124" s="1">
        <v>37711</v>
      </c>
      <c r="B124">
        <v>3743.9</v>
      </c>
      <c r="C124" s="2">
        <v>0.0413259459519597</v>
      </c>
      <c r="E124" s="1">
        <v>37711</v>
      </c>
      <c r="F124" s="2">
        <v>-0.016883425622481</v>
      </c>
    </row>
    <row r="125" spans="1:6">
      <c r="A125" s="1">
        <v>37741</v>
      </c>
      <c r="B125">
        <v>3904.26</v>
      </c>
      <c r="C125" s="2">
        <v>0.0428323406073881</v>
      </c>
      <c r="E125" s="1">
        <v>37741</v>
      </c>
      <c r="F125" s="2">
        <v>0.00596997354243135</v>
      </c>
    </row>
    <row r="126" spans="1:6">
      <c r="A126" s="1">
        <v>37771</v>
      </c>
      <c r="B126">
        <v>3912.23</v>
      </c>
      <c r="C126" s="2">
        <v>0.00204135995041299</v>
      </c>
      <c r="E126" s="1">
        <v>37771</v>
      </c>
      <c r="F126" s="2">
        <v>0.0339086389391047</v>
      </c>
    </row>
    <row r="127" spans="1:6">
      <c r="A127" s="1">
        <v>37802</v>
      </c>
      <c r="B127">
        <v>3954.3</v>
      </c>
      <c r="C127" s="2">
        <v>0.0107534577466049</v>
      </c>
      <c r="E127" s="1">
        <v>37802</v>
      </c>
      <c r="F127" s="2">
        <v>-0.00801730804982347</v>
      </c>
    </row>
    <row r="128" spans="1:6">
      <c r="A128" s="1">
        <v>37833</v>
      </c>
      <c r="B128">
        <v>4073.3</v>
      </c>
      <c r="C128" s="2">
        <v>0.0300938219153832</v>
      </c>
      <c r="E128" s="1">
        <v>37833</v>
      </c>
      <c r="F128" s="2">
        <v>-0.027900902391337</v>
      </c>
    </row>
    <row r="129" spans="1:6">
      <c r="A129" s="1">
        <v>37862</v>
      </c>
      <c r="B129">
        <v>4188.76</v>
      </c>
      <c r="C129" s="2">
        <v>0.0283455674760023</v>
      </c>
      <c r="E129" s="1">
        <v>37862</v>
      </c>
      <c r="F129" s="2">
        <v>-0.00169858241338937</v>
      </c>
    </row>
    <row r="130" spans="1:6">
      <c r="A130" s="1">
        <v>37894</v>
      </c>
      <c r="B130">
        <v>4170.44</v>
      </c>
      <c r="C130" s="2">
        <v>-0.00437360937365705</v>
      </c>
      <c r="E130" s="1">
        <v>37894</v>
      </c>
      <c r="F130" s="2">
        <v>0.0105860124636911</v>
      </c>
    </row>
    <row r="131" spans="1:6">
      <c r="A131" s="1">
        <v>37925</v>
      </c>
      <c r="B131">
        <v>4310.82</v>
      </c>
      <c r="C131" s="2">
        <v>0.033660716854816</v>
      </c>
      <c r="E131" s="1">
        <v>37925</v>
      </c>
      <c r="F131" s="2">
        <v>-0.024499507220764</v>
      </c>
    </row>
    <row r="132" spans="1:6">
      <c r="A132" s="1">
        <v>37953</v>
      </c>
      <c r="B132">
        <v>4225.02</v>
      </c>
      <c r="C132" s="2">
        <v>-0.0199034058485391</v>
      </c>
      <c r="E132" s="1">
        <v>37953</v>
      </c>
      <c r="F132" s="2">
        <v>-0.0105309365879542</v>
      </c>
    </row>
    <row r="133" spans="1:6">
      <c r="A133" s="1">
        <v>37986</v>
      </c>
      <c r="B133">
        <v>4385.36</v>
      </c>
      <c r="C133" s="2">
        <v>0.0379501162124674</v>
      </c>
      <c r="E133" s="1">
        <v>37986</v>
      </c>
      <c r="F133" s="2">
        <v>0.0283782354325678</v>
      </c>
    </row>
    <row r="134" spans="1:6">
      <c r="A134" s="1">
        <v>38016</v>
      </c>
      <c r="B134">
        <v>4347.52</v>
      </c>
      <c r="C134" s="2">
        <v>-0.00862871007169297</v>
      </c>
      <c r="E134" s="1">
        <v>38016</v>
      </c>
      <c r="F134" s="2">
        <v>-0.0132907545387764</v>
      </c>
    </row>
    <row r="135" spans="1:6">
      <c r="A135" s="1">
        <v>38044</v>
      </c>
      <c r="B135">
        <v>4488.09</v>
      </c>
      <c r="C135" s="2">
        <v>0.0323333762696894</v>
      </c>
      <c r="E135" s="1">
        <v>38044</v>
      </c>
      <c r="F135" s="2">
        <v>0.0220910979228487</v>
      </c>
    </row>
    <row r="136" spans="1:6">
      <c r="A136" s="1">
        <v>38077</v>
      </c>
      <c r="B136">
        <v>4595.96</v>
      </c>
      <c r="C136" s="2">
        <v>0.0240347230113478</v>
      </c>
      <c r="E136" s="1">
        <v>38077</v>
      </c>
      <c r="F136" s="2">
        <v>0.00644395633879314</v>
      </c>
    </row>
    <row r="137" spans="1:6">
      <c r="A137" s="1">
        <v>38107</v>
      </c>
      <c r="B137">
        <v>4581.36</v>
      </c>
      <c r="C137" s="2">
        <v>-0.00317670301743278</v>
      </c>
      <c r="E137" s="1">
        <v>38107</v>
      </c>
      <c r="F137" s="2">
        <v>-0.0276388275808094</v>
      </c>
    </row>
    <row r="138" spans="1:6">
      <c r="A138" s="1">
        <v>38138</v>
      </c>
      <c r="B138">
        <v>4671.3</v>
      </c>
      <c r="C138" s="2">
        <v>0.0196317250772697</v>
      </c>
      <c r="E138" s="1">
        <v>38138</v>
      </c>
      <c r="F138" s="2">
        <v>0.00893402305347525</v>
      </c>
    </row>
    <row r="139" spans="1:6">
      <c r="A139" s="1">
        <v>38168</v>
      </c>
      <c r="B139">
        <v>4800.66</v>
      </c>
      <c r="C139" s="2">
        <v>0.0276925052983108</v>
      </c>
      <c r="E139" s="1">
        <v>38168</v>
      </c>
      <c r="F139" s="2">
        <v>0.00173525067233971</v>
      </c>
    </row>
    <row r="140" spans="1:6">
      <c r="A140" s="1">
        <v>38198</v>
      </c>
      <c r="B140">
        <v>4792.6</v>
      </c>
      <c r="C140" s="2">
        <v>-0.00167893581299228</v>
      </c>
      <c r="E140" s="1">
        <v>38198</v>
      </c>
      <c r="F140" s="2">
        <v>0.00411826172005848</v>
      </c>
    </row>
    <row r="141" spans="1:6">
      <c r="A141" s="1">
        <v>38230</v>
      </c>
      <c r="B141">
        <v>4845.08</v>
      </c>
      <c r="C141" s="2">
        <v>0.0109502149146601</v>
      </c>
      <c r="E141" s="1">
        <v>38230</v>
      </c>
      <c r="F141" s="2">
        <v>0.0239464390400598</v>
      </c>
    </row>
    <row r="142" spans="1:6">
      <c r="A142" s="1">
        <v>38260</v>
      </c>
      <c r="B142">
        <v>5030.41</v>
      </c>
      <c r="C142" s="2">
        <v>0.0382511743872134</v>
      </c>
      <c r="E142" s="1">
        <v>38260</v>
      </c>
      <c r="F142" s="2">
        <v>0.0118058561304829</v>
      </c>
    </row>
    <row r="143" spans="1:6">
      <c r="A143" s="1">
        <v>38289</v>
      </c>
      <c r="B143">
        <v>5178.03</v>
      </c>
      <c r="C143" s="2">
        <v>0.0293455205440512</v>
      </c>
      <c r="E143" s="1">
        <v>38289</v>
      </c>
      <c r="F143" s="2">
        <v>0.00896212947377329</v>
      </c>
    </row>
    <row r="144" spans="1:6">
      <c r="A144" s="1">
        <v>38321</v>
      </c>
      <c r="B144">
        <v>5424.63</v>
      </c>
      <c r="C144" s="2">
        <v>0.0476242895464105</v>
      </c>
      <c r="E144" s="1">
        <v>38321</v>
      </c>
      <c r="F144" s="2">
        <v>0.0150079155655775</v>
      </c>
    </row>
    <row r="145" spans="1:6">
      <c r="A145" s="1">
        <v>38352</v>
      </c>
      <c r="B145">
        <v>5613.03</v>
      </c>
      <c r="C145" s="2">
        <v>0.0347304793137964</v>
      </c>
      <c r="E145" s="1">
        <v>38352</v>
      </c>
      <c r="F145" s="2">
        <v>-0.00500910901962791</v>
      </c>
    </row>
    <row r="146" spans="1:6">
      <c r="A146" s="1">
        <v>38383</v>
      </c>
      <c r="B146">
        <v>5676.91</v>
      </c>
      <c r="C146" s="2">
        <v>0.0113806624942321</v>
      </c>
      <c r="E146" s="1">
        <v>38383</v>
      </c>
      <c r="F146" s="2">
        <v>-0.00298971057781438</v>
      </c>
    </row>
    <row r="147" spans="1:6">
      <c r="A147" s="1">
        <v>38411</v>
      </c>
      <c r="B147">
        <v>5817.49</v>
      </c>
      <c r="C147" s="2">
        <v>0.0247634716773737</v>
      </c>
      <c r="E147" s="1">
        <v>38411</v>
      </c>
      <c r="F147" s="2">
        <v>-0.00958151141854168</v>
      </c>
    </row>
    <row r="148" spans="1:6">
      <c r="A148" s="1">
        <v>38442</v>
      </c>
      <c r="B148">
        <v>5760.64</v>
      </c>
      <c r="C148" s="2">
        <v>-0.00977225573228302</v>
      </c>
      <c r="E148" s="1">
        <v>38442</v>
      </c>
      <c r="F148" s="2">
        <v>-0.00497530831802672</v>
      </c>
    </row>
    <row r="149" spans="1:6">
      <c r="A149" s="1">
        <v>38471</v>
      </c>
      <c r="B149">
        <v>5596.59</v>
      </c>
      <c r="C149" s="2">
        <v>-0.0284777385846018</v>
      </c>
      <c r="E149" s="1">
        <v>38471</v>
      </c>
      <c r="F149" s="2">
        <v>0.0269081066603177</v>
      </c>
    </row>
    <row r="150" spans="1:6">
      <c r="A150" s="1">
        <v>38503</v>
      </c>
      <c r="B150">
        <v>5776.57</v>
      </c>
      <c r="C150" s="2">
        <v>0.0321588681679379</v>
      </c>
      <c r="E150" s="1">
        <v>38503</v>
      </c>
      <c r="F150" s="2">
        <v>0.017550064272749</v>
      </c>
    </row>
    <row r="151" spans="1:6">
      <c r="A151" s="1">
        <v>38533</v>
      </c>
      <c r="B151">
        <v>6046.43</v>
      </c>
      <c r="C151" s="2">
        <v>0.0467163039658482</v>
      </c>
      <c r="E151" s="1">
        <v>38533</v>
      </c>
      <c r="F151" s="2">
        <v>0.00590809444366614</v>
      </c>
    </row>
    <row r="152" spans="1:6">
      <c r="A152" s="1">
        <v>38562</v>
      </c>
      <c r="B152">
        <v>6199.89</v>
      </c>
      <c r="C152" s="2">
        <v>0.0253802657105102</v>
      </c>
      <c r="E152" s="1">
        <v>38562</v>
      </c>
      <c r="F152" s="2">
        <v>0.00112523382882413</v>
      </c>
    </row>
    <row r="153" spans="1:6">
      <c r="A153" s="1">
        <v>38595</v>
      </c>
      <c r="B153">
        <v>6310.21</v>
      </c>
      <c r="C153" s="2">
        <v>0.0177938640846853</v>
      </c>
      <c r="E153" s="1">
        <v>38595</v>
      </c>
      <c r="F153" s="2">
        <v>0.00803077823586274</v>
      </c>
    </row>
    <row r="154" spans="1:6">
      <c r="A154" s="1">
        <v>38625</v>
      </c>
      <c r="B154">
        <v>6636.72</v>
      </c>
      <c r="C154" s="2">
        <v>0.0517431274078042</v>
      </c>
      <c r="E154" s="1">
        <v>38625</v>
      </c>
      <c r="F154" s="2">
        <v>-0.0195842501788529</v>
      </c>
    </row>
    <row r="155" spans="1:6">
      <c r="A155" s="1">
        <v>38656</v>
      </c>
      <c r="B155">
        <v>6381.01</v>
      </c>
      <c r="C155" s="2">
        <v>-0.0385295748502272</v>
      </c>
      <c r="E155" s="1">
        <v>38656</v>
      </c>
      <c r="F155" s="2">
        <v>-0.00587854477611937</v>
      </c>
    </row>
    <row r="156" spans="1:6">
      <c r="A156" s="1">
        <v>38686</v>
      </c>
      <c r="B156">
        <v>6673.58</v>
      </c>
      <c r="C156" s="2">
        <v>0.0458501083684244</v>
      </c>
      <c r="E156" s="1">
        <v>38686</v>
      </c>
      <c r="F156" s="2">
        <v>0.010179264227164</v>
      </c>
    </row>
    <row r="157" spans="1:6">
      <c r="A157" s="1">
        <v>38716</v>
      </c>
      <c r="B157">
        <v>6891.97</v>
      </c>
      <c r="C157" s="2">
        <v>0.0327245646264824</v>
      </c>
      <c r="E157" s="1">
        <v>38716</v>
      </c>
      <c r="F157" s="2">
        <v>0.0151403725700193</v>
      </c>
    </row>
    <row r="158" spans="1:6">
      <c r="A158" s="1">
        <v>38748</v>
      </c>
      <c r="B158">
        <v>7135.64</v>
      </c>
      <c r="C158" s="2">
        <v>0.0353556385184497</v>
      </c>
      <c r="E158" s="1">
        <v>38748</v>
      </c>
      <c r="F158" s="2">
        <v>-0.00792488455618278</v>
      </c>
    </row>
    <row r="159" spans="1:6">
      <c r="A159" s="1">
        <v>38776</v>
      </c>
      <c r="B159">
        <v>7165.61</v>
      </c>
      <c r="C159" s="2">
        <v>0.00420004372417893</v>
      </c>
      <c r="E159" s="1">
        <v>38776</v>
      </c>
      <c r="F159" s="2">
        <v>0.00691968988527959</v>
      </c>
    </row>
    <row r="160" spans="1:6">
      <c r="A160" s="1">
        <v>38807</v>
      </c>
      <c r="B160">
        <v>7495.46</v>
      </c>
      <c r="C160" s="2">
        <v>0.046032368493401</v>
      </c>
      <c r="E160" s="1">
        <v>38807</v>
      </c>
      <c r="F160" s="2">
        <v>-0.00560857290522631</v>
      </c>
    </row>
    <row r="161" spans="1:6">
      <c r="A161" s="1">
        <v>38835</v>
      </c>
      <c r="B161">
        <v>7704.36</v>
      </c>
      <c r="C161" s="2">
        <v>0.0278702040968801</v>
      </c>
      <c r="E161" s="1">
        <v>38835</v>
      </c>
      <c r="F161" s="2">
        <v>-0.0166273236793056</v>
      </c>
    </row>
    <row r="162" spans="1:6">
      <c r="A162" s="1">
        <v>38868</v>
      </c>
      <c r="B162">
        <v>7333.51</v>
      </c>
      <c r="C162" s="2">
        <v>-0.0481350819535952</v>
      </c>
      <c r="E162" s="1">
        <v>38868</v>
      </c>
      <c r="F162" s="2">
        <v>0.00173710401223293</v>
      </c>
    </row>
    <row r="163" spans="1:6">
      <c r="A163" s="1">
        <v>38898</v>
      </c>
      <c r="B163">
        <v>7490.8</v>
      </c>
      <c r="C163" s="2">
        <v>0.0214481196589356</v>
      </c>
      <c r="E163" s="1">
        <v>38898</v>
      </c>
      <c r="F163" s="2">
        <v>-0.0012206178017442</v>
      </c>
    </row>
    <row r="164" spans="1:6">
      <c r="A164" s="1">
        <v>38929</v>
      </c>
      <c r="B164">
        <v>7353.89</v>
      </c>
      <c r="C164" s="2">
        <v>-0.018277086559513</v>
      </c>
      <c r="E164" s="1">
        <v>38929</v>
      </c>
      <c r="F164" s="2">
        <v>-0.00141320865733718</v>
      </c>
    </row>
    <row r="165" spans="1:6">
      <c r="A165" s="1">
        <v>38960</v>
      </c>
      <c r="B165">
        <v>7596.5</v>
      </c>
      <c r="C165" s="2">
        <v>0.0329907028797003</v>
      </c>
      <c r="E165" s="1">
        <v>38960</v>
      </c>
      <c r="F165" s="2">
        <v>0.019763756162433</v>
      </c>
    </row>
    <row r="166" spans="1:6">
      <c r="A166" s="1">
        <v>38989</v>
      </c>
      <c r="B166">
        <v>7691.66</v>
      </c>
      <c r="C166" s="2">
        <v>0.0125268215625618</v>
      </c>
      <c r="E166" s="1">
        <v>38989</v>
      </c>
      <c r="F166" s="2">
        <v>0.0121772757602384</v>
      </c>
    </row>
    <row r="167" spans="1:6">
      <c r="A167" s="1">
        <v>39021</v>
      </c>
      <c r="B167">
        <v>8034.1</v>
      </c>
      <c r="C167" s="2">
        <v>0.0445209486638776</v>
      </c>
      <c r="E167" s="1">
        <v>39021</v>
      </c>
      <c r="F167" s="2">
        <v>-0.0091494942418867</v>
      </c>
    </row>
    <row r="168" spans="1:6">
      <c r="A168" s="1">
        <v>39051</v>
      </c>
      <c r="B168">
        <v>8209.39</v>
      </c>
      <c r="C168" s="2">
        <v>0.0218182497106083</v>
      </c>
      <c r="E168" s="1">
        <v>39051</v>
      </c>
      <c r="F168" s="2">
        <v>0.00847548883144434</v>
      </c>
    </row>
    <row r="169" spans="1:6">
      <c r="A169" s="1">
        <v>39080</v>
      </c>
      <c r="B169">
        <v>8506.69</v>
      </c>
      <c r="C169" s="2">
        <v>0.0362146273961892</v>
      </c>
      <c r="E169" s="1">
        <v>39080</v>
      </c>
      <c r="F169" s="2">
        <v>-0.0190847166091996</v>
      </c>
    </row>
    <row r="170" spans="1:6">
      <c r="A170" s="1">
        <v>39113</v>
      </c>
      <c r="B170">
        <v>8667.27</v>
      </c>
      <c r="C170" s="2">
        <v>0.0188769074692976</v>
      </c>
      <c r="E170" s="1">
        <v>39113</v>
      </c>
      <c r="F170" s="2">
        <v>-0.00120162625745034</v>
      </c>
    </row>
    <row r="171" spans="1:6">
      <c r="A171" s="1">
        <v>39141</v>
      </c>
      <c r="B171">
        <v>8811.78</v>
      </c>
      <c r="C171" s="2">
        <v>0.0166730700670454</v>
      </c>
      <c r="E171" s="1">
        <v>39141</v>
      </c>
      <c r="F171" s="2">
        <v>0.0220466271211691</v>
      </c>
    </row>
    <row r="172" spans="1:6">
      <c r="A172" s="1">
        <v>39171</v>
      </c>
      <c r="B172">
        <v>9095.25</v>
      </c>
      <c r="C172" s="2">
        <v>0.0321694368220722</v>
      </c>
      <c r="E172" s="1">
        <v>39171</v>
      </c>
      <c r="F172" s="2">
        <v>-0.0114205880007443</v>
      </c>
    </row>
    <row r="173" spans="1:6">
      <c r="A173" s="1">
        <v>39202</v>
      </c>
      <c r="B173">
        <v>9344.68</v>
      </c>
      <c r="C173" s="2">
        <v>0.0274242049421403</v>
      </c>
      <c r="E173" s="1">
        <v>39202</v>
      </c>
      <c r="F173" s="2">
        <v>0.00355855783560711</v>
      </c>
    </row>
    <row r="174" spans="1:6">
      <c r="A174" s="1">
        <v>39233</v>
      </c>
      <c r="B174">
        <v>9558.57</v>
      </c>
      <c r="C174" s="2">
        <v>0.0228889592795045</v>
      </c>
      <c r="E174" s="1">
        <v>39233</v>
      </c>
      <c r="F174" s="2">
        <v>-0.00711845658167031</v>
      </c>
    </row>
    <row r="175" spans="1:6">
      <c r="A175" s="1">
        <v>39262</v>
      </c>
      <c r="B175">
        <v>9544.96</v>
      </c>
      <c r="C175" s="2">
        <v>-0.00142385314958182</v>
      </c>
      <c r="E175" s="1">
        <v>39262</v>
      </c>
      <c r="F175" s="2">
        <v>-0.0138773159088278</v>
      </c>
    </row>
    <row r="176" spans="1:6">
      <c r="A176" s="1">
        <v>39294</v>
      </c>
      <c r="B176">
        <v>9337.18</v>
      </c>
      <c r="C176" s="2">
        <v>-0.0217685563899692</v>
      </c>
      <c r="E176" s="1">
        <v>39294</v>
      </c>
      <c r="F176" s="2">
        <v>0.0191720471077245</v>
      </c>
    </row>
    <row r="177" spans="1:6">
      <c r="A177" s="1">
        <v>39325</v>
      </c>
      <c r="B177">
        <v>9622.36</v>
      </c>
      <c r="C177" s="2">
        <v>0.0305424121629871</v>
      </c>
      <c r="E177" s="1">
        <v>39325</v>
      </c>
      <c r="F177" s="2">
        <v>0.0111725438058227</v>
      </c>
    </row>
    <row r="178" spans="1:6">
      <c r="A178" s="1">
        <v>39353</v>
      </c>
      <c r="B178">
        <v>10172.02</v>
      </c>
      <c r="C178" s="2">
        <v>0.0571232005453963</v>
      </c>
      <c r="E178" s="1">
        <v>39353</v>
      </c>
      <c r="F178" s="2">
        <v>-0.013517744531768</v>
      </c>
    </row>
    <row r="179" spans="1:6">
      <c r="A179" s="1">
        <v>39386</v>
      </c>
      <c r="B179">
        <v>10439.74</v>
      </c>
      <c r="C179" s="2">
        <v>0.0263192561556111</v>
      </c>
      <c r="E179" s="1">
        <v>39386</v>
      </c>
      <c r="F179" s="2">
        <v>0.00156626821736362</v>
      </c>
    </row>
    <row r="180" spans="1:6">
      <c r="A180" s="1">
        <v>39416</v>
      </c>
      <c r="B180">
        <v>10149.27</v>
      </c>
      <c r="C180" s="2">
        <v>-0.027823489857027</v>
      </c>
      <c r="E180" s="1">
        <v>39416</v>
      </c>
      <c r="F180" s="2">
        <v>0.0158364404094397</v>
      </c>
    </row>
    <row r="181" spans="1:6">
      <c r="A181" s="1">
        <v>39447</v>
      </c>
      <c r="B181">
        <v>9878.37</v>
      </c>
      <c r="C181" s="2">
        <v>-0.0266915748620343</v>
      </c>
      <c r="E181" s="1">
        <v>39447</v>
      </c>
      <c r="F181" s="2">
        <v>-0.0196719472463491</v>
      </c>
    </row>
    <row r="182" spans="1:6">
      <c r="A182" s="1">
        <v>39478</v>
      </c>
      <c r="B182">
        <v>8834</v>
      </c>
      <c r="C182" s="2">
        <v>-0.10572290772668</v>
      </c>
      <c r="D182">
        <f>IF(C182&lt;AVERAGE($C$182:$C$301),C182,"")</f>
        <v>-0.10572290772668</v>
      </c>
      <c r="E182" s="1">
        <v>39478</v>
      </c>
      <c r="F182" s="2">
        <v>0.0202985383678441</v>
      </c>
    </row>
    <row r="183" spans="1:6">
      <c r="A183" s="1">
        <v>39507</v>
      </c>
      <c r="B183">
        <v>8727.95</v>
      </c>
      <c r="C183" s="2">
        <v>-0.0120047543581616</v>
      </c>
      <c r="D183">
        <f t="shared" ref="D183:D246" si="0">IF(C183&lt;AVERAGE($C$182:$C$301),C183,"")</f>
        <v>-0.0120047543581616</v>
      </c>
      <c r="E183" s="1">
        <v>39507</v>
      </c>
      <c r="F183" s="2">
        <v>-0.00554204288861825</v>
      </c>
    </row>
    <row r="184" spans="1:6">
      <c r="A184" s="1">
        <v>39538</v>
      </c>
      <c r="B184">
        <v>8442.62</v>
      </c>
      <c r="C184" s="2">
        <v>-0.0326915255014064</v>
      </c>
      <c r="D184">
        <f t="shared" si="0"/>
        <v>-0.0326915255014064</v>
      </c>
      <c r="E184" s="1">
        <v>39538</v>
      </c>
      <c r="F184" s="2">
        <v>0.0145851293802585</v>
      </c>
    </row>
    <row r="185" spans="1:6">
      <c r="A185" s="1">
        <v>39568</v>
      </c>
      <c r="B185">
        <v>8834.05</v>
      </c>
      <c r="C185" s="2">
        <v>0.0463635696028011</v>
      </c>
      <c r="D185" t="str">
        <f t="shared" si="0"/>
        <v/>
      </c>
      <c r="E185" s="1">
        <v>39568</v>
      </c>
      <c r="F185" s="2">
        <v>-0.0126287423147523</v>
      </c>
    </row>
    <row r="186" spans="1:6">
      <c r="A186" s="1">
        <v>39598</v>
      </c>
      <c r="B186">
        <v>8960.54</v>
      </c>
      <c r="C186" s="2">
        <v>0.0143184609550546</v>
      </c>
      <c r="D186" t="str">
        <f t="shared" si="0"/>
        <v/>
      </c>
      <c r="E186" s="1">
        <v>39598</v>
      </c>
      <c r="F186" s="2">
        <v>-0.0142943788910302</v>
      </c>
    </row>
    <row r="187" spans="1:6">
      <c r="A187" s="1">
        <v>39629</v>
      </c>
      <c r="B187">
        <v>8323.46</v>
      </c>
      <c r="C187" s="2">
        <v>-0.0710983936235986</v>
      </c>
      <c r="D187">
        <f t="shared" si="0"/>
        <v>-0.0710983936235986</v>
      </c>
      <c r="E187" s="1">
        <v>39629</v>
      </c>
      <c r="F187" s="2">
        <v>0.00984507701099958</v>
      </c>
    </row>
    <row r="188" spans="1:6">
      <c r="A188" s="1">
        <v>39660</v>
      </c>
      <c r="B188">
        <v>7940.13</v>
      </c>
      <c r="C188" s="2">
        <v>-0.0460541649746621</v>
      </c>
      <c r="D188">
        <f t="shared" si="0"/>
        <v>-0.0460541649746621</v>
      </c>
      <c r="E188" s="1">
        <v>39660</v>
      </c>
      <c r="F188" s="2">
        <v>0.0216298095858826</v>
      </c>
    </row>
    <row r="189" spans="1:6">
      <c r="A189" s="1">
        <v>39689</v>
      </c>
      <c r="B189">
        <v>8279.51</v>
      </c>
      <c r="C189" s="2">
        <v>0.0427423732357026</v>
      </c>
      <c r="D189" t="str">
        <f t="shared" si="0"/>
        <v/>
      </c>
      <c r="E189" s="1">
        <v>39689</v>
      </c>
      <c r="F189" s="2">
        <v>0.0418867862082252</v>
      </c>
    </row>
    <row r="190" spans="1:6">
      <c r="A190" s="1">
        <v>39721</v>
      </c>
      <c r="B190">
        <v>7503.15</v>
      </c>
      <c r="C190" s="2">
        <v>-0.093768834145982</v>
      </c>
      <c r="D190">
        <f t="shared" si="0"/>
        <v>-0.093768834145982</v>
      </c>
      <c r="E190" s="1">
        <v>39721</v>
      </c>
      <c r="F190" s="2">
        <v>0.0314698748095649</v>
      </c>
    </row>
    <row r="191" spans="1:6">
      <c r="A191" s="1">
        <v>39752</v>
      </c>
      <c r="B191">
        <v>6630.95</v>
      </c>
      <c r="C191" s="2">
        <v>-0.116244510638865</v>
      </c>
      <c r="D191">
        <f t="shared" si="0"/>
        <v>-0.116244510638865</v>
      </c>
      <c r="E191" s="1">
        <v>39752</v>
      </c>
      <c r="F191" s="2">
        <v>0.0208967575505786</v>
      </c>
    </row>
    <row r="192" spans="1:6">
      <c r="A192" s="1">
        <v>39780</v>
      </c>
      <c r="B192">
        <v>6232.11</v>
      </c>
      <c r="C192" s="2">
        <v>-0.0601482442183999</v>
      </c>
      <c r="D192">
        <f t="shared" si="0"/>
        <v>-0.0601482442183999</v>
      </c>
      <c r="E192" s="1">
        <v>39780</v>
      </c>
      <c r="F192" s="2">
        <v>0.0509305994329689</v>
      </c>
    </row>
    <row r="193" spans="1:6">
      <c r="A193" s="1">
        <v>39813</v>
      </c>
      <c r="B193">
        <v>6202.93</v>
      </c>
      <c r="C193" s="2">
        <v>-0.0046822023359665</v>
      </c>
      <c r="D193">
        <f t="shared" si="0"/>
        <v>-0.0046822023359665</v>
      </c>
      <c r="E193" s="1">
        <v>39813</v>
      </c>
      <c r="F193" s="2">
        <v>0.0518214176138764</v>
      </c>
    </row>
    <row r="194" spans="1:6">
      <c r="A194" s="1">
        <v>39843</v>
      </c>
      <c r="B194">
        <v>5901.57</v>
      </c>
      <c r="C194" s="2">
        <v>-0.0485834919949122</v>
      </c>
      <c r="D194">
        <f t="shared" si="0"/>
        <v>-0.0485834919949122</v>
      </c>
      <c r="E194" s="1">
        <v>39843</v>
      </c>
      <c r="F194" s="2">
        <v>-0.00640812308153015</v>
      </c>
    </row>
    <row r="195" spans="1:6">
      <c r="A195" s="1">
        <v>39871</v>
      </c>
      <c r="B195">
        <v>5642.6</v>
      </c>
      <c r="C195" s="2">
        <v>-0.0438815433859124</v>
      </c>
      <c r="D195">
        <f t="shared" si="0"/>
        <v>-0.0438815433859124</v>
      </c>
      <c r="E195" s="1">
        <v>39871</v>
      </c>
      <c r="F195" s="2">
        <v>-0.0212909529623815</v>
      </c>
    </row>
    <row r="196" spans="1:6">
      <c r="A196" s="1">
        <v>39903</v>
      </c>
      <c r="B196">
        <v>6090.11</v>
      </c>
      <c r="C196" s="2">
        <v>0.0793091837096374</v>
      </c>
      <c r="D196" t="str">
        <f t="shared" si="0"/>
        <v/>
      </c>
      <c r="E196" s="1">
        <v>39903</v>
      </c>
      <c r="F196" s="2">
        <v>0.00168160255073158</v>
      </c>
    </row>
    <row r="197" spans="1:6">
      <c r="A197" s="1">
        <v>39933</v>
      </c>
      <c r="B197">
        <v>6403.13</v>
      </c>
      <c r="C197" s="2">
        <v>0.0513980864056642</v>
      </c>
      <c r="D197" t="str">
        <f t="shared" si="0"/>
        <v/>
      </c>
      <c r="E197" s="1">
        <v>39933</v>
      </c>
      <c r="F197" s="2">
        <v>-0.00905108888318606</v>
      </c>
    </row>
    <row r="198" spans="1:6">
      <c r="A198" s="1">
        <v>39962</v>
      </c>
      <c r="B198">
        <v>6466.42</v>
      </c>
      <c r="C198" s="2">
        <v>0.00988422849450199</v>
      </c>
      <c r="D198" t="str">
        <f t="shared" si="0"/>
        <v/>
      </c>
      <c r="E198" s="1">
        <v>39962</v>
      </c>
      <c r="F198" s="2">
        <v>-0.0495760954803319</v>
      </c>
    </row>
    <row r="199" spans="1:6">
      <c r="A199" s="1">
        <v>39994</v>
      </c>
      <c r="B199">
        <v>6727.34</v>
      </c>
      <c r="C199" s="2">
        <v>0.0403499927316815</v>
      </c>
      <c r="D199" t="str">
        <f t="shared" si="0"/>
        <v/>
      </c>
      <c r="E199" s="1">
        <v>39994</v>
      </c>
      <c r="F199" s="2">
        <v>-0.0153181324217801</v>
      </c>
    </row>
    <row r="200" spans="1:6">
      <c r="A200" s="1">
        <v>40025</v>
      </c>
      <c r="B200">
        <v>7211.96</v>
      </c>
      <c r="C200" s="2">
        <v>0.0720373877342309</v>
      </c>
      <c r="D200" t="str">
        <f t="shared" si="0"/>
        <v/>
      </c>
      <c r="E200" s="1">
        <v>40025</v>
      </c>
      <c r="F200" s="2">
        <v>-0.0025070273009603</v>
      </c>
    </row>
    <row r="201" spans="1:6">
      <c r="A201" s="1">
        <v>40056</v>
      </c>
      <c r="B201">
        <v>7692.29</v>
      </c>
      <c r="C201" s="2">
        <v>0.0666018668988735</v>
      </c>
      <c r="D201" t="str">
        <f t="shared" si="0"/>
        <v/>
      </c>
      <c r="E201" s="1">
        <v>40056</v>
      </c>
      <c r="F201" s="2">
        <v>0.017663772860027</v>
      </c>
    </row>
    <row r="202" spans="1:6">
      <c r="A202" s="1">
        <v>40086</v>
      </c>
      <c r="B202">
        <v>8182.92</v>
      </c>
      <c r="C202" s="2">
        <v>0.0637820466987074</v>
      </c>
      <c r="D202" t="str">
        <f t="shared" si="0"/>
        <v/>
      </c>
      <c r="E202" s="1">
        <v>40086</v>
      </c>
      <c r="F202" s="2">
        <v>0.00442019577537368</v>
      </c>
    </row>
    <row r="203" spans="1:6">
      <c r="A203" s="1">
        <v>40116</v>
      </c>
      <c r="B203">
        <v>8007.16</v>
      </c>
      <c r="C203" s="2">
        <v>-0.0214788852878923</v>
      </c>
      <c r="D203">
        <f t="shared" si="0"/>
        <v>-0.0214788852878923</v>
      </c>
      <c r="E203" s="1">
        <v>40116</v>
      </c>
      <c r="F203" s="2">
        <v>-0.00747979869440784</v>
      </c>
    </row>
    <row r="204" spans="1:6">
      <c r="A204" s="1">
        <v>40147</v>
      </c>
      <c r="B204">
        <v>8151.74</v>
      </c>
      <c r="C204" s="2">
        <v>0.0180563395760793</v>
      </c>
      <c r="D204" t="str">
        <f t="shared" si="0"/>
        <v/>
      </c>
      <c r="E204" s="1">
        <v>40147</v>
      </c>
      <c r="F204" s="2">
        <v>0.0306351014040561</v>
      </c>
    </row>
    <row r="205" spans="1:6">
      <c r="A205" s="1">
        <v>40178</v>
      </c>
      <c r="B205">
        <v>8447.98</v>
      </c>
      <c r="C205" s="2">
        <v>0.0363407076280646</v>
      </c>
      <c r="D205" t="str">
        <f t="shared" si="0"/>
        <v/>
      </c>
      <c r="E205" s="1">
        <v>40178</v>
      </c>
      <c r="F205" s="2">
        <v>-0.0315478908879273</v>
      </c>
    </row>
    <row r="206" spans="1:6">
      <c r="A206" s="1">
        <v>40207</v>
      </c>
      <c r="B206">
        <v>7936.59</v>
      </c>
      <c r="C206" s="2">
        <v>-0.0605339974763197</v>
      </c>
      <c r="D206">
        <f t="shared" si="0"/>
        <v>-0.0605339974763197</v>
      </c>
      <c r="E206" s="1">
        <v>40207</v>
      </c>
      <c r="F206" s="2">
        <v>0.0278773576497881</v>
      </c>
    </row>
    <row r="207" spans="1:6">
      <c r="A207" s="1">
        <v>40235</v>
      </c>
      <c r="B207">
        <v>8116.81</v>
      </c>
      <c r="C207" s="2">
        <v>0.022707485204603</v>
      </c>
      <c r="D207" t="str">
        <f t="shared" si="0"/>
        <v/>
      </c>
      <c r="E207" s="1">
        <v>40235</v>
      </c>
      <c r="F207" s="2">
        <v>-0.00119722470904204</v>
      </c>
    </row>
    <row r="208" spans="1:6">
      <c r="A208" s="1">
        <v>40268</v>
      </c>
      <c r="B208">
        <v>8575.5</v>
      </c>
      <c r="C208" s="2">
        <v>0.0565111170521424</v>
      </c>
      <c r="D208" t="str">
        <f t="shared" si="0"/>
        <v/>
      </c>
      <c r="E208" s="1">
        <v>40268</v>
      </c>
      <c r="F208" s="2">
        <v>-0.0178494695198705</v>
      </c>
    </row>
    <row r="209" spans="1:6">
      <c r="A209" s="1">
        <v>40298</v>
      </c>
      <c r="B209">
        <v>8449.12</v>
      </c>
      <c r="C209" s="2">
        <v>-0.0147373331001107</v>
      </c>
      <c r="D209">
        <f t="shared" si="0"/>
        <v>-0.0147373331001107</v>
      </c>
      <c r="E209" s="1">
        <v>40298</v>
      </c>
      <c r="F209" s="2">
        <v>0.00699646169791269</v>
      </c>
    </row>
    <row r="210" spans="1:6">
      <c r="A210" s="1">
        <v>40329</v>
      </c>
      <c r="B210">
        <v>7817.2</v>
      </c>
      <c r="C210" s="2">
        <v>-0.0747912208608709</v>
      </c>
      <c r="D210">
        <f t="shared" si="0"/>
        <v>-0.0747912208608709</v>
      </c>
      <c r="E210" s="1">
        <v>40329</v>
      </c>
      <c r="F210" s="2">
        <v>0.0330594877156299</v>
      </c>
    </row>
    <row r="211" spans="1:6">
      <c r="A211" s="1">
        <v>40359</v>
      </c>
      <c r="B211">
        <v>7618.4</v>
      </c>
      <c r="C211" s="2">
        <v>-0.025431100649849</v>
      </c>
      <c r="D211">
        <f t="shared" si="0"/>
        <v>-0.025431100649849</v>
      </c>
      <c r="E211" s="1">
        <v>40359</v>
      </c>
      <c r="F211" s="2">
        <v>0.0239088818398098</v>
      </c>
    </row>
    <row r="212" spans="1:6">
      <c r="A212" s="1">
        <v>40389</v>
      </c>
      <c r="B212">
        <v>7954.17</v>
      </c>
      <c r="C212" s="2">
        <v>0.0440735587524939</v>
      </c>
      <c r="D212" t="str">
        <f t="shared" si="0"/>
        <v/>
      </c>
      <c r="E212" s="1">
        <v>40389</v>
      </c>
      <c r="F212" s="2">
        <v>-0.00387927348435401</v>
      </c>
    </row>
    <row r="213" spans="1:6">
      <c r="A213" s="1">
        <v>40421</v>
      </c>
      <c r="B213">
        <v>7846.74</v>
      </c>
      <c r="C213" s="2">
        <v>-0.0135061232033009</v>
      </c>
      <c r="D213">
        <f t="shared" si="0"/>
        <v>-0.0135061232033009</v>
      </c>
      <c r="E213" s="1">
        <v>40421</v>
      </c>
      <c r="F213" s="2">
        <v>0.0368522374234895</v>
      </c>
    </row>
    <row r="214" spans="1:6">
      <c r="A214" s="1">
        <v>40451</v>
      </c>
      <c r="B214">
        <v>8190.3</v>
      </c>
      <c r="C214" s="2">
        <v>0.0437837879170204</v>
      </c>
      <c r="D214" t="str">
        <f t="shared" si="0"/>
        <v/>
      </c>
      <c r="E214" s="1">
        <v>40451</v>
      </c>
      <c r="F214" s="2">
        <v>-0.0137487967307402</v>
      </c>
    </row>
    <row r="215" spans="1:6">
      <c r="A215" s="1">
        <v>40480</v>
      </c>
      <c r="B215">
        <v>8328.41</v>
      </c>
      <c r="C215" s="2">
        <v>0.0168626301844865</v>
      </c>
      <c r="D215" t="str">
        <f t="shared" si="0"/>
        <v/>
      </c>
      <c r="E215" s="1">
        <v>40480</v>
      </c>
      <c r="F215" s="2">
        <v>-0.0133724863293757</v>
      </c>
    </row>
    <row r="216" spans="1:6">
      <c r="A216" s="1">
        <v>40512</v>
      </c>
      <c r="B216">
        <v>8235.14</v>
      </c>
      <c r="C216" s="2">
        <v>-0.0111990163788767</v>
      </c>
      <c r="D216">
        <f t="shared" si="0"/>
        <v>-0.0111990163788767</v>
      </c>
      <c r="E216" s="1">
        <v>40512</v>
      </c>
      <c r="F216" s="2">
        <v>-0.0116197856208168</v>
      </c>
    </row>
    <row r="217" spans="1:6">
      <c r="A217" s="1">
        <v>40543</v>
      </c>
      <c r="B217">
        <v>8518.46</v>
      </c>
      <c r="C217" s="2">
        <v>0.0344037866994369</v>
      </c>
      <c r="D217" t="str">
        <f t="shared" si="0"/>
        <v/>
      </c>
      <c r="E217" s="1">
        <v>40543</v>
      </c>
      <c r="F217" s="2">
        <v>-0.00463991840677157</v>
      </c>
    </row>
    <row r="218" spans="1:6">
      <c r="A218" s="1">
        <v>40574</v>
      </c>
      <c r="B218">
        <v>8547.85</v>
      </c>
      <c r="C218" s="2">
        <v>0.00345015413584138</v>
      </c>
      <c r="D218">
        <f t="shared" si="0"/>
        <v>0.00345015413584138</v>
      </c>
      <c r="E218" s="1">
        <v>40574</v>
      </c>
      <c r="F218" s="2">
        <v>0.00403501037477273</v>
      </c>
    </row>
    <row r="219" spans="1:6">
      <c r="A219" s="1">
        <v>40602</v>
      </c>
      <c r="B219">
        <v>8756.48</v>
      </c>
      <c r="C219" s="2">
        <v>0.0244073071006159</v>
      </c>
      <c r="D219" t="str">
        <f t="shared" si="0"/>
        <v/>
      </c>
      <c r="E219" s="1">
        <v>40602</v>
      </c>
      <c r="F219" s="2">
        <v>0.00489149551486302</v>
      </c>
    </row>
    <row r="220" spans="1:6">
      <c r="A220" s="1">
        <v>40633</v>
      </c>
      <c r="B220">
        <v>8823.44</v>
      </c>
      <c r="C220" s="2">
        <v>0.00764690834673298</v>
      </c>
      <c r="D220" t="str">
        <f t="shared" si="0"/>
        <v/>
      </c>
      <c r="E220" s="1">
        <v>40633</v>
      </c>
      <c r="F220" s="2">
        <v>0.00566747608159702</v>
      </c>
    </row>
    <row r="221" spans="1:6">
      <c r="A221" s="1">
        <v>40662</v>
      </c>
      <c r="B221">
        <v>8816.62</v>
      </c>
      <c r="C221" s="2">
        <v>-0.000772941165803731</v>
      </c>
      <c r="D221">
        <f t="shared" si="0"/>
        <v>-0.000772941165803731</v>
      </c>
      <c r="E221" s="1">
        <v>40662</v>
      </c>
      <c r="F221" s="2">
        <v>0.00766120680868422</v>
      </c>
    </row>
    <row r="222" spans="1:6">
      <c r="A222" s="1">
        <v>40694</v>
      </c>
      <c r="B222">
        <v>8637.57</v>
      </c>
      <c r="C222" s="2">
        <v>-0.020308236036032</v>
      </c>
      <c r="D222">
        <f t="shared" si="0"/>
        <v>-0.020308236036032</v>
      </c>
      <c r="E222" s="1">
        <v>40694</v>
      </c>
      <c r="F222" s="2">
        <v>0.0176980772645409</v>
      </c>
    </row>
    <row r="223" spans="1:6">
      <c r="A223" s="1">
        <v>40724</v>
      </c>
      <c r="B223">
        <v>8494.77</v>
      </c>
      <c r="C223" s="2">
        <v>-0.0165324275230185</v>
      </c>
      <c r="D223">
        <f t="shared" si="0"/>
        <v>-0.0165324275230185</v>
      </c>
      <c r="E223" s="1">
        <v>40724</v>
      </c>
      <c r="F223" s="2">
        <v>-0.0021876982886858</v>
      </c>
    </row>
    <row r="224" spans="1:6">
      <c r="A224" s="1">
        <v>40753</v>
      </c>
      <c r="B224">
        <v>8124.62</v>
      </c>
      <c r="C224" s="2">
        <v>-0.0435738695691585</v>
      </c>
      <c r="D224">
        <f t="shared" si="0"/>
        <v>-0.0435738695691585</v>
      </c>
      <c r="E224" s="1">
        <v>40753</v>
      </c>
      <c r="F224" s="2">
        <v>0.0299492221077237</v>
      </c>
    </row>
    <row r="225" spans="1:6">
      <c r="A225" s="1">
        <v>40786</v>
      </c>
      <c r="B225">
        <v>7969.88</v>
      </c>
      <c r="C225" s="2">
        <v>-0.0190458138349855</v>
      </c>
      <c r="D225">
        <f t="shared" si="0"/>
        <v>-0.0190458138349855</v>
      </c>
      <c r="E225" s="1">
        <v>40786</v>
      </c>
      <c r="F225" s="2">
        <v>0.0346014594207601</v>
      </c>
    </row>
    <row r="226" spans="1:6">
      <c r="A226" s="1">
        <v>40816</v>
      </c>
      <c r="B226">
        <v>7507.59</v>
      </c>
      <c r="C226" s="2">
        <v>-0.058004637460037</v>
      </c>
      <c r="D226">
        <f t="shared" si="0"/>
        <v>-0.058004637460037</v>
      </c>
      <c r="E226" s="1">
        <v>40816</v>
      </c>
      <c r="F226" s="2">
        <v>0.0159315407933841</v>
      </c>
    </row>
    <row r="227" spans="1:6">
      <c r="A227" s="1">
        <v>40847</v>
      </c>
      <c r="B227">
        <v>8045.54</v>
      </c>
      <c r="C227" s="2">
        <v>0.0716541526641705</v>
      </c>
      <c r="D227" t="str">
        <f t="shared" si="0"/>
        <v/>
      </c>
      <c r="E227" s="1">
        <v>40847</v>
      </c>
      <c r="F227" s="2">
        <v>-0.0190106763816976</v>
      </c>
    </row>
    <row r="228" spans="1:6">
      <c r="A228" s="1">
        <v>40877</v>
      </c>
      <c r="B228">
        <v>7771.08</v>
      </c>
      <c r="C228" s="2">
        <v>-0.0341133099829222</v>
      </c>
      <c r="D228">
        <f t="shared" si="0"/>
        <v>-0.0341133099829222</v>
      </c>
      <c r="E228" s="1">
        <v>40877</v>
      </c>
      <c r="F228" s="2">
        <v>0.0500522092514838</v>
      </c>
    </row>
    <row r="229" spans="1:6">
      <c r="A229" s="1">
        <v>40907</v>
      </c>
      <c r="B229">
        <v>7681.61</v>
      </c>
      <c r="C229" s="2">
        <v>-0.0115132002244217</v>
      </c>
      <c r="D229">
        <f t="shared" si="0"/>
        <v>-0.0115132002244217</v>
      </c>
      <c r="E229" s="1">
        <v>40907</v>
      </c>
      <c r="F229" s="2">
        <v>0.0184149957664935</v>
      </c>
    </row>
    <row r="230" spans="1:6">
      <c r="A230" s="1">
        <v>40939</v>
      </c>
      <c r="B230">
        <v>8056.4</v>
      </c>
      <c r="C230" s="2">
        <v>0.0487905530220878</v>
      </c>
      <c r="D230" t="str">
        <f t="shared" si="0"/>
        <v/>
      </c>
      <c r="E230" s="1">
        <v>40939</v>
      </c>
      <c r="F230" s="2">
        <v>-0.0021289644058533</v>
      </c>
    </row>
    <row r="231" spans="1:6">
      <c r="A231" s="1">
        <v>40968</v>
      </c>
      <c r="B231">
        <v>8184.48</v>
      </c>
      <c r="C231" s="2">
        <v>0.0158979196663522</v>
      </c>
      <c r="D231" t="str">
        <f t="shared" si="0"/>
        <v/>
      </c>
      <c r="E231" s="1">
        <v>40968</v>
      </c>
      <c r="F231" s="2">
        <v>-0.0123181653402815</v>
      </c>
    </row>
    <row r="232" spans="1:6">
      <c r="A232" s="1">
        <v>40998</v>
      </c>
      <c r="B232">
        <v>8293.11</v>
      </c>
      <c r="C232" s="2">
        <v>0.0132726819541376</v>
      </c>
      <c r="D232" t="str">
        <f t="shared" si="0"/>
        <v/>
      </c>
      <c r="E232" s="1">
        <v>40998</v>
      </c>
      <c r="F232" s="2">
        <v>0.00182859172836737</v>
      </c>
    </row>
    <row r="233" spans="1:6">
      <c r="A233" s="1">
        <v>41029</v>
      </c>
      <c r="B233">
        <v>8420.22</v>
      </c>
      <c r="C233" s="2">
        <v>0.0153271812384013</v>
      </c>
      <c r="D233" t="str">
        <f t="shared" si="0"/>
        <v/>
      </c>
      <c r="E233" s="1">
        <v>41029</v>
      </c>
      <c r="F233" s="2">
        <v>0.0350466365594867</v>
      </c>
    </row>
    <row r="234" spans="1:6">
      <c r="A234" s="1">
        <v>41060</v>
      </c>
      <c r="B234">
        <v>7881.71</v>
      </c>
      <c r="C234" s="2">
        <v>-0.0639543859899147</v>
      </c>
      <c r="D234">
        <f t="shared" si="0"/>
        <v>-0.0639543859899147</v>
      </c>
      <c r="E234" s="1">
        <v>41060</v>
      </c>
      <c r="F234" s="2">
        <v>0.0608343872105747</v>
      </c>
    </row>
    <row r="235" spans="1:6">
      <c r="A235" s="1">
        <v>41089</v>
      </c>
      <c r="B235">
        <v>7963.64</v>
      </c>
      <c r="C235" s="2">
        <v>0.010394952364398</v>
      </c>
      <c r="D235" t="str">
        <f t="shared" si="0"/>
        <v/>
      </c>
      <c r="E235" s="1">
        <v>41089</v>
      </c>
      <c r="F235" s="2">
        <v>-0.00692158413856069</v>
      </c>
    </row>
    <row r="236" spans="1:6">
      <c r="A236" s="1">
        <v>41121</v>
      </c>
      <c r="B236">
        <v>8328.97</v>
      </c>
      <c r="C236" s="2">
        <v>0.0458747507421229</v>
      </c>
      <c r="D236" t="str">
        <f t="shared" si="0"/>
        <v/>
      </c>
      <c r="E236" s="1">
        <v>41121</v>
      </c>
      <c r="F236" s="2">
        <v>-0.000370297240820597</v>
      </c>
    </row>
    <row r="237" spans="1:6">
      <c r="A237" s="1">
        <v>41152</v>
      </c>
      <c r="B237">
        <v>8501.42</v>
      </c>
      <c r="C237" s="2">
        <v>0.0207048410547763</v>
      </c>
      <c r="D237" t="str">
        <f t="shared" si="0"/>
        <v/>
      </c>
      <c r="E237" s="1">
        <v>41152</v>
      </c>
      <c r="F237" s="2">
        <v>-0.00115267865262291</v>
      </c>
    </row>
    <row r="238" spans="1:6">
      <c r="A238" s="1">
        <v>41180</v>
      </c>
      <c r="B238">
        <v>8671.27</v>
      </c>
      <c r="C238" s="2">
        <v>0.0199790152703903</v>
      </c>
      <c r="D238" t="str">
        <f t="shared" si="0"/>
        <v/>
      </c>
      <c r="E238" s="1">
        <v>41180</v>
      </c>
      <c r="F238" s="2">
        <v>0.0155203582134452</v>
      </c>
    </row>
    <row r="239" spans="1:6">
      <c r="A239" s="1">
        <v>41213</v>
      </c>
      <c r="B239">
        <v>8936.89</v>
      </c>
      <c r="C239" s="2">
        <v>0.0306321911323253</v>
      </c>
      <c r="D239" t="str">
        <f t="shared" si="0"/>
        <v/>
      </c>
      <c r="E239" s="1">
        <v>41213</v>
      </c>
      <c r="F239" s="2">
        <v>-0.0141133844145645</v>
      </c>
    </row>
    <row r="240" spans="1:6">
      <c r="A240" s="1">
        <v>41243</v>
      </c>
      <c r="B240">
        <v>8994.2</v>
      </c>
      <c r="C240" s="2">
        <v>0.00641274537339065</v>
      </c>
      <c r="D240" t="str">
        <f t="shared" si="0"/>
        <v/>
      </c>
      <c r="E240" s="1">
        <v>41243</v>
      </c>
      <c r="F240" s="2">
        <v>-0.00083598756033553</v>
      </c>
    </row>
    <row r="241" spans="1:6">
      <c r="A241" s="1">
        <v>41274</v>
      </c>
      <c r="B241">
        <v>9294.75</v>
      </c>
      <c r="C241" s="2">
        <v>0.0334159791865869</v>
      </c>
      <c r="D241" t="str">
        <f t="shared" si="0"/>
        <v/>
      </c>
      <c r="E241" s="1">
        <v>41274</v>
      </c>
      <c r="F241" s="2">
        <v>-0.00587633953980004</v>
      </c>
    </row>
    <row r="242" spans="1:6">
      <c r="A242" s="1">
        <v>41305</v>
      </c>
      <c r="B242">
        <v>9763.76</v>
      </c>
      <c r="C242" s="2">
        <v>0.0504596680922027</v>
      </c>
      <c r="D242" t="str">
        <f t="shared" si="0"/>
        <v/>
      </c>
      <c r="E242" s="1">
        <v>41305</v>
      </c>
      <c r="F242" s="2">
        <v>-0.0145066160182465</v>
      </c>
    </row>
    <row r="243" spans="1:6">
      <c r="A243" s="1">
        <v>41333</v>
      </c>
      <c r="B243">
        <v>10316.98</v>
      </c>
      <c r="C243" s="2">
        <v>0.0566605488049685</v>
      </c>
      <c r="D243" t="str">
        <f t="shared" si="0"/>
        <v/>
      </c>
      <c r="E243" s="1">
        <v>41333</v>
      </c>
      <c r="F243" s="2">
        <v>0.0156549802349534</v>
      </c>
    </row>
    <row r="244" spans="1:6">
      <c r="A244" s="1">
        <v>41362</v>
      </c>
      <c r="B244">
        <v>10093.41</v>
      </c>
      <c r="C244" s="2">
        <v>-0.0216701011342466</v>
      </c>
      <c r="D244">
        <f t="shared" si="0"/>
        <v>-0.0216701011342466</v>
      </c>
      <c r="E244" s="1">
        <v>41362</v>
      </c>
      <c r="F244" s="2">
        <v>-0.00966771231407914</v>
      </c>
    </row>
    <row r="245" spans="1:6">
      <c r="A245" s="1">
        <v>41394</v>
      </c>
      <c r="B245">
        <v>10605.72</v>
      </c>
      <c r="C245" s="2">
        <v>0.0507568799840687</v>
      </c>
      <c r="D245" t="str">
        <f t="shared" si="0"/>
        <v/>
      </c>
      <c r="E245" s="1">
        <v>41394</v>
      </c>
      <c r="F245" s="2">
        <v>0.0267322218075893</v>
      </c>
    </row>
    <row r="246" spans="1:6">
      <c r="A246" s="1">
        <v>41425</v>
      </c>
      <c r="B246">
        <v>10118.42</v>
      </c>
      <c r="C246" s="2">
        <v>-0.0459469041234352</v>
      </c>
      <c r="D246">
        <f t="shared" si="0"/>
        <v>-0.0459469041234352</v>
      </c>
      <c r="E246" s="1">
        <v>41425</v>
      </c>
      <c r="F246" s="2">
        <v>-0.0297643095774432</v>
      </c>
    </row>
    <row r="247" spans="1:6">
      <c r="A247" s="1">
        <v>41453</v>
      </c>
      <c r="B247">
        <v>9913.03</v>
      </c>
      <c r="C247" s="2">
        <v>-0.0202986236981663</v>
      </c>
      <c r="D247">
        <f t="shared" ref="D247:D301" si="1">IF(C247&lt;AVERAGE($C$182:$C$301),C247,"")</f>
        <v>-0.0202986236981663</v>
      </c>
      <c r="E247" s="1">
        <v>41453</v>
      </c>
      <c r="F247" s="2">
        <v>-0.0283662495921146</v>
      </c>
    </row>
    <row r="248" spans="1:6">
      <c r="A248" s="1">
        <v>41486</v>
      </c>
      <c r="B248">
        <v>10405.11</v>
      </c>
      <c r="C248" s="2">
        <v>0.0496397166154041</v>
      </c>
      <c r="D248" t="str">
        <f t="shared" si="1"/>
        <v/>
      </c>
      <c r="E248" s="1">
        <v>41486</v>
      </c>
      <c r="F248" s="2">
        <v>0.00747401613680866</v>
      </c>
    </row>
    <row r="249" spans="1:6">
      <c r="A249" s="1">
        <v>41516</v>
      </c>
      <c r="B249">
        <v>10663.59</v>
      </c>
      <c r="C249" s="2">
        <v>0.0248416403094249</v>
      </c>
      <c r="D249" t="str">
        <f t="shared" si="1"/>
        <v/>
      </c>
      <c r="E249" s="1">
        <v>41516</v>
      </c>
      <c r="F249" s="2">
        <v>-0.0122840815240651</v>
      </c>
    </row>
    <row r="250" spans="1:6">
      <c r="A250" s="1">
        <v>41547</v>
      </c>
      <c r="B250">
        <v>10898.01</v>
      </c>
      <c r="C250" s="2">
        <v>0.0219832157838027</v>
      </c>
      <c r="D250" t="str">
        <f t="shared" si="1"/>
        <v/>
      </c>
      <c r="E250" s="1">
        <v>41547</v>
      </c>
      <c r="F250" s="2">
        <v>0.0010265298450477</v>
      </c>
    </row>
    <row r="251" spans="1:6">
      <c r="A251" s="1">
        <v>41578</v>
      </c>
      <c r="B251">
        <v>11337.69</v>
      </c>
      <c r="C251" s="2">
        <v>0.0403449804138554</v>
      </c>
      <c r="D251" t="str">
        <f t="shared" si="1"/>
        <v/>
      </c>
      <c r="E251" s="1">
        <v>41578</v>
      </c>
      <c r="F251" s="2">
        <v>0.0078559346176711</v>
      </c>
    </row>
    <row r="252" spans="1:6">
      <c r="A252" s="1">
        <v>41607</v>
      </c>
      <c r="B252">
        <v>11220.23</v>
      </c>
      <c r="C252" s="2">
        <v>-0.0103601350892466</v>
      </c>
      <c r="D252">
        <f t="shared" si="1"/>
        <v>-0.0103601350892466</v>
      </c>
      <c r="E252" s="1">
        <v>41607</v>
      </c>
      <c r="F252" s="2">
        <v>-0.021328679386764</v>
      </c>
    </row>
    <row r="253" spans="1:6">
      <c r="A253" s="1">
        <v>41639</v>
      </c>
      <c r="B253">
        <v>11296.76</v>
      </c>
      <c r="C253" s="2">
        <v>0.00682071579637866</v>
      </c>
      <c r="D253" t="str">
        <f t="shared" si="1"/>
        <v/>
      </c>
      <c r="E253" s="1">
        <v>41639</v>
      </c>
      <c r="F253" s="2">
        <v>0.00256556496988548</v>
      </c>
    </row>
    <row r="254" spans="1:6">
      <c r="A254" s="1">
        <v>41670</v>
      </c>
      <c r="B254">
        <v>10956.11</v>
      </c>
      <c r="C254" s="2">
        <v>-0.0301546638151116</v>
      </c>
      <c r="D254">
        <f t="shared" si="1"/>
        <v>-0.0301546638151116</v>
      </c>
      <c r="E254" s="1">
        <v>41670</v>
      </c>
      <c r="F254" s="2">
        <v>0.0282499020679877</v>
      </c>
    </row>
    <row r="255" spans="1:6">
      <c r="A255" s="1">
        <v>41698</v>
      </c>
      <c r="B255">
        <v>11494.16</v>
      </c>
      <c r="C255" s="2">
        <v>0.0491095836022091</v>
      </c>
      <c r="D255" t="str">
        <f t="shared" si="1"/>
        <v/>
      </c>
      <c r="E255" s="1">
        <v>41698</v>
      </c>
      <c r="F255" s="2">
        <v>-0.00121347727219455</v>
      </c>
    </row>
    <row r="256" spans="1:6">
      <c r="A256" s="1">
        <v>41729</v>
      </c>
      <c r="B256">
        <v>11532.27</v>
      </c>
      <c r="C256" s="2">
        <v>0.00331559679002202</v>
      </c>
      <c r="D256">
        <f t="shared" si="1"/>
        <v>0.00331559679002202</v>
      </c>
      <c r="E256" s="1">
        <v>41729</v>
      </c>
      <c r="F256" s="2">
        <v>0.00210525039436827</v>
      </c>
    </row>
    <row r="257" spans="1:6">
      <c r="A257" s="1">
        <v>41759</v>
      </c>
      <c r="B257">
        <v>11756.22</v>
      </c>
      <c r="C257" s="2">
        <v>0.0194194204610192</v>
      </c>
      <c r="D257" t="str">
        <f t="shared" si="1"/>
        <v/>
      </c>
      <c r="E257" s="1">
        <v>41759</v>
      </c>
      <c r="F257" s="2">
        <v>0.0165631134259942</v>
      </c>
    </row>
    <row r="258" spans="1:6">
      <c r="A258" s="1">
        <v>41789</v>
      </c>
      <c r="B258">
        <v>11837.73</v>
      </c>
      <c r="C258" s="2">
        <v>0.00693335102609516</v>
      </c>
      <c r="D258" t="str">
        <f t="shared" si="1"/>
        <v/>
      </c>
      <c r="E258" s="1">
        <v>41789</v>
      </c>
      <c r="F258" s="2">
        <v>0.0285697455932282</v>
      </c>
    </row>
    <row r="259" spans="1:6">
      <c r="A259" s="1">
        <v>41820</v>
      </c>
      <c r="B259">
        <v>11663.15</v>
      </c>
      <c r="C259" s="2">
        <v>-0.0147477599168083</v>
      </c>
      <c r="D259">
        <f t="shared" si="1"/>
        <v>-0.0147477599168083</v>
      </c>
      <c r="E259" s="1">
        <v>41820</v>
      </c>
      <c r="F259" s="2">
        <v>0.0139680246500632</v>
      </c>
    </row>
    <row r="260" spans="1:6">
      <c r="A260" s="1">
        <v>41851</v>
      </c>
      <c r="B260">
        <v>12172.91</v>
      </c>
      <c r="C260" s="2">
        <v>0.0437068887907641</v>
      </c>
      <c r="D260" t="str">
        <f t="shared" si="1"/>
        <v/>
      </c>
      <c r="E260" s="1">
        <v>41851</v>
      </c>
      <c r="F260" s="2">
        <v>0.00743524390654272</v>
      </c>
    </row>
    <row r="261" spans="1:6">
      <c r="A261" s="1">
        <v>41880</v>
      </c>
      <c r="B261">
        <v>12234.24</v>
      </c>
      <c r="C261" s="2">
        <v>0.00503823654327529</v>
      </c>
      <c r="D261" t="str">
        <f t="shared" si="1"/>
        <v/>
      </c>
      <c r="E261" s="1">
        <v>41880</v>
      </c>
      <c r="F261" s="2">
        <v>0.0189589225984063</v>
      </c>
    </row>
    <row r="262" spans="1:6">
      <c r="A262" s="1">
        <v>41912</v>
      </c>
      <c r="B262">
        <v>11578.74</v>
      </c>
      <c r="C262" s="2">
        <v>-0.0535791352793471</v>
      </c>
      <c r="D262">
        <f t="shared" si="1"/>
        <v>-0.0535791352793471</v>
      </c>
      <c r="E262" s="1">
        <v>41912</v>
      </c>
      <c r="F262" s="2">
        <v>-0.011378971410353</v>
      </c>
    </row>
    <row r="263" spans="1:6">
      <c r="A263" s="1">
        <v>41943</v>
      </c>
      <c r="B263">
        <v>12122.42</v>
      </c>
      <c r="C263" s="2">
        <v>0.0469550227399527</v>
      </c>
      <c r="D263" t="str">
        <f t="shared" si="1"/>
        <v/>
      </c>
      <c r="E263" s="1">
        <v>41943</v>
      </c>
      <c r="F263" s="2">
        <v>0.0213893158936888</v>
      </c>
    </row>
    <row r="264" spans="1:6">
      <c r="A264" s="1">
        <v>41971</v>
      </c>
      <c r="B264">
        <v>11734.16</v>
      </c>
      <c r="C264" s="2">
        <v>-0.0320282583840521</v>
      </c>
      <c r="D264">
        <f t="shared" si="1"/>
        <v>-0.0320282583840521</v>
      </c>
      <c r="E264" s="1">
        <v>41971</v>
      </c>
      <c r="F264" s="2">
        <v>0.0258481869371837</v>
      </c>
    </row>
    <row r="265" spans="1:6">
      <c r="A265" s="1">
        <v>42004</v>
      </c>
      <c r="B265">
        <v>11988.86</v>
      </c>
      <c r="C265" s="2">
        <v>0.0217058570873416</v>
      </c>
      <c r="D265" t="str">
        <f t="shared" si="1"/>
        <v/>
      </c>
      <c r="E265" s="1">
        <v>42004</v>
      </c>
      <c r="F265" s="2">
        <v>0.0283949651076226</v>
      </c>
    </row>
    <row r="266" spans="1:6">
      <c r="A266" s="1">
        <v>42034</v>
      </c>
      <c r="B266">
        <v>12398.11</v>
      </c>
      <c r="C266" s="2">
        <v>0.0341358561197644</v>
      </c>
      <c r="D266" t="str">
        <f t="shared" si="1"/>
        <v/>
      </c>
      <c r="E266" s="1">
        <v>42034</v>
      </c>
      <c r="F266" s="2">
        <v>0.036854701211868</v>
      </c>
    </row>
    <row r="267" spans="1:6">
      <c r="A267" s="1">
        <v>42062</v>
      </c>
      <c r="B267">
        <v>13241.29</v>
      </c>
      <c r="C267" s="2">
        <v>0.0680087529470217</v>
      </c>
      <c r="D267" t="str">
        <f t="shared" si="1"/>
        <v/>
      </c>
      <c r="E267" s="1">
        <v>42062</v>
      </c>
      <c r="F267" s="2">
        <v>-0.003312264656244</v>
      </c>
    </row>
    <row r="268" spans="1:6">
      <c r="A268" s="1">
        <v>42094</v>
      </c>
      <c r="B268">
        <v>13257.28</v>
      </c>
      <c r="C268" s="2">
        <v>0.0012075862699179</v>
      </c>
      <c r="D268">
        <f t="shared" si="1"/>
        <v>0.0012075862699179</v>
      </c>
      <c r="E268" s="1">
        <v>42094</v>
      </c>
      <c r="F268" s="2">
        <v>0.0161802052554759</v>
      </c>
    </row>
    <row r="269" spans="1:6">
      <c r="A269" s="1">
        <v>42124</v>
      </c>
      <c r="B269">
        <v>13001.7</v>
      </c>
      <c r="C269" s="2">
        <v>-0.0192784643607135</v>
      </c>
      <c r="D269">
        <f t="shared" si="1"/>
        <v>-0.0192784643607135</v>
      </c>
      <c r="E269" s="1">
        <v>42124</v>
      </c>
      <c r="F269" s="2">
        <v>-0.0237718154664793</v>
      </c>
    </row>
    <row r="270" spans="1:6">
      <c r="A270" s="1">
        <v>42153</v>
      </c>
      <c r="B270">
        <v>13035.11</v>
      </c>
      <c r="C270" s="2">
        <v>0.00256966396701963</v>
      </c>
      <c r="D270">
        <f t="shared" si="1"/>
        <v>0.00256966396701963</v>
      </c>
      <c r="E270" s="1">
        <v>42153</v>
      </c>
      <c r="F270" s="2">
        <v>-0.00564894249221059</v>
      </c>
    </row>
    <row r="271" spans="1:6">
      <c r="A271" s="1">
        <v>42185</v>
      </c>
      <c r="B271">
        <v>12370.56</v>
      </c>
      <c r="C271" s="2">
        <v>-0.0509815413909052</v>
      </c>
      <c r="D271">
        <f t="shared" si="1"/>
        <v>-0.0509815413909052</v>
      </c>
      <c r="E271" s="1">
        <v>42185</v>
      </c>
      <c r="F271" s="2">
        <v>-0.0198188784112908</v>
      </c>
    </row>
    <row r="272" spans="1:6">
      <c r="A272" s="1">
        <v>42216</v>
      </c>
      <c r="B272">
        <v>12933.28</v>
      </c>
      <c r="C272" s="2">
        <v>0.0454886440064153</v>
      </c>
      <c r="D272" t="str">
        <f t="shared" si="1"/>
        <v/>
      </c>
      <c r="E272" s="1">
        <v>42216</v>
      </c>
      <c r="F272" s="2">
        <v>0.0247136179641229</v>
      </c>
    </row>
    <row r="273" spans="1:6">
      <c r="A273" s="1">
        <v>42247</v>
      </c>
      <c r="B273">
        <v>11907.34</v>
      </c>
      <c r="C273" s="2">
        <v>-0.0793255848477726</v>
      </c>
      <c r="D273">
        <f t="shared" si="1"/>
        <v>-0.0793255848477726</v>
      </c>
      <c r="E273" s="1">
        <v>42247</v>
      </c>
      <c r="F273" s="2">
        <v>0.0130369167405245</v>
      </c>
    </row>
    <row r="274" spans="1:6">
      <c r="A274" s="1">
        <v>42277</v>
      </c>
      <c r="B274">
        <v>11541.71</v>
      </c>
      <c r="C274" s="2">
        <v>-0.0307062702501145</v>
      </c>
      <c r="D274">
        <f t="shared" si="1"/>
        <v>-0.0307062702501145</v>
      </c>
      <c r="E274" s="1">
        <v>42277</v>
      </c>
      <c r="F274" s="2">
        <v>0.00295029631006217</v>
      </c>
    </row>
    <row r="275" spans="1:6">
      <c r="A275" s="1">
        <v>42307</v>
      </c>
      <c r="B275">
        <v>12023.06</v>
      </c>
      <c r="C275" s="2">
        <v>0.0417052585795346</v>
      </c>
      <c r="D275" t="str">
        <f t="shared" si="1"/>
        <v/>
      </c>
      <c r="E275" s="1">
        <v>42307</v>
      </c>
      <c r="F275" s="2">
        <v>0.00446302384775422</v>
      </c>
    </row>
    <row r="276" spans="1:6">
      <c r="A276" s="1">
        <v>42338</v>
      </c>
      <c r="B276">
        <v>11933.13</v>
      </c>
      <c r="C276" s="2">
        <v>-0.00747979299778911</v>
      </c>
      <c r="D276">
        <f t="shared" si="1"/>
        <v>-0.00747979299778911</v>
      </c>
      <c r="E276" s="1">
        <v>42338</v>
      </c>
      <c r="F276" s="2">
        <v>-0.0175650133281086</v>
      </c>
    </row>
    <row r="277" spans="1:6">
      <c r="A277" s="1">
        <v>42369</v>
      </c>
      <c r="B277">
        <v>12245.05</v>
      </c>
      <c r="C277" s="2">
        <v>0.0261389928711075</v>
      </c>
      <c r="D277" t="str">
        <f t="shared" si="1"/>
        <v/>
      </c>
      <c r="E277" s="1">
        <v>42369</v>
      </c>
      <c r="F277" s="2">
        <v>0.00172063882322594</v>
      </c>
    </row>
    <row r="278" spans="1:6">
      <c r="A278" s="1">
        <v>42398</v>
      </c>
      <c r="B278">
        <v>11573.63</v>
      </c>
      <c r="C278" s="2">
        <v>-0.0548319525032565</v>
      </c>
      <c r="D278">
        <f t="shared" si="1"/>
        <v>-0.0548319525032565</v>
      </c>
      <c r="E278" s="1">
        <v>42398</v>
      </c>
      <c r="F278" s="2">
        <v>0.0244727257869791</v>
      </c>
    </row>
    <row r="279" spans="1:6">
      <c r="A279" s="1">
        <v>42429</v>
      </c>
      <c r="B279">
        <v>11344.16</v>
      </c>
      <c r="C279" s="2">
        <v>-0.019826968721136</v>
      </c>
      <c r="D279">
        <f t="shared" si="1"/>
        <v>-0.019826968721136</v>
      </c>
      <c r="E279" s="1">
        <v>42429</v>
      </c>
      <c r="F279" s="2">
        <v>0.0222343845975171</v>
      </c>
    </row>
    <row r="280" spans="1:6">
      <c r="A280" s="1">
        <v>42460</v>
      </c>
      <c r="B280">
        <v>11877.63</v>
      </c>
      <c r="C280" s="2">
        <v>0.0470259587311888</v>
      </c>
      <c r="D280" t="str">
        <f t="shared" si="1"/>
        <v/>
      </c>
      <c r="E280" s="1">
        <v>42460</v>
      </c>
      <c r="F280" s="2">
        <v>-0.00636100627019575</v>
      </c>
    </row>
    <row r="281" spans="1:6">
      <c r="A281" s="1">
        <v>42489</v>
      </c>
      <c r="B281">
        <v>12277.95</v>
      </c>
      <c r="C281" s="2">
        <v>0.033703693413585</v>
      </c>
      <c r="D281" t="str">
        <f t="shared" si="1"/>
        <v/>
      </c>
      <c r="E281" s="1">
        <v>42489</v>
      </c>
      <c r="F281" s="2">
        <v>-0.00048432102426709</v>
      </c>
    </row>
    <row r="282" spans="1:6">
      <c r="A282" s="1">
        <v>42521</v>
      </c>
      <c r="B282">
        <v>12650.91</v>
      </c>
      <c r="C282" s="2">
        <v>0.0303764064847958</v>
      </c>
      <c r="D282" t="str">
        <f t="shared" si="1"/>
        <v/>
      </c>
      <c r="E282" s="1">
        <v>42521</v>
      </c>
      <c r="F282" s="2">
        <v>0.0201931837658372</v>
      </c>
    </row>
    <row r="283" spans="1:6">
      <c r="A283" s="1">
        <v>42551</v>
      </c>
      <c r="B283">
        <v>12326.85</v>
      </c>
      <c r="C283" s="2">
        <v>-0.0256155486048039</v>
      </c>
      <c r="D283">
        <f t="shared" si="1"/>
        <v>-0.0256155486048039</v>
      </c>
      <c r="E283" s="1">
        <v>42551</v>
      </c>
      <c r="F283" s="2">
        <v>0.0264446348206898</v>
      </c>
    </row>
    <row r="284" spans="1:6">
      <c r="A284" s="1">
        <v>42580</v>
      </c>
      <c r="B284">
        <v>13081.78</v>
      </c>
      <c r="C284" s="2">
        <v>0.0612427343563036</v>
      </c>
      <c r="D284" t="str">
        <f t="shared" si="1"/>
        <v/>
      </c>
      <c r="E284" s="1">
        <v>42580</v>
      </c>
      <c r="F284" s="2">
        <v>0.0129702861002509</v>
      </c>
    </row>
    <row r="285" spans="1:6">
      <c r="A285" s="1">
        <v>42613</v>
      </c>
      <c r="B285">
        <v>12878.3</v>
      </c>
      <c r="C285" s="2">
        <v>-0.0155544581853539</v>
      </c>
      <c r="D285">
        <f t="shared" si="1"/>
        <v>-0.0155544581853539</v>
      </c>
      <c r="E285" s="1">
        <v>42613</v>
      </c>
      <c r="F285" s="2">
        <v>0.00395435452295291</v>
      </c>
    </row>
    <row r="286" spans="1:6">
      <c r="A286" s="1">
        <v>42643</v>
      </c>
      <c r="B286">
        <v>12930.61</v>
      </c>
      <c r="C286" s="2">
        <v>0.00406187152030935</v>
      </c>
      <c r="D286">
        <f t="shared" si="1"/>
        <v>0.00406187152030935</v>
      </c>
      <c r="E286" s="1">
        <v>42643</v>
      </c>
      <c r="F286" s="2">
        <v>-0.00463140560368379</v>
      </c>
    </row>
    <row r="287" spans="1:6">
      <c r="A287" s="1">
        <v>42674</v>
      </c>
      <c r="B287">
        <v>12687.74</v>
      </c>
      <c r="C287" s="2">
        <v>-0.0187825632356092</v>
      </c>
      <c r="D287">
        <f t="shared" si="1"/>
        <v>-0.0187825632356092</v>
      </c>
      <c r="E287" s="1">
        <v>42674</v>
      </c>
      <c r="F287" s="2">
        <v>-0.0308587952198128</v>
      </c>
    </row>
    <row r="288" spans="1:6">
      <c r="A288" s="1">
        <v>42704</v>
      </c>
      <c r="B288">
        <v>13101.67</v>
      </c>
      <c r="C288" s="2">
        <v>0.0326244074988926</v>
      </c>
      <c r="D288" t="str">
        <f t="shared" si="1"/>
        <v/>
      </c>
      <c r="E288" s="1">
        <v>42704</v>
      </c>
      <c r="F288" s="2">
        <v>-0.0295438185380252</v>
      </c>
    </row>
    <row r="289" spans="1:6">
      <c r="A289" s="1">
        <v>42734</v>
      </c>
      <c r="B289">
        <v>13680.95</v>
      </c>
      <c r="C289" s="2">
        <v>0.0442142108601422</v>
      </c>
      <c r="D289" t="str">
        <f t="shared" si="1"/>
        <v/>
      </c>
      <c r="E289" s="1">
        <v>42734</v>
      </c>
      <c r="F289" s="2">
        <v>-0.000818990005260414</v>
      </c>
    </row>
    <row r="290" spans="1:6">
      <c r="A290" s="1">
        <v>42766</v>
      </c>
      <c r="B290">
        <v>13599.58</v>
      </c>
      <c r="C290" s="2">
        <v>-0.00594768638142829</v>
      </c>
      <c r="D290">
        <f t="shared" si="1"/>
        <v>-0.00594768638142829</v>
      </c>
      <c r="E290" s="1">
        <v>42766</v>
      </c>
      <c r="F290" s="2">
        <v>0.00557682923609105</v>
      </c>
    </row>
    <row r="291" spans="1:6">
      <c r="A291" s="1">
        <v>42794</v>
      </c>
      <c r="B291">
        <v>13909.04</v>
      </c>
      <c r="C291" s="2">
        <v>0.0227551144961831</v>
      </c>
      <c r="D291" t="str">
        <f t="shared" si="1"/>
        <v/>
      </c>
      <c r="E291" s="1">
        <v>42794</v>
      </c>
      <c r="F291" s="2">
        <v>0.00119823836817257</v>
      </c>
    </row>
    <row r="292" spans="1:6">
      <c r="A292" s="1">
        <v>42825</v>
      </c>
      <c r="B292">
        <v>14373.5</v>
      </c>
      <c r="C292" s="2">
        <v>0.0333926712411496</v>
      </c>
      <c r="D292" t="str">
        <f t="shared" si="1"/>
        <v/>
      </c>
      <c r="E292" s="1">
        <v>42825</v>
      </c>
      <c r="F292" s="2">
        <v>0.0038230963301541</v>
      </c>
    </row>
    <row r="293" spans="1:6">
      <c r="A293" s="1">
        <v>42853</v>
      </c>
      <c r="B293">
        <v>14533.56</v>
      </c>
      <c r="C293" s="2">
        <v>0.0111357706891153</v>
      </c>
      <c r="D293" t="str">
        <f t="shared" si="1"/>
        <v/>
      </c>
      <c r="E293" s="1">
        <v>42853</v>
      </c>
      <c r="F293" s="2">
        <v>0.0129575949367088</v>
      </c>
    </row>
    <row r="294" spans="1:6">
      <c r="A294" s="1">
        <v>42886</v>
      </c>
      <c r="B294">
        <v>14124.57</v>
      </c>
      <c r="C294" s="2">
        <v>-0.02814107486397</v>
      </c>
      <c r="D294">
        <f t="shared" si="1"/>
        <v>-0.02814107486397</v>
      </c>
      <c r="E294" s="1">
        <v>42886</v>
      </c>
      <c r="F294" s="2">
        <v>0.017452192783166</v>
      </c>
    </row>
    <row r="295" spans="1:6">
      <c r="A295" s="1">
        <v>42916</v>
      </c>
      <c r="B295">
        <v>14129.23</v>
      </c>
      <c r="C295" s="2">
        <v>0.000329921548054113</v>
      </c>
      <c r="D295">
        <f t="shared" si="1"/>
        <v>0.000329921548054113</v>
      </c>
      <c r="E295" s="1">
        <v>42916</v>
      </c>
      <c r="F295" s="2">
        <v>-0.0148026552773445</v>
      </c>
    </row>
    <row r="296" spans="1:6">
      <c r="A296" s="1">
        <v>42947</v>
      </c>
      <c r="B296">
        <v>14126.27</v>
      </c>
      <c r="C296" s="2">
        <v>-0.000209494784924491</v>
      </c>
      <c r="D296">
        <f t="shared" si="1"/>
        <v>-0.000209494784924491</v>
      </c>
      <c r="E296" s="1">
        <v>42947</v>
      </c>
      <c r="F296" s="2">
        <v>-0.00135632798573969</v>
      </c>
    </row>
    <row r="297" spans="1:6">
      <c r="A297" s="1">
        <v>42978</v>
      </c>
      <c r="B297">
        <v>14202.33</v>
      </c>
      <c r="C297" s="2">
        <v>0.00538429465102963</v>
      </c>
      <c r="D297" t="str">
        <f t="shared" si="1"/>
        <v/>
      </c>
      <c r="E297" s="1">
        <v>42978</v>
      </c>
      <c r="F297" s="2">
        <v>0.000524824898625495</v>
      </c>
    </row>
    <row r="298" spans="1:6">
      <c r="A298" s="1">
        <v>43007</v>
      </c>
      <c r="B298">
        <v>14187.5</v>
      </c>
      <c r="C298" s="2">
        <v>-0.00104419486098406</v>
      </c>
      <c r="D298">
        <f t="shared" si="1"/>
        <v>-0.00104419486098406</v>
      </c>
      <c r="E298" s="1">
        <v>43007</v>
      </c>
      <c r="F298" s="2">
        <v>-0.00820933838786485</v>
      </c>
    </row>
    <row r="299" spans="1:6">
      <c r="A299" s="1">
        <v>43039</v>
      </c>
      <c r="B299">
        <v>14724.86</v>
      </c>
      <c r="C299" s="2">
        <v>0.0378755947136564</v>
      </c>
      <c r="D299" t="str">
        <f t="shared" si="1"/>
        <v/>
      </c>
      <c r="E299" s="1">
        <v>43039</v>
      </c>
      <c r="F299" s="2">
        <v>0.0144212182058005</v>
      </c>
    </row>
    <row r="300" spans="1:6">
      <c r="A300" s="1">
        <v>43069</v>
      </c>
      <c r="B300">
        <v>14936.32</v>
      </c>
      <c r="C300" s="2">
        <v>0.0143607477422536</v>
      </c>
      <c r="D300" t="str">
        <f t="shared" si="1"/>
        <v/>
      </c>
      <c r="E300" s="1">
        <v>43069</v>
      </c>
      <c r="F300" s="2">
        <v>0.0187669958126299</v>
      </c>
    </row>
    <row r="301" spans="1:6">
      <c r="A301" s="1">
        <v>43098</v>
      </c>
      <c r="B301">
        <v>15191.15</v>
      </c>
      <c r="C301" s="2">
        <v>0.0170610967092295</v>
      </c>
      <c r="D301" t="str">
        <f t="shared" si="1"/>
        <v/>
      </c>
      <c r="E301" s="1">
        <v>43098</v>
      </c>
      <c r="F301" s="2">
        <v>-0.0102873332432179</v>
      </c>
    </row>
    <row r="302" spans="3:3">
      <c r="C302" s="3">
        <f>AVERAGE(C182:C301)</f>
        <v>0.00440825221594776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Monash University</Company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Information</vt:lpstr>
      <vt:lpstr>Stocks</vt:lpstr>
      <vt:lpstr>Prices</vt:lpstr>
      <vt:lpstr>Size and positions</vt:lpstr>
      <vt:lpstr>Constructed risky portfolio</vt:lpstr>
      <vt:lpstr>Equity p Tracking error testing</vt:lpstr>
      <vt:lpstr>4.1 Portfolio Back-testing</vt:lpstr>
      <vt:lpstr>4.2 Equity  portfolio VAR</vt:lpstr>
      <vt:lpstr>4.3 Evaluation</vt:lpstr>
      <vt:lpstr>4.4 Attribution</vt:lpstr>
      <vt:lpstr>RI</vt:lpstr>
      <vt:lpstr>Market Cap</vt:lpstr>
      <vt:lpstr>Market-to-Book</vt:lpstr>
      <vt:lpstr>PE Ratio</vt:lpstr>
      <vt:lpstr>Div Yield</vt:lpstr>
      <vt:lpstr>52-Week High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Docherty</dc:creator>
  <cp:lastModifiedBy>AlvinXXX</cp:lastModifiedBy>
  <dcterms:created xsi:type="dcterms:W3CDTF">2018-02-21T04:17:00Z</dcterms:created>
  <dcterms:modified xsi:type="dcterms:W3CDTF">2021-06-29T07:09:41Z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