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ander Aronson\Documents\"/>
    </mc:Choice>
  </mc:AlternateContent>
  <xr:revisionPtr revIDLastSave="0" documentId="13_ncr:1_{C46C256C-A541-457A-9CAB-BA8A9EE6F619}" xr6:coauthVersionLast="47" xr6:coauthVersionMax="47" xr10:uidLastSave="{00000000-0000-0000-0000-000000000000}"/>
  <bookViews>
    <workbookView xWindow="-120" yWindow="-120" windowWidth="23280" windowHeight="14880" xr2:uid="{34A91F2E-0AB1-4267-8670-052C48E4ADB1}"/>
  </bookViews>
  <sheets>
    <sheet name="Age Distrib" sheetId="1" r:id="rId1"/>
    <sheet name="EeData" sheetId="7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ssetM">[1]Table!$J$3:$K$13</definedName>
    <definedName name="Benjamin">OFFSET('[2]Weight Watch'!$B$9,'[2]Weight Watch'!$I$3-9,2,'[2]Weight Watch'!$I$2,1)</definedName>
    <definedName name="Client">[1]X!$C$9</definedName>
    <definedName name="DateF">OFFSET('[2]Weight Watch'!$B$9,'[2]Weight Watch'!$I$3-9,0,'[2]Weight Watch'!$I$2,1)</definedName>
    <definedName name="DefaultB">[1]X!$F$5</definedName>
    <definedName name="Difference">OFFSET([3]Salman!$G$9,0,0,[3]Salman!$B$4,1)</definedName>
    <definedName name="Eric">OFFSET('[2]Weight Watch'!$B$9,'[2]Weight Watch'!$I$3-9,4,'[2]Weight Watch'!$I$2,1)</definedName>
    <definedName name="FanF">OFFSET('[2]Weight Watch'!$B$9,'[2]Weight Watch'!$I$3-9,3,'[2]Weight Watch'!$I$2,1)</definedName>
    <definedName name="Footer">[1]X!$C$10</definedName>
    <definedName name="George">OFFSET('[2]Weight Watch'!$B$9,'[2]Weight Watch'!$I$3-9,3,'[2]Weight Watch'!$I$2,1)</definedName>
    <definedName name="LiF">OFFSET('[2]Weight Watch'!$B$9,'[2]Weight Watch'!$I$3-9,2,'[2]Weight Watch'!$I$2,1)</definedName>
    <definedName name="MeasDate">OFFSET('[2]Weight Watch'!$B$9,'[2]Weight Watch'!$I$3-9,0,'[2]Weight Watch'!$I$2,1)</definedName>
    <definedName name="MetMRV">[4]Table!$C$21:$D$31</definedName>
    <definedName name="Rate">OFFSET([5]Rate!$C$4,0,0,COUNT([5]Rate!$C:$C))</definedName>
    <definedName name="Version">[1]X!$A$2</definedName>
    <definedName name="WangF">OFFSET('[2]Weight Watch'!$B$9,'[2]Weight Watch'!$I$3-9,4,'[2]Weight Watch'!$I$2,1)</definedName>
    <definedName name="Year">OFFSET([5]Rate!$B$4,0,0,COUNT([5]Rate!$B:$B))</definedName>
    <definedName name="Year158">'[6]FAS 158 Input'!$H$4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5" i="1" l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6" i="1"/>
  <c r="D8" i="1" l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B9" i="1"/>
  <c r="D7" i="1"/>
  <c r="B8" i="1" s="1"/>
  <c r="F8" i="1" s="1"/>
  <c r="J8" i="1" s="1"/>
  <c r="F35" i="1"/>
  <c r="J35" i="1" s="1"/>
  <c r="F6" i="1"/>
  <c r="J6" i="1" s="1"/>
  <c r="B7" i="1"/>
  <c r="F7" i="1" s="1"/>
  <c r="J7" i="1" s="1"/>
  <c r="F9" i="1" l="1"/>
  <c r="J9" i="1" s="1"/>
  <c r="B10" i="1" l="1"/>
  <c r="F10" i="1" s="1"/>
  <c r="J10" i="1" s="1"/>
  <c r="B11" i="1" l="1"/>
  <c r="F11" i="1" s="1"/>
  <c r="J11" i="1" s="1"/>
  <c r="B12" i="1" l="1"/>
  <c r="F12" i="1" s="1"/>
  <c r="J12" i="1" s="1"/>
  <c r="B13" i="1" l="1"/>
  <c r="F13" i="1" l="1"/>
  <c r="J13" i="1" s="1"/>
  <c r="B14" i="1"/>
  <c r="F14" i="1" l="1"/>
  <c r="J14" i="1" s="1"/>
  <c r="B15" i="1"/>
  <c r="F15" i="1" l="1"/>
  <c r="J15" i="1" s="1"/>
  <c r="B16" i="1"/>
  <c r="F16" i="1" l="1"/>
  <c r="J16" i="1" s="1"/>
  <c r="B17" i="1"/>
  <c r="F17" i="1" l="1"/>
  <c r="J17" i="1" s="1"/>
  <c r="B18" i="1"/>
  <c r="F18" i="1" l="1"/>
  <c r="J18" i="1" s="1"/>
  <c r="B19" i="1"/>
  <c r="F19" i="1" l="1"/>
  <c r="J19" i="1" s="1"/>
  <c r="B20" i="1"/>
  <c r="F20" i="1" s="1"/>
  <c r="J20" i="1" s="1"/>
  <c r="B21" i="1" l="1"/>
  <c r="F21" i="1" l="1"/>
  <c r="J21" i="1" s="1"/>
  <c r="B22" i="1"/>
  <c r="B23" i="1" l="1"/>
  <c r="F23" i="1" s="1"/>
  <c r="J23" i="1" s="1"/>
  <c r="F22" i="1"/>
  <c r="J22" i="1" s="1"/>
  <c r="B24" i="1" l="1"/>
  <c r="F24" i="1" s="1"/>
  <c r="J24" i="1" s="1"/>
  <c r="B25" i="1" l="1"/>
  <c r="F25" i="1" s="1"/>
  <c r="J25" i="1" s="1"/>
  <c r="B26" i="1" l="1"/>
  <c r="F26" i="1" l="1"/>
  <c r="J26" i="1" s="1"/>
  <c r="B27" i="1"/>
  <c r="F27" i="1" s="1"/>
  <c r="J27" i="1" s="1"/>
  <c r="B28" i="1" l="1"/>
  <c r="F28" i="1" l="1"/>
  <c r="J28" i="1" s="1"/>
  <c r="B29" i="1"/>
  <c r="F29" i="1" s="1"/>
  <c r="J29" i="1" s="1"/>
  <c r="B30" i="1" l="1"/>
  <c r="F30" i="1" l="1"/>
  <c r="J30" i="1" s="1"/>
  <c r="B31" i="1"/>
  <c r="B32" i="1" l="1"/>
  <c r="F31" i="1"/>
  <c r="J31" i="1" s="1"/>
  <c r="B33" i="1" l="1"/>
  <c r="F33" i="1" s="1"/>
  <c r="J33" i="1" s="1"/>
  <c r="F32" i="1"/>
  <c r="J32" i="1" s="1"/>
  <c r="B34" i="1" l="1"/>
  <c r="F34" i="1" s="1"/>
  <c r="J34" i="1" s="1"/>
</calcChain>
</file>

<file path=xl/sharedStrings.xml><?xml version="1.0" encoding="utf-8"?>
<sst xmlns="http://schemas.openxmlformats.org/spreadsheetml/2006/main" count="117" uniqueCount="23">
  <si>
    <t xml:space="preserve">Highlighted Cells for ages are the only input cells </t>
  </si>
  <si>
    <t xml:space="preserve">Distribution by age </t>
  </si>
  <si>
    <t xml:space="preserve">Age </t>
  </si>
  <si>
    <t xml:space="preserve">Count </t>
  </si>
  <si>
    <t xml:space="preserve">Age Break Point </t>
  </si>
  <si>
    <t xml:space="preserve">Age is </t>
  </si>
  <si>
    <t xml:space="preserve">but </t>
  </si>
  <si>
    <t xml:space="preserve">At Least </t>
  </si>
  <si>
    <t xml:space="preserve">Less than </t>
  </si>
  <si>
    <t xml:space="preserve">Actives Only </t>
  </si>
  <si>
    <t>Inactives Only</t>
  </si>
  <si>
    <t>Employee Database</t>
  </si>
  <si>
    <t>ID</t>
  </si>
  <si>
    <t>Company Code</t>
  </si>
  <si>
    <t>Current Salary</t>
  </si>
  <si>
    <t>Prior Salary</t>
  </si>
  <si>
    <t xml:space="preserve">Service </t>
  </si>
  <si>
    <t>Status Code</t>
  </si>
  <si>
    <t>Prior Status</t>
  </si>
  <si>
    <t>A</t>
  </si>
  <si>
    <t>R</t>
  </si>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</sst>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FE6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1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2" borderId="0" xfId="0" applyFill="1"/>
    <xf numFmtId="0" fontId="0" fillId="0" borderId="10" xfId="0" applyBorder="1" applyAlignment="1">
      <alignment horizontal="center"/>
    </xf>
    <xf numFmtId="0" fontId="4" fillId="0" borderId="0" xfId="1"/>
    <xf numFmtId="164" fontId="0" fillId="0" borderId="0" xfId="2" applyNumberFormat="1" applyFont="1"/>
    <xf numFmtId="0" fontId="6" fillId="5" borderId="12" xfId="1" applyFont="1" applyFill="1" applyBorder="1" applyAlignment="1">
      <alignment horizontal="center"/>
    </xf>
    <xf numFmtId="0" fontId="6" fillId="5" borderId="13" xfId="1" applyFont="1" applyFill="1" applyBorder="1" applyAlignment="1">
      <alignment horizontal="center"/>
    </xf>
    <xf numFmtId="0" fontId="6" fillId="5" borderId="14" xfId="1" applyFont="1" applyFill="1" applyBorder="1" applyAlignment="1">
      <alignment horizontal="center"/>
    </xf>
    <xf numFmtId="0" fontId="4" fillId="6" borderId="15" xfId="1" applyFill="1" applyBorder="1" applyAlignment="1">
      <alignment horizontal="center"/>
    </xf>
    <xf numFmtId="164" fontId="0" fillId="6" borderId="15" xfId="2" applyNumberFormat="1" applyFont="1" applyFill="1" applyBorder="1"/>
    <xf numFmtId="0" fontId="5" fillId="0" borderId="0" xfId="1" applyFont="1" applyAlignment="1"/>
    <xf numFmtId="0" fontId="0" fillId="0" borderId="8" xfId="0" applyBorder="1" applyAlignment="1">
      <alignment horizontal="center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</cellXfs>
  <cellStyles count="3">
    <cellStyle name="Comma 2" xfId="2" xr:uid="{ED5EF73F-5668-45C4-9489-1602A621F2D5}"/>
    <cellStyle name="Normal" xfId="0" builtinId="0"/>
    <cellStyle name="Normal 2" xfId="1" xr:uid="{4BC7273F-9EA4-4B00-8C16-3DD82EBFF3A1}"/>
  </cellStyles>
  <dxfs count="0"/>
  <tableStyles count="0" defaultTableStyle="TableStyleMedium2" defaultPivotStyle="PivotStyleLight16"/>
  <colors>
    <mruColors>
      <color rgb="FF9FE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undPP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m1jk7r/Documents/Guodong%20on%20C/Excel/Excel/201/4.2%20Cha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Private%20-%20Li/Pleasure/Weight%20Contro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ASB15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Maryville/Maryville%20-%20Key%20Files/ACSC%20201%20and%20301/Tests%20and%20Exams/Test%201.1-5.5%20-%20Count%20&amp;%20Annuity%20&amp;%20Statement%20&amp;%20Rate%20Chart%20&amp;%20Pivo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/Pending/Model%20FAS%20158%20Discl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Y"/>
      <sheetName val="TY"/>
      <sheetName val="NY"/>
      <sheetName val="BasePY"/>
      <sheetName val="Contrib"/>
      <sheetName val="Input"/>
      <sheetName val="Liability"/>
      <sheetName val="ProVal"/>
      <sheetName val="Analysis"/>
      <sheetName val="ProValInfo"/>
      <sheetName val="ProVal0"/>
      <sheetName val="ProVal1"/>
      <sheetName val="PartD"/>
      <sheetName val="Major"/>
      <sheetName val="C"/>
      <sheetName val="DiscAC"/>
      <sheetName val="Disc C"/>
      <sheetName val="B"/>
      <sheetName val="AM"/>
      <sheetName val="Plan"/>
      <sheetName val="YC"/>
      <sheetName val="Rate"/>
      <sheetName val="Note"/>
      <sheetName val="Table"/>
      <sheetName val="Cover"/>
      <sheetName val="Data"/>
      <sheetName val="Result"/>
      <sheetName val="FT"/>
      <sheetName val="AS"/>
      <sheetName val="AV"/>
      <sheetName val="Return"/>
      <sheetName val="ROR"/>
      <sheetName val="SchSB"/>
      <sheetName val="Election"/>
      <sheetName val="AFN"/>
      <sheetName val="4010"/>
      <sheetName val="GL"/>
      <sheetName val="Stat"/>
      <sheetName val="Sum"/>
      <sheetName val="At-Risk"/>
      <sheetName val="At-Risk max"/>
      <sheetName val="Burn CB"/>
      <sheetName val="Shortfall"/>
      <sheetName val="Base"/>
      <sheetName val="ASC 960"/>
      <sheetName val="FB"/>
      <sheetName val="min"/>
      <sheetName val="max"/>
      <sheetName val="Qtrly"/>
      <sheetName val="PBGC"/>
      <sheetName val="PBGC F"/>
      <sheetName val="SB"/>
      <sheetName val="Calendar"/>
      <sheetName val="AFTAP"/>
      <sheetName val="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I5">
            <v>40909</v>
          </cell>
        </row>
      </sheetData>
      <sheetData sheetId="19"/>
      <sheetData sheetId="20"/>
      <sheetData sheetId="21"/>
      <sheetData sheetId="22"/>
      <sheetData sheetId="23">
        <row r="3">
          <cell r="J3" t="str">
            <v>Market Value</v>
          </cell>
          <cell r="K3" t="str">
            <v>Reg 1.412(c)(2)-1(c) &amp; RP 2000-40 Sec 4.10</v>
          </cell>
        </row>
        <row r="4">
          <cell r="J4" t="str">
            <v>Average Value</v>
          </cell>
          <cell r="K4" t="str">
            <v>Reg 1.412(c)(2)-1(b)(7) &amp; RP 2000-40 Sec 4.11</v>
          </cell>
        </row>
        <row r="5">
          <cell r="J5" t="str">
            <v>Average Value</v>
          </cell>
          <cell r="K5" t="str">
            <v>Reg 1.412(c)(2)-1(b)(7) &amp; RP 2000-40 Sec 4.12, Phase-in</v>
          </cell>
        </row>
        <row r="6">
          <cell r="J6" t="str">
            <v>Expected AV1</v>
          </cell>
          <cell r="K6" t="str">
            <v>Recognize G/L as equal payments</v>
          </cell>
        </row>
        <row r="7">
          <cell r="J7" t="str">
            <v>Expected AV2</v>
          </cell>
          <cell r="K7" t="str">
            <v>Adjust AV toward MV by fixed %</v>
          </cell>
        </row>
        <row r="8">
          <cell r="J8" t="str">
            <v>Smoothed Value</v>
          </cell>
          <cell r="K8" t="str">
            <v>Rev Proc 2000-40 Sec 4.15</v>
          </cell>
        </row>
        <row r="9">
          <cell r="J9" t="str">
            <v>Smoothed Value</v>
          </cell>
          <cell r="K9" t="str">
            <v>Rev Proc 2000-40 Sec 4.16, Phase-in</v>
          </cell>
        </row>
        <row r="10">
          <cell r="J10" t="str">
            <v>Average Value</v>
          </cell>
          <cell r="K10" t="str">
            <v>Reg 1.412(c)(2)-1(b)(7) &amp; RP 2000-40 Sec 4.17, Phase-in</v>
          </cell>
        </row>
        <row r="11">
          <cell r="J11" t="str">
            <v>Undefined</v>
          </cell>
          <cell r="K11" t="str">
            <v>Undefined</v>
          </cell>
        </row>
        <row r="12">
          <cell r="J12" t="str">
            <v>Undefined</v>
          </cell>
          <cell r="K12" t="str">
            <v>Undefined</v>
          </cell>
        </row>
        <row r="13">
          <cell r="J13" t="str">
            <v>Other Method</v>
          </cell>
          <cell r="K13" t="str">
            <v>Other Method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A2" t="str">
            <v>Version 1/1 - 1/1/2000</v>
          </cell>
        </row>
        <row r="5">
          <cell r="F5" t="str">
            <v/>
          </cell>
        </row>
        <row r="9">
          <cell r="C9" t="str">
            <v>Inc. Pension Plan</v>
          </cell>
        </row>
        <row r="10">
          <cell r="C10" t="str">
            <v>Billing Code:                           Version 1/1 - 1/1/2000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Student Records"/>
      <sheetName val="Count"/>
      <sheetName val="Progress to Goal"/>
      <sheetName val="HW Progress"/>
      <sheetName val="Weight Watch"/>
      <sheetName val="Static"/>
      <sheetName val="dynamic"/>
    </sheetNames>
    <sheetDataSet>
      <sheetData sheetId="0"/>
      <sheetData sheetId="1"/>
      <sheetData sheetId="2"/>
      <sheetData sheetId="3"/>
      <sheetData sheetId="4"/>
      <sheetData sheetId="5">
        <row r="2">
          <cell r="I2">
            <v>10</v>
          </cell>
        </row>
        <row r="3">
          <cell r="I3">
            <v>25</v>
          </cell>
        </row>
        <row r="9">
          <cell r="B9" t="str">
            <v>Date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king"/>
      <sheetName val="Weight"/>
      <sheetName val="Salman"/>
      <sheetName val="Stairs"/>
      <sheetName val="Golf"/>
      <sheetName val="Misc"/>
      <sheetName val="Golf Courses"/>
      <sheetName val="Ping Pang"/>
      <sheetName val="Hiking Trails"/>
      <sheetName val="Health Info"/>
      <sheetName val="Weight &amp; more"/>
      <sheetName val="Activities before 2014"/>
      <sheetName val="Activity"/>
      <sheetName val="JGP"/>
      <sheetName val="Swim"/>
      <sheetName val="Record Sheet"/>
      <sheetName val="Record Time"/>
      <sheetName val="Event"/>
      <sheetName val="Trails"/>
    </sheetNames>
    <sheetDataSet>
      <sheetData sheetId="0" refreshError="1"/>
      <sheetData sheetId="1">
        <row r="1">
          <cell r="J1">
            <v>0</v>
          </cell>
        </row>
      </sheetData>
      <sheetData sheetId="2">
        <row r="4">
          <cell r="B4">
            <v>160</v>
          </cell>
        </row>
        <row r="9">
          <cell r="G9">
            <v>34.5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Update"/>
      <sheetName val="LY"/>
      <sheetName val="TY"/>
      <sheetName val="NY"/>
      <sheetName val="Input"/>
      <sheetName val="ProVal"/>
      <sheetName val="ProValEst"/>
      <sheetName val="Analysis"/>
      <sheetName val="PartD"/>
      <sheetName val="Liability"/>
      <sheetName val="ProValInfo"/>
      <sheetName val="Contrib"/>
      <sheetName val="Table"/>
      <sheetName val="Base"/>
      <sheetName val="B"/>
      <sheetName val="Major"/>
      <sheetName val="Plan"/>
      <sheetName val="Sum"/>
      <sheetName val="AS"/>
      <sheetName val="MRV"/>
      <sheetName val="Int"/>
      <sheetName val="PSC"/>
      <sheetName val="GL"/>
      <sheetName val="NPBC"/>
      <sheetName val="FAS158"/>
      <sheetName val="FAS158 - before"/>
      <sheetName val="PJ"/>
      <sheetName val="AML"/>
      <sheetName val="Recon"/>
      <sheetName val="AS PJ"/>
      <sheetName val="Recon Sum"/>
      <sheetName val="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1">
          <cell r="C21" t="str">
            <v>Market Value</v>
          </cell>
          <cell r="D21" t="str">
            <v>Reg 1.412(c)(2)-1(c) &amp; RP 2000-40 Sec 4.10</v>
          </cell>
        </row>
        <row r="22">
          <cell r="C22" t="str">
            <v>Average Value</v>
          </cell>
          <cell r="D22" t="str">
            <v>Reg 1.412(c)(2)-1(b)(7) &amp; RP 2000-40 Sec 4.11</v>
          </cell>
        </row>
        <row r="23">
          <cell r="C23" t="str">
            <v>Average Value</v>
          </cell>
          <cell r="D23" t="str">
            <v>Reg 1.412(c)(2)-1(b)(7) &amp; RP 2000-40 Sec 4.12, Phase-in</v>
          </cell>
        </row>
        <row r="24">
          <cell r="C24" t="str">
            <v>Expected AV1</v>
          </cell>
          <cell r="D24" t="str">
            <v>Recognize G/L as equal payments</v>
          </cell>
        </row>
        <row r="25">
          <cell r="C25" t="str">
            <v>Expected AV2</v>
          </cell>
          <cell r="D25" t="str">
            <v>Adjust AV toward MV by fixed %</v>
          </cell>
        </row>
        <row r="26">
          <cell r="C26" t="str">
            <v>Smoothed Value</v>
          </cell>
          <cell r="D26" t="str">
            <v>Rev Proc 2000-40 Sec 4.15</v>
          </cell>
        </row>
        <row r="27">
          <cell r="C27" t="str">
            <v>Smoothed Value</v>
          </cell>
          <cell r="D27" t="str">
            <v>Rev Proc 2000-40 Sec 4.16, Phase-in</v>
          </cell>
        </row>
        <row r="28">
          <cell r="C28" t="str">
            <v>Average Value</v>
          </cell>
          <cell r="D28" t="str">
            <v>Reg 1.412(c)(2)-1(b)(7) &amp; RP 2000-40 Sec 4.17, Phase-in</v>
          </cell>
        </row>
        <row r="29">
          <cell r="C29" t="str">
            <v>Smoothed Value</v>
          </cell>
          <cell r="D29" t="str">
            <v>Smoothed Value w/ PY expected return</v>
          </cell>
        </row>
        <row r="30">
          <cell r="C30" t="str">
            <v>Undefined</v>
          </cell>
          <cell r="D30" t="str">
            <v>Undefined</v>
          </cell>
        </row>
        <row r="31">
          <cell r="C31" t="str">
            <v>Other Method</v>
          </cell>
          <cell r="D31" t="str">
            <v>Other Method</v>
          </cell>
        </row>
      </sheetData>
      <sheetData sheetId="14" refreshError="1"/>
      <sheetData sheetId="15" refreshError="1"/>
      <sheetData sheetId="16" refreshError="1"/>
      <sheetData sheetId="17">
        <row r="35">
          <cell r="F35">
            <v>0</v>
          </cell>
        </row>
      </sheetData>
      <sheetData sheetId="18">
        <row r="7">
          <cell r="E7">
            <v>41275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Qx"/>
      <sheetName val="Filter DB"/>
      <sheetName val="Pivot Table"/>
      <sheetName val="Age Dist"/>
      <sheetName val="Annuity"/>
      <sheetName val="Rate"/>
      <sheetName val="Statement"/>
      <sheetName val="Progrss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>Interest Rate</v>
          </cell>
        </row>
        <row r="3">
          <cell r="B3" t="str">
            <v>Year</v>
          </cell>
          <cell r="C3" t="str">
            <v>Rate</v>
          </cell>
        </row>
        <row r="4">
          <cell r="B4">
            <v>2008</v>
          </cell>
          <cell r="C4">
            <v>0.04</v>
          </cell>
        </row>
        <row r="5">
          <cell r="B5">
            <v>2009</v>
          </cell>
          <cell r="C5">
            <v>7.4999999999999997E-2</v>
          </cell>
        </row>
        <row r="6">
          <cell r="B6">
            <v>2010</v>
          </cell>
          <cell r="C6">
            <v>6.5000000000000002E-2</v>
          </cell>
        </row>
        <row r="7">
          <cell r="B7">
            <v>2011</v>
          </cell>
          <cell r="C7">
            <v>7.2499999999999995E-2</v>
          </cell>
        </row>
        <row r="8">
          <cell r="B8">
            <v>2012</v>
          </cell>
          <cell r="C8">
            <v>6.5000000000000002E-2</v>
          </cell>
        </row>
        <row r="9">
          <cell r="B9">
            <v>2013</v>
          </cell>
          <cell r="C9">
            <v>0.04</v>
          </cell>
        </row>
        <row r="10">
          <cell r="B10">
            <v>2014</v>
          </cell>
        </row>
        <row r="11">
          <cell r="B11">
            <v>2015</v>
          </cell>
        </row>
        <row r="12">
          <cell r="B12">
            <v>2016</v>
          </cell>
        </row>
        <row r="13">
          <cell r="B13">
            <v>2017</v>
          </cell>
        </row>
        <row r="14">
          <cell r="B14">
            <v>2018</v>
          </cell>
        </row>
        <row r="15">
          <cell r="B15">
            <v>2019</v>
          </cell>
        </row>
        <row r="16">
          <cell r="B16">
            <v>2020</v>
          </cell>
        </row>
        <row r="17">
          <cell r="B17">
            <v>2021</v>
          </cell>
        </row>
        <row r="18">
          <cell r="B18">
            <v>2022</v>
          </cell>
        </row>
        <row r="19">
          <cell r="B19">
            <v>2023</v>
          </cell>
        </row>
        <row r="20">
          <cell r="B20">
            <v>2024</v>
          </cell>
        </row>
        <row r="21">
          <cell r="B21">
            <v>2025</v>
          </cell>
        </row>
        <row r="22">
          <cell r="B22">
            <v>2026</v>
          </cell>
        </row>
        <row r="23">
          <cell r="B23">
            <v>2027</v>
          </cell>
        </row>
        <row r="24">
          <cell r="B24">
            <v>2028</v>
          </cell>
        </row>
        <row r="26">
          <cell r="B26" t="str">
            <v>Current Year Info</v>
          </cell>
        </row>
        <row r="27">
          <cell r="B27" t="str">
            <v>Contract Year</v>
          </cell>
          <cell r="C27" t="str">
            <v>Rate</v>
          </cell>
        </row>
        <row r="28">
          <cell r="B28">
            <v>2013</v>
          </cell>
          <cell r="C28">
            <v>0.04</v>
          </cell>
        </row>
      </sheetData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FAS 158 Input"/>
      <sheetName val="Print Public for Profit"/>
      <sheetName val="Print Nonprofit"/>
      <sheetName val="Print Nonpublic"/>
    </sheetNames>
    <sheetDataSet>
      <sheetData sheetId="0"/>
      <sheetData sheetId="1">
        <row r="4">
          <cell r="H4">
            <v>2006</v>
          </cell>
        </row>
      </sheetData>
      <sheetData sheetId="2">
        <row r="5">
          <cell r="C5">
            <v>2005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66E4-6C61-472F-9A94-1147043D48E9}">
  <sheetPr codeName="Sheet1">
    <pageSetUpPr fitToPage="1"/>
  </sheetPr>
  <dimension ref="A1:L36"/>
  <sheetViews>
    <sheetView tabSelected="1" workbookViewId="0">
      <selection activeCell="F6" sqref="F6"/>
    </sheetView>
  </sheetViews>
  <sheetFormatPr defaultRowHeight="15" x14ac:dyDescent="0.25"/>
  <cols>
    <col min="1" max="1" width="1.85546875" customWidth="1"/>
    <col min="2" max="2" width="7.85546875" bestFit="1" customWidth="1"/>
    <col min="3" max="3" width="4.42578125" bestFit="1" customWidth="1"/>
    <col min="4" max="4" width="9.28515625" bestFit="1" customWidth="1"/>
    <col min="6" max="6" width="18.140625" customWidth="1"/>
    <col min="7" max="7" width="1.7109375" customWidth="1"/>
    <col min="8" max="8" width="18.42578125" customWidth="1"/>
    <col min="9" max="9" width="2.140625" customWidth="1"/>
    <col min="10" max="10" width="18.28515625" customWidth="1"/>
    <col min="11" max="11" width="2.140625" customWidth="1"/>
    <col min="12" max="12" width="18.140625" customWidth="1"/>
    <col min="13" max="13" width="2" customWidth="1"/>
  </cols>
  <sheetData>
    <row r="1" spans="1:12" ht="16.5" thickBo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5.75" thickBot="1" x14ac:dyDescent="0.3"/>
    <row r="3" spans="1:12" ht="16.5" thickBot="1" x14ac:dyDescent="0.3">
      <c r="B3" s="33" t="s">
        <v>4</v>
      </c>
      <c r="C3" s="33"/>
      <c r="D3" s="33"/>
      <c r="F3" s="27" t="s">
        <v>1</v>
      </c>
      <c r="G3" s="28"/>
      <c r="H3" s="29"/>
      <c r="J3" s="27" t="s">
        <v>1</v>
      </c>
      <c r="K3" s="28"/>
      <c r="L3" s="29"/>
    </row>
    <row r="4" spans="1:12" ht="16.5" thickBot="1" x14ac:dyDescent="0.3">
      <c r="B4" s="30" t="s">
        <v>5</v>
      </c>
      <c r="C4" s="34"/>
      <c r="D4" s="35"/>
      <c r="F4" s="30" t="s">
        <v>9</v>
      </c>
      <c r="G4" s="31"/>
      <c r="H4" s="32"/>
      <c r="J4" s="30" t="s">
        <v>10</v>
      </c>
      <c r="K4" s="31"/>
      <c r="L4" s="32"/>
    </row>
    <row r="5" spans="1:12" ht="16.5" thickBot="1" x14ac:dyDescent="0.3">
      <c r="B5" s="4" t="s">
        <v>7</v>
      </c>
      <c r="C5" t="s">
        <v>6</v>
      </c>
      <c r="D5" s="4" t="s">
        <v>8</v>
      </c>
      <c r="F5" s="5" t="s">
        <v>2</v>
      </c>
      <c r="G5" s="2"/>
      <c r="H5" s="6" t="s">
        <v>3</v>
      </c>
      <c r="I5" s="7"/>
      <c r="J5" s="23" t="s">
        <v>2</v>
      </c>
      <c r="K5" s="1"/>
      <c r="L5" s="9" t="s">
        <v>3</v>
      </c>
    </row>
    <row r="6" spans="1:12" ht="15.75" thickBot="1" x14ac:dyDescent="0.3">
      <c r="B6">
        <v>0</v>
      </c>
      <c r="D6" s="11">
        <v>20</v>
      </c>
      <c r="F6" s="12" t="str">
        <f t="shared" ref="F6:F28" si="0">IF(B6="","",B6&amp;"-"&amp;IF(D6="",200,D6))</f>
        <v>0-20</v>
      </c>
      <c r="G6" s="2"/>
      <c r="H6" s="10">
        <f>IF(B7="","",COUNTIFS(EeData!$G:$G,"A",EeData!$E:$E,"&gt;="&amp;$B6,EeData!$E:$E,"&lt;"&amp;IF($D6="",200,$D6)))</f>
        <v>0</v>
      </c>
      <c r="J6" s="12" t="str">
        <f>F6</f>
        <v>0-20</v>
      </c>
      <c r="K6" s="7"/>
      <c r="L6" s="22">
        <f>IF(B7="","",COUNTIFS(EeData!$G:$G,"&lt;&gt;A",EeData!$E:$E,"&gt;="&amp;$B6,EeData!$E:$E,"&lt;"&amp;IF($D6="",200,$D6)))</f>
        <v>0</v>
      </c>
    </row>
    <row r="7" spans="1:12" ht="15.75" thickBot="1" x14ac:dyDescent="0.3">
      <c r="B7">
        <f>IF(D6="","",D6)</f>
        <v>20</v>
      </c>
      <c r="D7" s="11">
        <f>D6+5</f>
        <v>25</v>
      </c>
      <c r="F7" s="12" t="str">
        <f t="shared" si="0"/>
        <v>20-25</v>
      </c>
      <c r="G7" s="2"/>
      <c r="H7" s="10">
        <f>IF(B8="","",COUNTIFS(EeData!$G:$G,"A",EeData!$E:$E,"&gt;="&amp;$B7,EeData!$E:$E,"&lt;"&amp;IF($D7="",200,$D7)))</f>
        <v>1</v>
      </c>
      <c r="J7" s="12" t="str">
        <f t="shared" ref="J7:J35" si="1">F7</f>
        <v>20-25</v>
      </c>
      <c r="K7" s="7"/>
      <c r="L7" s="22">
        <f>IF(B8="","",COUNTIFS(EeData!$G:$G,"&lt;&gt;A",EeData!$E:$E,"&gt;="&amp;$B7,EeData!$E:$E,"&lt;"&amp;IF($D7="",200,$D7)))</f>
        <v>0</v>
      </c>
    </row>
    <row r="8" spans="1:12" ht="15.75" thickBot="1" x14ac:dyDescent="0.3">
      <c r="B8">
        <f t="shared" ref="B8:B34" si="2">IF(D7="","",D7)</f>
        <v>25</v>
      </c>
      <c r="D8" s="11">
        <f>D7+5</f>
        <v>30</v>
      </c>
      <c r="F8" s="12" t="str">
        <f t="shared" si="0"/>
        <v>25-30</v>
      </c>
      <c r="G8" s="2"/>
      <c r="H8" s="10">
        <f>IF(B9="","",COUNTIFS(EeData!$G:$G,"A",EeData!$E:$E,"&gt;="&amp;$B8,EeData!$E:$E,"&lt;"&amp;IF($D8="",200,$D8)))</f>
        <v>2</v>
      </c>
      <c r="J8" s="12" t="str">
        <f t="shared" si="1"/>
        <v>25-30</v>
      </c>
      <c r="K8" s="7"/>
      <c r="L8" s="22">
        <f>IF(B9="","",COUNTIFS(EeData!$G:$G,"&lt;&gt;A",EeData!$E:$E,"&gt;="&amp;$B8,EeData!$E:$E,"&lt;"&amp;IF($D8="",200,$D8)))</f>
        <v>0</v>
      </c>
    </row>
    <row r="9" spans="1:12" ht="15.75" thickBot="1" x14ac:dyDescent="0.3">
      <c r="B9">
        <f t="shared" si="2"/>
        <v>30</v>
      </c>
      <c r="D9" s="11">
        <f>D8+5</f>
        <v>35</v>
      </c>
      <c r="F9" s="12" t="str">
        <f t="shared" si="0"/>
        <v>30-35</v>
      </c>
      <c r="G9" s="2"/>
      <c r="H9" s="10">
        <f>IF(B10="","",COUNTIFS(EeData!$G:$G,"A",EeData!$E:$E,"&gt;="&amp;$B9,EeData!$E:$E,"&lt;"&amp;IF($D9="",200,$D9)))</f>
        <v>10</v>
      </c>
      <c r="J9" s="12" t="str">
        <f t="shared" si="1"/>
        <v>30-35</v>
      </c>
      <c r="K9" s="7"/>
      <c r="L9" s="22">
        <f>IF(B10="","",COUNTIFS(EeData!$G:$G,"&lt;&gt;A",EeData!$E:$E,"&gt;="&amp;$B9,EeData!$E:$E,"&lt;"&amp;IF($D9="",200,$D9)))</f>
        <v>2</v>
      </c>
    </row>
    <row r="10" spans="1:12" ht="15.75" thickBot="1" x14ac:dyDescent="0.3">
      <c r="B10">
        <f t="shared" si="2"/>
        <v>35</v>
      </c>
      <c r="D10" s="11">
        <f t="shared" ref="D10:D28" si="3">D9+5</f>
        <v>40</v>
      </c>
      <c r="F10" s="12" t="str">
        <f t="shared" si="0"/>
        <v>35-40</v>
      </c>
      <c r="G10" s="2"/>
      <c r="H10" s="10">
        <f>IF(B11="","",COUNTIFS(EeData!$G:$G,"A",EeData!$E:$E,"&gt;="&amp;$B10,EeData!$E:$E,"&lt;"&amp;IF($D10="",200,$D10)))</f>
        <v>1</v>
      </c>
      <c r="J10" s="12" t="str">
        <f t="shared" si="1"/>
        <v>35-40</v>
      </c>
      <c r="K10" s="7"/>
      <c r="L10" s="22">
        <f>IF(B11="","",COUNTIFS(EeData!$G:$G,"&lt;&gt;A",EeData!$E:$E,"&gt;="&amp;$B10,EeData!$E:$E,"&lt;"&amp;IF($D10="",200,$D10)))</f>
        <v>1</v>
      </c>
    </row>
    <row r="11" spans="1:12" ht="15.75" thickBot="1" x14ac:dyDescent="0.3">
      <c r="B11">
        <f t="shared" si="2"/>
        <v>40</v>
      </c>
      <c r="D11" s="11">
        <f t="shared" si="3"/>
        <v>45</v>
      </c>
      <c r="F11" s="12" t="str">
        <f t="shared" si="0"/>
        <v>40-45</v>
      </c>
      <c r="G11" s="2"/>
      <c r="H11" s="10">
        <f>IF(B12="","",COUNTIFS(EeData!$G:$G,"A",EeData!$E:$E,"&gt;="&amp;$B11,EeData!$E:$E,"&lt;"&amp;IF($D11="",200,$D11)))</f>
        <v>3</v>
      </c>
      <c r="J11" s="12" t="str">
        <f t="shared" si="1"/>
        <v>40-45</v>
      </c>
      <c r="K11" s="7"/>
      <c r="L11" s="22">
        <f>IF(B12="","",COUNTIFS(EeData!$G:$G,"&lt;&gt;A",EeData!$E:$E,"&gt;="&amp;$B11,EeData!$E:$E,"&lt;"&amp;IF($D11="",200,$D11)))</f>
        <v>1</v>
      </c>
    </row>
    <row r="12" spans="1:12" ht="15.75" thickBot="1" x14ac:dyDescent="0.3">
      <c r="B12">
        <f t="shared" si="2"/>
        <v>45</v>
      </c>
      <c r="D12" s="11">
        <f t="shared" si="3"/>
        <v>50</v>
      </c>
      <c r="F12" s="12" t="str">
        <f t="shared" si="0"/>
        <v>45-50</v>
      </c>
      <c r="G12" s="2"/>
      <c r="H12" s="10">
        <f>IF(B13="","",COUNTIFS(EeData!$G:$G,"A",EeData!$E:$E,"&gt;="&amp;$B12,EeData!$E:$E,"&lt;"&amp;IF($D12="",200,$D12)))</f>
        <v>10</v>
      </c>
      <c r="J12" s="12" t="str">
        <f t="shared" si="1"/>
        <v>45-50</v>
      </c>
      <c r="K12" s="7"/>
      <c r="L12" s="22">
        <f>IF(B13="","",COUNTIFS(EeData!$G:$G,"&lt;&gt;A",EeData!$E:$E,"&gt;="&amp;$B12,EeData!$E:$E,"&lt;"&amp;IF($D12="",200,$D12)))</f>
        <v>1</v>
      </c>
    </row>
    <row r="13" spans="1:12" ht="15.75" thickBot="1" x14ac:dyDescent="0.3">
      <c r="B13">
        <f t="shared" si="2"/>
        <v>50</v>
      </c>
      <c r="D13" s="11">
        <f t="shared" si="3"/>
        <v>55</v>
      </c>
      <c r="F13" s="12" t="str">
        <f t="shared" si="0"/>
        <v>50-55</v>
      </c>
      <c r="G13" s="2"/>
      <c r="H13" s="10">
        <f>IF(B14="","",COUNTIFS(EeData!$G:$G,"A",EeData!$E:$E,"&gt;="&amp;$B13,EeData!$E:$E,"&lt;"&amp;IF($D13="",200,$D13)))</f>
        <v>6</v>
      </c>
      <c r="J13" s="12" t="str">
        <f t="shared" si="1"/>
        <v>50-55</v>
      </c>
      <c r="K13" s="7"/>
      <c r="L13" s="22">
        <f>IF(B14="","",COUNTIFS(EeData!$G:$G,"&lt;&gt;A",EeData!$E:$E,"&gt;="&amp;$B13,EeData!$E:$E,"&lt;"&amp;IF($D13="",200,$D13)))</f>
        <v>1</v>
      </c>
    </row>
    <row r="14" spans="1:12" ht="15.75" thickBot="1" x14ac:dyDescent="0.3">
      <c r="B14">
        <f t="shared" si="2"/>
        <v>55</v>
      </c>
      <c r="D14" s="11">
        <f t="shared" si="3"/>
        <v>60</v>
      </c>
      <c r="F14" s="12" t="str">
        <f t="shared" si="0"/>
        <v>55-60</v>
      </c>
      <c r="G14" s="2"/>
      <c r="H14" s="10">
        <f>IF(B15="","",COUNTIFS(EeData!$G:$G,"A",EeData!$E:$E,"&gt;="&amp;$B14,EeData!$E:$E,"&lt;"&amp;IF($D14="",200,$D14)))</f>
        <v>3</v>
      </c>
      <c r="J14" s="12" t="str">
        <f t="shared" si="1"/>
        <v>55-60</v>
      </c>
      <c r="K14" s="7"/>
      <c r="L14" s="22">
        <f>IF(B15="","",COUNTIFS(EeData!$G:$G,"&lt;&gt;A",EeData!$E:$E,"&gt;="&amp;$B14,EeData!$E:$E,"&lt;"&amp;IF($D14="",200,$D14)))</f>
        <v>3</v>
      </c>
    </row>
    <row r="15" spans="1:12" ht="15.75" thickBot="1" x14ac:dyDescent="0.3">
      <c r="B15">
        <f t="shared" si="2"/>
        <v>60</v>
      </c>
      <c r="D15" s="11">
        <f t="shared" si="3"/>
        <v>65</v>
      </c>
      <c r="F15" s="12" t="str">
        <f t="shared" si="0"/>
        <v>60-65</v>
      </c>
      <c r="G15" s="2"/>
      <c r="H15" s="10">
        <f>IF(B16="","",COUNTIFS(EeData!$G:$G,"A",EeData!$E:$E,"&gt;="&amp;$B15,EeData!$E:$E,"&lt;"&amp;IF($D15="",200,$D15)))</f>
        <v>0</v>
      </c>
      <c r="J15" s="12" t="str">
        <f t="shared" si="1"/>
        <v>60-65</v>
      </c>
      <c r="K15" s="7"/>
      <c r="L15" s="22">
        <f>IF(B16="","",COUNTIFS(EeData!$G:$G,"&lt;&gt;A",EeData!$E:$E,"&gt;="&amp;$B15,EeData!$E:$E,"&lt;"&amp;IF($D15="",200,$D15)))</f>
        <v>2</v>
      </c>
    </row>
    <row r="16" spans="1:12" ht="15.75" thickBot="1" x14ac:dyDescent="0.3">
      <c r="B16">
        <f t="shared" si="2"/>
        <v>65</v>
      </c>
      <c r="D16" s="11">
        <f t="shared" si="3"/>
        <v>70</v>
      </c>
      <c r="F16" s="12" t="str">
        <f t="shared" si="0"/>
        <v>65-70</v>
      </c>
      <c r="G16" s="2"/>
      <c r="H16" s="10">
        <f>IF(B17="","",COUNTIFS(EeData!$G:$G,"A",EeData!$E:$E,"&gt;="&amp;$B16,EeData!$E:$E,"&lt;"&amp;IF($D16="",200,$D16)))</f>
        <v>1</v>
      </c>
      <c r="J16" s="12" t="str">
        <f t="shared" si="1"/>
        <v>65-70</v>
      </c>
      <c r="K16" s="7"/>
      <c r="L16" s="22">
        <f>IF(B17="","",COUNTIFS(EeData!$G:$G,"&lt;&gt;A",EeData!$E:$E,"&gt;="&amp;$B16,EeData!$E:$E,"&lt;"&amp;IF($D16="",200,$D16)))</f>
        <v>1</v>
      </c>
    </row>
    <row r="17" spans="2:12" ht="15.75" hidden="1" thickBot="1" x14ac:dyDescent="0.3">
      <c r="B17">
        <f t="shared" si="2"/>
        <v>70</v>
      </c>
      <c r="D17" s="11">
        <f t="shared" si="3"/>
        <v>75</v>
      </c>
      <c r="F17" s="12" t="str">
        <f t="shared" si="0"/>
        <v>70-75</v>
      </c>
      <c r="G17" s="2"/>
      <c r="H17" s="10">
        <f>IF(B18="","",COUNTIFS(EeData!$G:$G,"A",EeData!$E:$E,"&gt;="&amp;$B17,EeData!$E:$E,"&lt;"&amp;IF($D17="",200,$D17)))</f>
        <v>0</v>
      </c>
      <c r="J17" s="12" t="str">
        <f t="shared" si="1"/>
        <v>70-75</v>
      </c>
      <c r="K17" s="7"/>
      <c r="L17" s="22">
        <f>IF(B18="","",COUNTIFS(EeData!$G:$G,"&lt;&gt;A",EeData!$E:$E,"&gt;="&amp;$B17,EeData!$E:$E,"&lt;"&amp;IF($D17="",200,$D17)))</f>
        <v>0</v>
      </c>
    </row>
    <row r="18" spans="2:12" ht="15.75" hidden="1" thickBot="1" x14ac:dyDescent="0.3">
      <c r="B18">
        <f t="shared" si="2"/>
        <v>75</v>
      </c>
      <c r="D18" s="11">
        <f t="shared" si="3"/>
        <v>80</v>
      </c>
      <c r="F18" s="12" t="str">
        <f t="shared" si="0"/>
        <v>75-80</v>
      </c>
      <c r="G18" s="2"/>
      <c r="H18" s="10">
        <f>IF(B19="","",COUNTIFS(EeData!$G:$G,"A",EeData!$E:$E,"&gt;="&amp;$B18,EeData!$E:$E,"&lt;"&amp;IF($D18="",200,$D18)))</f>
        <v>0</v>
      </c>
      <c r="J18" s="12" t="str">
        <f t="shared" si="1"/>
        <v>75-80</v>
      </c>
      <c r="K18" s="7"/>
      <c r="L18" s="22">
        <f>IF(B19="","",COUNTIFS(EeData!$G:$G,"&lt;&gt;A",EeData!$E:$E,"&gt;="&amp;$B18,EeData!$E:$E,"&lt;"&amp;IF($D18="",200,$D18)))</f>
        <v>0</v>
      </c>
    </row>
    <row r="19" spans="2:12" ht="15.75" hidden="1" thickBot="1" x14ac:dyDescent="0.3">
      <c r="B19">
        <f t="shared" si="2"/>
        <v>80</v>
      </c>
      <c r="D19" s="11">
        <f t="shared" si="3"/>
        <v>85</v>
      </c>
      <c r="F19" s="12" t="str">
        <f t="shared" si="0"/>
        <v>80-85</v>
      </c>
      <c r="G19" s="2"/>
      <c r="H19" s="10">
        <f>IF(B20="","",COUNTIFS(EeData!$G:$G,"A",EeData!$E:$E,"&gt;="&amp;$B19,EeData!$E:$E,"&lt;"&amp;IF($D19="",200,$D19)))</f>
        <v>0</v>
      </c>
      <c r="J19" s="12" t="str">
        <f t="shared" si="1"/>
        <v>80-85</v>
      </c>
      <c r="K19" s="7"/>
      <c r="L19" s="22">
        <f>IF(B20="","",COUNTIFS(EeData!$G:$G,"&lt;&gt;A",EeData!$E:$E,"&gt;="&amp;$B19,EeData!$E:$E,"&lt;"&amp;IF($D19="",200,$D19)))</f>
        <v>0</v>
      </c>
    </row>
    <row r="20" spans="2:12" ht="15.75" hidden="1" thickBot="1" x14ac:dyDescent="0.3">
      <c r="B20">
        <f t="shared" si="2"/>
        <v>85</v>
      </c>
      <c r="D20" s="11">
        <f t="shared" si="3"/>
        <v>90</v>
      </c>
      <c r="F20" s="12" t="str">
        <f t="shared" si="0"/>
        <v>85-90</v>
      </c>
      <c r="G20" s="2"/>
      <c r="H20" s="10">
        <f>IF(B21="","",COUNTIFS(EeData!$G:$G,"A",EeData!$E:$E,"&gt;="&amp;$B20,EeData!$E:$E,"&lt;"&amp;IF($D20="",200,$D20)))</f>
        <v>0</v>
      </c>
      <c r="J20" s="12" t="str">
        <f t="shared" si="1"/>
        <v>85-90</v>
      </c>
      <c r="K20" s="7"/>
      <c r="L20" s="22">
        <f>IF(B21="","",COUNTIFS(EeData!$G:$G,"&lt;&gt;A",EeData!$E:$E,"&gt;="&amp;$B20,EeData!$E:$E,"&lt;"&amp;IF($D20="",200,$D20)))</f>
        <v>0</v>
      </c>
    </row>
    <row r="21" spans="2:12" ht="15.75" hidden="1" thickBot="1" x14ac:dyDescent="0.3">
      <c r="B21">
        <f t="shared" si="2"/>
        <v>90</v>
      </c>
      <c r="D21" s="11">
        <f t="shared" si="3"/>
        <v>95</v>
      </c>
      <c r="F21" s="12" t="str">
        <f t="shared" si="0"/>
        <v>90-95</v>
      </c>
      <c r="G21" s="2"/>
      <c r="H21" s="10">
        <f>IF(B22="","",COUNTIFS(EeData!$G:$G,"A",EeData!$E:$E,"&gt;="&amp;$B21,EeData!$E:$E,"&lt;"&amp;IF($D21="",200,$D21)))</f>
        <v>0</v>
      </c>
      <c r="J21" s="12" t="str">
        <f t="shared" si="1"/>
        <v>90-95</v>
      </c>
      <c r="K21" s="7"/>
      <c r="L21" s="22">
        <f>IF(B22="","",COUNTIFS(EeData!$G:$G,"&lt;&gt;A",EeData!$E:$E,"&gt;="&amp;$B21,EeData!$E:$E,"&lt;"&amp;IF($D21="",200,$D21)))</f>
        <v>0</v>
      </c>
    </row>
    <row r="22" spans="2:12" ht="15.75" hidden="1" thickBot="1" x14ac:dyDescent="0.3">
      <c r="B22">
        <f t="shared" si="2"/>
        <v>95</v>
      </c>
      <c r="D22" s="11">
        <f t="shared" si="3"/>
        <v>100</v>
      </c>
      <c r="F22" s="12" t="str">
        <f t="shared" si="0"/>
        <v>95-100</v>
      </c>
      <c r="G22" s="2"/>
      <c r="H22" s="10">
        <f>IF(B23="","",COUNTIFS(EeData!$G:$G,"A",EeData!$E:$E,"&gt;="&amp;$B22,EeData!$E:$E,"&lt;"&amp;IF($D22="",200,$D22)))</f>
        <v>0</v>
      </c>
      <c r="J22" s="12" t="str">
        <f t="shared" si="1"/>
        <v>95-100</v>
      </c>
      <c r="K22" s="7"/>
      <c r="L22" s="22">
        <f>IF(B23="","",COUNTIFS(EeData!$G:$G,"&lt;&gt;A",EeData!$E:$E,"&gt;="&amp;$B22,EeData!$E:$E,"&lt;"&amp;IF($D22="",200,$D22)))</f>
        <v>0</v>
      </c>
    </row>
    <row r="23" spans="2:12" ht="15.75" hidden="1" thickBot="1" x14ac:dyDescent="0.3">
      <c r="B23">
        <f t="shared" si="2"/>
        <v>100</v>
      </c>
      <c r="D23" s="11">
        <f t="shared" si="3"/>
        <v>105</v>
      </c>
      <c r="F23" s="12" t="str">
        <f t="shared" si="0"/>
        <v>100-105</v>
      </c>
      <c r="G23" s="2"/>
      <c r="H23" s="10">
        <f>IF(B24="","",COUNTIFS(EeData!$G:$G,"A",EeData!$E:$E,"&gt;="&amp;$B23,EeData!$E:$E,"&lt;"&amp;IF($D23="",200,$D23)))</f>
        <v>0</v>
      </c>
      <c r="J23" s="12" t="str">
        <f t="shared" si="1"/>
        <v>100-105</v>
      </c>
      <c r="K23" s="7"/>
      <c r="L23" s="22">
        <f>IF(B24="","",COUNTIFS(EeData!$G:$G,"&lt;&gt;A",EeData!$E:$E,"&gt;="&amp;$B23,EeData!$E:$E,"&lt;"&amp;IF($D23="",200,$D23)))</f>
        <v>0</v>
      </c>
    </row>
    <row r="24" spans="2:12" ht="15.75" hidden="1" thickBot="1" x14ac:dyDescent="0.3">
      <c r="B24">
        <f t="shared" si="2"/>
        <v>105</v>
      </c>
      <c r="D24" s="11">
        <f t="shared" si="3"/>
        <v>110</v>
      </c>
      <c r="F24" s="12" t="str">
        <f t="shared" si="0"/>
        <v>105-110</v>
      </c>
      <c r="G24" s="2"/>
      <c r="H24" s="10">
        <f>IF(B25="","",COUNTIFS(EeData!$G:$G,"A",EeData!$E:$E,"&gt;="&amp;$B24,EeData!$E:$E,"&lt;"&amp;IF($D24="",200,$D24)))</f>
        <v>0</v>
      </c>
      <c r="J24" s="12" t="str">
        <f t="shared" si="1"/>
        <v>105-110</v>
      </c>
      <c r="K24" s="7"/>
      <c r="L24" s="22">
        <f>IF(B25="","",COUNTIFS(EeData!$G:$G,"&lt;&gt;A",EeData!$E:$E,"&gt;="&amp;$B24,EeData!$E:$E,"&lt;"&amp;IF($D24="",200,$D24)))</f>
        <v>0</v>
      </c>
    </row>
    <row r="25" spans="2:12" ht="15.75" hidden="1" thickBot="1" x14ac:dyDescent="0.3">
      <c r="B25">
        <f t="shared" si="2"/>
        <v>110</v>
      </c>
      <c r="D25" s="11">
        <f t="shared" si="3"/>
        <v>115</v>
      </c>
      <c r="F25" s="12" t="str">
        <f t="shared" si="0"/>
        <v>110-115</v>
      </c>
      <c r="G25" s="2"/>
      <c r="H25" s="10">
        <f>IF(B26="","",COUNTIFS(EeData!$G:$G,"A",EeData!$E:$E,"&gt;="&amp;$B25,EeData!$E:$E,"&lt;"&amp;IF($D25="",200,$D25)))</f>
        <v>0</v>
      </c>
      <c r="J25" s="12" t="str">
        <f t="shared" si="1"/>
        <v>110-115</v>
      </c>
      <c r="K25" s="7"/>
      <c r="L25" s="22">
        <f>IF(B26="","",COUNTIFS(EeData!$G:$G,"&lt;&gt;A",EeData!$E:$E,"&gt;="&amp;$B25,EeData!$E:$E,"&lt;"&amp;IF($D25="",200,$D25)))</f>
        <v>0</v>
      </c>
    </row>
    <row r="26" spans="2:12" ht="15.75" hidden="1" thickBot="1" x14ac:dyDescent="0.3">
      <c r="B26">
        <f t="shared" si="2"/>
        <v>115</v>
      </c>
      <c r="D26" s="11">
        <f t="shared" si="3"/>
        <v>120</v>
      </c>
      <c r="F26" s="12" t="str">
        <f t="shared" si="0"/>
        <v>115-120</v>
      </c>
      <c r="G26" s="2"/>
      <c r="H26" s="10">
        <f>IF(B27="","",COUNTIFS(EeData!$G:$G,"A",EeData!$E:$E,"&gt;="&amp;$B26,EeData!$E:$E,"&lt;"&amp;IF($D26="",200,$D26)))</f>
        <v>0</v>
      </c>
      <c r="J26" s="12" t="str">
        <f t="shared" si="1"/>
        <v>115-120</v>
      </c>
      <c r="K26" s="7"/>
      <c r="L26" s="22">
        <f>IF(B27="","",COUNTIFS(EeData!$G:$G,"&lt;&gt;A",EeData!$E:$E,"&gt;="&amp;$B26,EeData!$E:$E,"&lt;"&amp;IF($D26="",200,$D26)))</f>
        <v>0</v>
      </c>
    </row>
    <row r="27" spans="2:12" ht="15.75" hidden="1" thickBot="1" x14ac:dyDescent="0.3">
      <c r="B27">
        <f t="shared" si="2"/>
        <v>120</v>
      </c>
      <c r="D27" s="11">
        <f t="shared" si="3"/>
        <v>125</v>
      </c>
      <c r="F27" s="12" t="str">
        <f t="shared" si="0"/>
        <v>120-125</v>
      </c>
      <c r="G27" s="2"/>
      <c r="H27" s="10">
        <f>IF(B28="","",COUNTIFS(EeData!$G:$G,"A",EeData!$E:$E,"&gt;="&amp;$B27,EeData!$E:$E,"&lt;"&amp;IF($D27="",200,$D27)))</f>
        <v>0</v>
      </c>
      <c r="J27" s="12" t="str">
        <f t="shared" si="1"/>
        <v>120-125</v>
      </c>
      <c r="K27" s="7"/>
      <c r="L27" s="22">
        <f>IF(B28="","",COUNTIFS(EeData!$G:$G,"&lt;&gt;A",EeData!$E:$E,"&gt;="&amp;$B27,EeData!$E:$E,"&lt;"&amp;IF($D27="",200,$D27)))</f>
        <v>0</v>
      </c>
    </row>
    <row r="28" spans="2:12" ht="15.75" hidden="1" thickBot="1" x14ac:dyDescent="0.3">
      <c r="B28">
        <f t="shared" si="2"/>
        <v>125</v>
      </c>
      <c r="D28" s="11">
        <f t="shared" si="3"/>
        <v>130</v>
      </c>
      <c r="F28" s="12" t="str">
        <f t="shared" si="0"/>
        <v>125-130</v>
      </c>
      <c r="G28" s="2"/>
      <c r="H28" s="10">
        <f>IF(B29="","",COUNTIFS(EeData!$G:$G,"A",EeData!$E:$E,"&gt;="&amp;$B28,EeData!$E:$E,"&lt;"&amp;IF($D28="",200,$D28)))</f>
        <v>0</v>
      </c>
      <c r="J28" s="12" t="str">
        <f t="shared" si="1"/>
        <v>125-130</v>
      </c>
      <c r="K28" s="7"/>
      <c r="L28" s="22">
        <f>IF(B29="","",COUNTIFS(EeData!$G:$G,"&lt;&gt;A",EeData!$E:$E,"&gt;="&amp;$B28,EeData!$E:$E,"&lt;"&amp;IF($D28="",200,$D28)))</f>
        <v>0</v>
      </c>
    </row>
    <row r="29" spans="2:12" ht="15.75" thickBot="1" x14ac:dyDescent="0.3">
      <c r="B29">
        <f t="shared" si="2"/>
        <v>130</v>
      </c>
      <c r="D29" s="11"/>
      <c r="F29" s="12" t="str">
        <f>IF(B29="","",B29&amp;"-"&amp;IF(D29="",200,D29))</f>
        <v>130-200</v>
      </c>
      <c r="G29" s="2"/>
      <c r="H29" s="10" t="str">
        <f>IF(B30="","",COUNTIFS(EeData!$G:$G,"A",EeData!$E:$E,"&gt;="&amp;$B29,EeData!$E:$E,"&lt;"&amp;IF($D29="",200,$D29)))</f>
        <v/>
      </c>
      <c r="J29" s="12" t="str">
        <f t="shared" si="1"/>
        <v>130-200</v>
      </c>
      <c r="K29" s="7"/>
      <c r="L29" s="22" t="str">
        <f>IF(B30="","",COUNTIFS(EeData!$G:$G,"&lt;&gt;A",EeData!$E:$E,"&gt;="&amp;$B29,EeData!$E:$E,"&lt;"&amp;IF($D29="",200,$D29)))</f>
        <v/>
      </c>
    </row>
    <row r="30" spans="2:12" ht="15.75" thickBot="1" x14ac:dyDescent="0.3">
      <c r="B30" t="str">
        <f t="shared" si="2"/>
        <v/>
      </c>
      <c r="D30" s="11"/>
      <c r="F30" s="12" t="str">
        <f t="shared" ref="F30:F35" si="4">IF(B30="","",B30&amp;"-"&amp;IF(D30="",200,D30))</f>
        <v/>
      </c>
      <c r="G30" s="2"/>
      <c r="H30" s="10" t="str">
        <f>IF(B31="","",COUNTIFS(EeData!$G:$G,"A",EeData!$E:$E,"&gt;="&amp;$B30,EeData!$E:$E,"&lt;"&amp;IF($D30="",200,$D30)))</f>
        <v/>
      </c>
      <c r="J30" s="12" t="str">
        <f t="shared" si="1"/>
        <v/>
      </c>
      <c r="K30" s="7"/>
      <c r="L30" s="22" t="str">
        <f>IF(B31="","",COUNTIFS(EeData!$G:$G,"&lt;&gt;A",EeData!$E:$E,"&gt;="&amp;$B30,EeData!$E:$E,"&lt;"&amp;IF($D30="",200,$D30)))</f>
        <v/>
      </c>
    </row>
    <row r="31" spans="2:12" ht="15.75" thickBot="1" x14ac:dyDescent="0.3">
      <c r="B31" t="str">
        <f t="shared" si="2"/>
        <v/>
      </c>
      <c r="D31" s="11"/>
      <c r="F31" s="12" t="str">
        <f t="shared" si="4"/>
        <v/>
      </c>
      <c r="G31" s="2"/>
      <c r="H31" s="10" t="str">
        <f>IF(B32="","",COUNTIFS(EeData!$G:$G,"A",EeData!$E:$E,"&gt;="&amp;$B31,EeData!$E:$E,"&lt;"&amp;IF($D31="",200,$D31)))</f>
        <v/>
      </c>
      <c r="J31" s="12" t="str">
        <f t="shared" si="1"/>
        <v/>
      </c>
      <c r="K31" s="7"/>
      <c r="L31" s="22" t="str">
        <f>IF(B32="","",COUNTIFS(EeData!$G:$G,"&lt;&gt;A",EeData!$E:$E,"&gt;="&amp;$B31,EeData!$E:$E,"&lt;"&amp;IF($D31="",200,$D31)))</f>
        <v/>
      </c>
    </row>
    <row r="32" spans="2:12" ht="15.75" thickBot="1" x14ac:dyDescent="0.3">
      <c r="B32" t="str">
        <f t="shared" si="2"/>
        <v/>
      </c>
      <c r="D32" s="11"/>
      <c r="F32" s="12" t="str">
        <f t="shared" si="4"/>
        <v/>
      </c>
      <c r="G32" s="2"/>
      <c r="H32" s="10" t="str">
        <f>IF(B33="","",COUNTIFS(EeData!$G:$G,"A",EeData!$E:$E,"&gt;="&amp;$B32,EeData!$E:$E,"&lt;"&amp;IF($D32="",200,$D32)))</f>
        <v/>
      </c>
      <c r="J32" s="12" t="str">
        <f t="shared" si="1"/>
        <v/>
      </c>
      <c r="K32" s="7"/>
      <c r="L32" s="22" t="str">
        <f>IF(B33="","",COUNTIFS(EeData!$G:$G,"&lt;&gt;A",EeData!$E:$E,"&gt;="&amp;$B32,EeData!$E:$E,"&lt;"&amp;IF($D32="",200,$D32)))</f>
        <v/>
      </c>
    </row>
    <row r="33" spans="2:12" ht="15.75" thickBot="1" x14ac:dyDescent="0.3">
      <c r="B33" t="str">
        <f t="shared" si="2"/>
        <v/>
      </c>
      <c r="D33" s="11"/>
      <c r="F33" s="12" t="str">
        <f t="shared" si="4"/>
        <v/>
      </c>
      <c r="G33" s="2"/>
      <c r="H33" s="10" t="str">
        <f>IF(B34="","",COUNTIFS(EeData!$G:$G,"A",EeData!$E:$E,"&gt;="&amp;$B33,EeData!$E:$E,"&lt;"&amp;IF($D33="",200,$D33)))</f>
        <v/>
      </c>
      <c r="J33" s="12" t="str">
        <f t="shared" si="1"/>
        <v/>
      </c>
      <c r="K33" s="7"/>
      <c r="L33" s="22" t="str">
        <f>IF(B34="","",COUNTIFS(EeData!$G:$G,"&lt;&gt;A",EeData!$E:$E,"&gt;="&amp;$B33,EeData!$E:$E,"&lt;"&amp;IF($D33="",200,$D33)))</f>
        <v/>
      </c>
    </row>
    <row r="34" spans="2:12" ht="15.75" thickBot="1" x14ac:dyDescent="0.3">
      <c r="B34" t="str">
        <f t="shared" si="2"/>
        <v/>
      </c>
      <c r="D34" s="11"/>
      <c r="F34" s="12" t="str">
        <f t="shared" si="4"/>
        <v/>
      </c>
      <c r="G34" s="2"/>
      <c r="H34" s="10" t="str">
        <f>IF(B35="","",COUNTIFS(EeData!$G:$G,"A",EeData!$E:$E,"&gt;="&amp;$B34,EeData!$E:$E,"&lt;"&amp;IF($D34="",200,$D34)))</f>
        <v/>
      </c>
      <c r="J34" s="12" t="str">
        <f t="shared" si="1"/>
        <v/>
      </c>
      <c r="K34" s="7"/>
      <c r="L34" s="22" t="str">
        <f>IF(B35="","",COUNTIFS(EeData!$G:$G,"&lt;&gt;A",EeData!$E:$E,"&gt;="&amp;$B34,EeData!$E:$E,"&lt;"&amp;IF($D34="",200,$D34)))</f>
        <v/>
      </c>
    </row>
    <row r="35" spans="2:12" ht="15.75" thickBot="1" x14ac:dyDescent="0.3">
      <c r="F35" s="21" t="str">
        <f t="shared" si="4"/>
        <v/>
      </c>
      <c r="G35" s="3"/>
      <c r="H35" s="22" t="str">
        <f>IF(B36="","",COUNTIFS(EeData!$G:$G,"A",EeData!$E:$E,"&gt;="&amp;$B35,EeData!$E:$E,"&lt;"&amp;IF($D35="",200,$D35)))</f>
        <v/>
      </c>
      <c r="J35" s="21" t="str">
        <f t="shared" si="1"/>
        <v/>
      </c>
      <c r="K35" s="8"/>
      <c r="L35" s="22" t="str">
        <f>IF(B36="","",COUNTIFS(EeData!$G:$G,"&lt;&gt;A",EeData!$E:$E,"&gt;="&amp;$B35,EeData!$E:$E,"&lt;"&amp;IF($D35="",200,$D35)))</f>
        <v/>
      </c>
    </row>
    <row r="36" spans="2:12" x14ac:dyDescent="0.25">
      <c r="F36" s="1"/>
      <c r="J36" s="1"/>
      <c r="L36" s="1"/>
    </row>
  </sheetData>
  <mergeCells count="7">
    <mergeCell ref="A1:L1"/>
    <mergeCell ref="F3:H3"/>
    <mergeCell ref="J3:L3"/>
    <mergeCell ref="F4:H4"/>
    <mergeCell ref="J4:L4"/>
    <mergeCell ref="B3:D3"/>
    <mergeCell ref="B4:D4"/>
  </mergeCells>
  <printOptions horizontalCentered="1"/>
  <pageMargins left="0.7" right="0.7" top="0.75" bottom="0.75" header="0.3" footer="0.3"/>
  <pageSetup scale="81" orientation="portrait" r:id="rId1"/>
  <headerFooter>
    <oddFooter>&amp;LWeek 3- Sum and Count Functions.xlsx
Age Distribution &amp;R03/25/2022
03:43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4F1D-1753-463D-A86B-1BCD971D0E80}">
  <sheetPr>
    <pageSetUpPr fitToPage="1"/>
  </sheetPr>
  <dimension ref="A1:H54"/>
  <sheetViews>
    <sheetView topLeftCell="A5" workbookViewId="0">
      <pane ySplit="1" topLeftCell="A6" activePane="bottomLeft" state="frozen"/>
      <selection activeCell="A5" sqref="A5"/>
      <selection pane="bottomLeft" activeCell="I9" sqref="I9"/>
    </sheetView>
  </sheetViews>
  <sheetFormatPr defaultColWidth="8.85546875" defaultRowHeight="12.75" x14ac:dyDescent="0.2"/>
  <cols>
    <col min="1" max="1" width="9.7109375" style="13" customWidth="1"/>
    <col min="2" max="2" width="14.42578125" style="13" bestFit="1" customWidth="1"/>
    <col min="3" max="3" width="13.85546875" style="13" bestFit="1" customWidth="1"/>
    <col min="4" max="4" width="13" style="13" customWidth="1"/>
    <col min="5" max="5" width="10.28515625" style="13" customWidth="1"/>
    <col min="6" max="6" width="10.5703125" style="13" customWidth="1"/>
    <col min="7" max="7" width="11.7109375" style="13" bestFit="1" customWidth="1"/>
    <col min="8" max="8" width="11.5703125" style="13" bestFit="1" customWidth="1"/>
    <col min="9" max="16384" width="8.85546875" style="13"/>
  </cols>
  <sheetData>
    <row r="1" spans="1:8" ht="15" hidden="1" customHeight="1" x14ac:dyDescent="0.25">
      <c r="A1" s="20" t="s">
        <v>11</v>
      </c>
      <c r="B1" s="20"/>
      <c r="C1" s="20"/>
      <c r="D1" s="20"/>
      <c r="E1" s="20"/>
      <c r="F1" s="20"/>
      <c r="G1" s="20"/>
      <c r="H1" s="20"/>
    </row>
    <row r="2" spans="1:8" ht="15" hidden="1" customHeight="1" x14ac:dyDescent="0.2"/>
    <row r="3" spans="1:8" ht="15" hidden="1" customHeight="1" x14ac:dyDescent="0.2"/>
    <row r="4" spans="1:8" ht="15" hidden="1" customHeight="1" thickBot="1" x14ac:dyDescent="0.3">
      <c r="C4" s="14"/>
      <c r="D4" s="14"/>
      <c r="E4" s="14"/>
      <c r="F4" s="14"/>
    </row>
    <row r="5" spans="1:8" x14ac:dyDescent="0.2">
      <c r="A5" s="15" t="s">
        <v>12</v>
      </c>
      <c r="B5" s="16" t="s">
        <v>13</v>
      </c>
      <c r="C5" s="17" t="s">
        <v>14</v>
      </c>
      <c r="D5" s="17" t="s">
        <v>15</v>
      </c>
      <c r="E5" s="17" t="s">
        <v>2</v>
      </c>
      <c r="F5" s="17" t="s">
        <v>16</v>
      </c>
      <c r="G5" s="17" t="s">
        <v>17</v>
      </c>
      <c r="H5" s="17" t="s">
        <v>18</v>
      </c>
    </row>
    <row r="6" spans="1:8" ht="15" x14ac:dyDescent="0.25">
      <c r="A6" s="18">
        <v>375757</v>
      </c>
      <c r="B6" s="18">
        <v>2</v>
      </c>
      <c r="C6" s="19">
        <v>96000</v>
      </c>
      <c r="D6" s="19">
        <v>91428.57142857142</v>
      </c>
      <c r="E6" s="18">
        <v>55</v>
      </c>
      <c r="F6" s="18">
        <v>7</v>
      </c>
      <c r="G6" s="18" t="s">
        <v>19</v>
      </c>
      <c r="H6" s="18" t="s">
        <v>19</v>
      </c>
    </row>
    <row r="7" spans="1:8" ht="15" x14ac:dyDescent="0.25">
      <c r="A7" s="18">
        <v>384691</v>
      </c>
      <c r="B7" s="18">
        <v>1</v>
      </c>
      <c r="C7" s="19">
        <v>89000</v>
      </c>
      <c r="D7" s="19">
        <v>84761.904761904763</v>
      </c>
      <c r="E7" s="18">
        <v>52</v>
      </c>
      <c r="F7" s="18">
        <v>5</v>
      </c>
      <c r="G7" s="18" t="s">
        <v>19</v>
      </c>
      <c r="H7" s="18" t="s">
        <v>19</v>
      </c>
    </row>
    <row r="8" spans="1:8" ht="15" x14ac:dyDescent="0.25">
      <c r="A8" s="18">
        <v>396332</v>
      </c>
      <c r="B8" s="18">
        <v>3</v>
      </c>
      <c r="C8" s="19">
        <v>85000</v>
      </c>
      <c r="D8" s="19"/>
      <c r="E8" s="18">
        <v>48</v>
      </c>
      <c r="F8" s="18">
        <v>1</v>
      </c>
      <c r="G8" s="18" t="s">
        <v>19</v>
      </c>
      <c r="H8" s="18"/>
    </row>
    <row r="9" spans="1:8" ht="15" x14ac:dyDescent="0.25">
      <c r="A9" s="18">
        <v>401073</v>
      </c>
      <c r="B9" s="18">
        <v>1</v>
      </c>
      <c r="C9" s="19"/>
      <c r="D9" s="19">
        <v>80000</v>
      </c>
      <c r="E9" s="18">
        <v>66</v>
      </c>
      <c r="F9" s="18"/>
      <c r="G9" s="18" t="s">
        <v>20</v>
      </c>
      <c r="H9" s="18" t="s">
        <v>20</v>
      </c>
    </row>
    <row r="10" spans="1:8" ht="15" x14ac:dyDescent="0.25">
      <c r="A10" s="18">
        <v>409118</v>
      </c>
      <c r="B10" s="18">
        <v>1</v>
      </c>
      <c r="C10" s="19">
        <v>83000</v>
      </c>
      <c r="D10" s="19">
        <v>71000</v>
      </c>
      <c r="E10" s="18">
        <v>28</v>
      </c>
      <c r="F10" s="18">
        <v>11</v>
      </c>
      <c r="G10" s="18" t="s">
        <v>19</v>
      </c>
      <c r="H10" s="18" t="s">
        <v>19</v>
      </c>
    </row>
    <row r="11" spans="1:8" ht="15" x14ac:dyDescent="0.25">
      <c r="A11" s="18">
        <v>411380</v>
      </c>
      <c r="B11" s="18">
        <v>1</v>
      </c>
      <c r="C11" s="19">
        <v>86000</v>
      </c>
      <c r="D11" s="19">
        <v>74000</v>
      </c>
      <c r="E11" s="18">
        <v>57</v>
      </c>
      <c r="F11" s="18">
        <v>27</v>
      </c>
      <c r="G11" s="18" t="s">
        <v>19</v>
      </c>
      <c r="H11" s="18" t="s">
        <v>19</v>
      </c>
    </row>
    <row r="12" spans="1:8" ht="15" x14ac:dyDescent="0.25">
      <c r="A12" s="18">
        <v>412092</v>
      </c>
      <c r="B12" s="18">
        <v>1</v>
      </c>
      <c r="C12" s="19">
        <v>87000</v>
      </c>
      <c r="D12" s="19"/>
      <c r="E12" s="18">
        <v>32</v>
      </c>
      <c r="F12" s="18">
        <v>2</v>
      </c>
      <c r="G12" s="18" t="s">
        <v>19</v>
      </c>
      <c r="H12" s="18"/>
    </row>
    <row r="13" spans="1:8" ht="15" x14ac:dyDescent="0.25">
      <c r="A13" s="18">
        <v>413369</v>
      </c>
      <c r="B13" s="18">
        <v>1</v>
      </c>
      <c r="C13" s="19">
        <v>86000</v>
      </c>
      <c r="D13" s="19"/>
      <c r="E13" s="18">
        <v>44</v>
      </c>
      <c r="F13" s="18">
        <v>14</v>
      </c>
      <c r="G13" s="18" t="s">
        <v>19</v>
      </c>
      <c r="H13" s="18"/>
    </row>
    <row r="14" spans="1:8" ht="15" x14ac:dyDescent="0.25">
      <c r="A14" s="18">
        <v>415179</v>
      </c>
      <c r="B14" s="18">
        <v>1</v>
      </c>
      <c r="C14" s="19">
        <v>75000</v>
      </c>
      <c r="D14" s="19">
        <v>63000</v>
      </c>
      <c r="E14" s="18">
        <v>32</v>
      </c>
      <c r="F14" s="18">
        <v>2</v>
      </c>
      <c r="G14" s="18" t="s">
        <v>19</v>
      </c>
      <c r="H14" s="18" t="s">
        <v>19</v>
      </c>
    </row>
    <row r="15" spans="1:8" ht="15" x14ac:dyDescent="0.25">
      <c r="A15" s="18">
        <v>422576</v>
      </c>
      <c r="B15" s="18">
        <v>1</v>
      </c>
      <c r="C15" s="19">
        <v>86000</v>
      </c>
      <c r="D15" s="19">
        <v>80000</v>
      </c>
      <c r="E15" s="18">
        <v>55</v>
      </c>
      <c r="F15" s="18"/>
      <c r="G15" s="18" t="s">
        <v>20</v>
      </c>
      <c r="H15" s="18" t="s">
        <v>19</v>
      </c>
    </row>
    <row r="16" spans="1:8" ht="15" x14ac:dyDescent="0.25">
      <c r="A16" s="18">
        <v>424060</v>
      </c>
      <c r="B16" s="18">
        <v>3</v>
      </c>
      <c r="C16" s="19">
        <v>250000</v>
      </c>
      <c r="D16" s="19">
        <v>230000</v>
      </c>
      <c r="E16" s="18">
        <v>51</v>
      </c>
      <c r="F16" s="18">
        <v>10</v>
      </c>
      <c r="G16" s="18" t="s">
        <v>19</v>
      </c>
      <c r="H16" s="18" t="s">
        <v>19</v>
      </c>
    </row>
    <row r="17" spans="1:8" ht="15" x14ac:dyDescent="0.25">
      <c r="A17" s="18">
        <v>431411</v>
      </c>
      <c r="B17" s="18">
        <v>3</v>
      </c>
      <c r="C17" s="19">
        <v>91000</v>
      </c>
      <c r="D17" s="19">
        <v>86666.666666666657</v>
      </c>
      <c r="E17" s="18">
        <v>49</v>
      </c>
      <c r="F17" s="18">
        <v>6</v>
      </c>
      <c r="G17" s="18" t="s">
        <v>19</v>
      </c>
      <c r="H17" s="18" t="s">
        <v>19</v>
      </c>
    </row>
    <row r="18" spans="1:8" ht="15" x14ac:dyDescent="0.25">
      <c r="A18" s="18">
        <v>436028</v>
      </c>
      <c r="B18" s="18">
        <v>1</v>
      </c>
      <c r="C18" s="19">
        <v>86000</v>
      </c>
      <c r="D18" s="19">
        <v>74000</v>
      </c>
      <c r="E18" s="18">
        <v>23</v>
      </c>
      <c r="F18" s="18">
        <v>3</v>
      </c>
      <c r="G18" s="18" t="s">
        <v>19</v>
      </c>
      <c r="H18" s="18" t="s">
        <v>19</v>
      </c>
    </row>
    <row r="19" spans="1:8" ht="15" x14ac:dyDescent="0.25">
      <c r="A19" s="18">
        <v>437293</v>
      </c>
      <c r="B19" s="18">
        <v>3</v>
      </c>
      <c r="C19" s="19">
        <v>86000</v>
      </c>
      <c r="D19" s="19">
        <v>80000</v>
      </c>
      <c r="E19" s="18">
        <v>51</v>
      </c>
      <c r="F19" s="18"/>
      <c r="G19" s="18" t="s">
        <v>21</v>
      </c>
      <c r="H19" s="18" t="s">
        <v>19</v>
      </c>
    </row>
    <row r="20" spans="1:8" ht="15" x14ac:dyDescent="0.25">
      <c r="A20" s="18">
        <v>438052</v>
      </c>
      <c r="B20" s="18">
        <v>1</v>
      </c>
      <c r="C20" s="19">
        <v>86000</v>
      </c>
      <c r="D20" s="19">
        <v>74000</v>
      </c>
      <c r="E20" s="18">
        <v>32</v>
      </c>
      <c r="F20" s="18">
        <v>9</v>
      </c>
      <c r="G20" s="18" t="s">
        <v>19</v>
      </c>
      <c r="H20" s="18" t="s">
        <v>19</v>
      </c>
    </row>
    <row r="21" spans="1:8" ht="15" x14ac:dyDescent="0.25">
      <c r="A21" s="18">
        <v>438638</v>
      </c>
      <c r="B21" s="18">
        <v>2</v>
      </c>
      <c r="C21" s="19">
        <v>87000</v>
      </c>
      <c r="D21" s="19">
        <v>82857.142857142855</v>
      </c>
      <c r="E21" s="18">
        <v>47</v>
      </c>
      <c r="F21" s="18">
        <v>12</v>
      </c>
      <c r="G21" s="18" t="s">
        <v>19</v>
      </c>
      <c r="H21" s="18" t="s">
        <v>19</v>
      </c>
    </row>
    <row r="22" spans="1:8" ht="15" x14ac:dyDescent="0.25">
      <c r="A22" s="18">
        <v>449418</v>
      </c>
      <c r="B22" s="18">
        <v>1</v>
      </c>
      <c r="C22" s="19">
        <v>76000</v>
      </c>
      <c r="D22" s="19">
        <v>64000</v>
      </c>
      <c r="E22" s="18">
        <v>45</v>
      </c>
      <c r="F22" s="18">
        <v>15</v>
      </c>
      <c r="G22" s="18" t="s">
        <v>19</v>
      </c>
      <c r="H22" s="18" t="s">
        <v>19</v>
      </c>
    </row>
    <row r="23" spans="1:8" ht="15" x14ac:dyDescent="0.25">
      <c r="A23" s="18">
        <v>449944</v>
      </c>
      <c r="B23" s="18">
        <v>1</v>
      </c>
      <c r="C23" s="19">
        <v>86000</v>
      </c>
      <c r="D23" s="19">
        <v>80000</v>
      </c>
      <c r="E23" s="18">
        <v>45</v>
      </c>
      <c r="F23" s="18"/>
      <c r="G23" s="18" t="s">
        <v>21</v>
      </c>
      <c r="H23" s="18" t="s">
        <v>19</v>
      </c>
    </row>
    <row r="24" spans="1:8" ht="15" x14ac:dyDescent="0.25">
      <c r="A24" s="18">
        <v>452656</v>
      </c>
      <c r="B24" s="18">
        <v>2</v>
      </c>
      <c r="C24" s="19">
        <v>93000</v>
      </c>
      <c r="D24" s="19">
        <v>88571.428571428565</v>
      </c>
      <c r="E24" s="18">
        <v>46</v>
      </c>
      <c r="F24" s="18">
        <v>18</v>
      </c>
      <c r="G24" s="18" t="s">
        <v>19</v>
      </c>
      <c r="H24" s="18" t="s">
        <v>19</v>
      </c>
    </row>
    <row r="25" spans="1:8" ht="15" x14ac:dyDescent="0.25">
      <c r="A25" s="18">
        <v>463271</v>
      </c>
      <c r="B25" s="18">
        <v>1</v>
      </c>
      <c r="C25" s="19">
        <v>54000</v>
      </c>
      <c r="D25" s="19">
        <v>42000</v>
      </c>
      <c r="E25" s="18">
        <v>32</v>
      </c>
      <c r="F25" s="18">
        <v>8</v>
      </c>
      <c r="G25" s="18" t="s">
        <v>19</v>
      </c>
      <c r="H25" s="18" t="s">
        <v>19</v>
      </c>
    </row>
    <row r="26" spans="1:8" ht="15" x14ac:dyDescent="0.25">
      <c r="A26" s="18">
        <v>463938</v>
      </c>
      <c r="B26" s="18">
        <v>1</v>
      </c>
      <c r="C26" s="19">
        <v>96000</v>
      </c>
      <c r="D26" s="19">
        <v>84000</v>
      </c>
      <c r="E26" s="18">
        <v>32</v>
      </c>
      <c r="F26" s="18">
        <v>2</v>
      </c>
      <c r="G26" s="18" t="s">
        <v>19</v>
      </c>
      <c r="H26" s="18" t="s">
        <v>19</v>
      </c>
    </row>
    <row r="27" spans="1:8" ht="15" x14ac:dyDescent="0.25">
      <c r="A27" s="18">
        <v>479102</v>
      </c>
      <c r="B27" s="18">
        <v>3</v>
      </c>
      <c r="C27" s="19">
        <v>85000</v>
      </c>
      <c r="D27" s="19"/>
      <c r="E27" s="18">
        <v>48</v>
      </c>
      <c r="F27" s="18">
        <v>1</v>
      </c>
      <c r="G27" s="18" t="s">
        <v>19</v>
      </c>
      <c r="H27" s="18"/>
    </row>
    <row r="28" spans="1:8" ht="15" x14ac:dyDescent="0.25">
      <c r="A28" s="18">
        <v>481800</v>
      </c>
      <c r="B28" s="18">
        <v>2</v>
      </c>
      <c r="C28" s="19"/>
      <c r="D28" s="19">
        <v>80000</v>
      </c>
      <c r="E28" s="18">
        <v>64</v>
      </c>
      <c r="F28" s="18"/>
      <c r="G28" s="18" t="s">
        <v>20</v>
      </c>
      <c r="H28" s="18" t="s">
        <v>20</v>
      </c>
    </row>
    <row r="29" spans="1:8" ht="15" x14ac:dyDescent="0.25">
      <c r="A29" s="18">
        <v>482078</v>
      </c>
      <c r="B29" s="18">
        <v>1</v>
      </c>
      <c r="C29" s="19">
        <v>110000</v>
      </c>
      <c r="D29" s="19">
        <v>98000</v>
      </c>
      <c r="E29" s="18">
        <v>32</v>
      </c>
      <c r="F29" s="18">
        <v>8</v>
      </c>
      <c r="G29" s="18" t="s">
        <v>19</v>
      </c>
      <c r="H29" s="18" t="s">
        <v>19</v>
      </c>
    </row>
    <row r="30" spans="1:8" ht="15" x14ac:dyDescent="0.25">
      <c r="A30" s="18">
        <v>486583</v>
      </c>
      <c r="B30" s="18">
        <v>1</v>
      </c>
      <c r="C30" s="19">
        <v>86000</v>
      </c>
      <c r="D30" s="19">
        <v>80000</v>
      </c>
      <c r="E30" s="18">
        <v>32</v>
      </c>
      <c r="F30" s="18"/>
      <c r="G30" s="18" t="s">
        <v>22</v>
      </c>
      <c r="H30" s="18" t="s">
        <v>19</v>
      </c>
    </row>
    <row r="31" spans="1:8" ht="15" x14ac:dyDescent="0.25">
      <c r="A31" s="18">
        <v>492053</v>
      </c>
      <c r="B31" s="18">
        <v>1</v>
      </c>
      <c r="C31" s="19">
        <v>86000</v>
      </c>
      <c r="D31" s="19">
        <v>74000</v>
      </c>
      <c r="E31" s="18">
        <v>32</v>
      </c>
      <c r="F31" s="18">
        <v>2</v>
      </c>
      <c r="G31" s="18" t="s">
        <v>19</v>
      </c>
      <c r="H31" s="18" t="s">
        <v>19</v>
      </c>
    </row>
    <row r="32" spans="1:8" ht="15" x14ac:dyDescent="0.25">
      <c r="A32" s="18">
        <v>492133</v>
      </c>
      <c r="B32" s="18">
        <v>1</v>
      </c>
      <c r="C32" s="19">
        <v>100000</v>
      </c>
      <c r="D32" s="19">
        <v>88000</v>
      </c>
      <c r="E32" s="18">
        <v>32</v>
      </c>
      <c r="F32" s="18">
        <v>10</v>
      </c>
      <c r="G32" s="18" t="s">
        <v>19</v>
      </c>
      <c r="H32" s="18" t="s">
        <v>19</v>
      </c>
    </row>
    <row r="33" spans="1:8" ht="15" x14ac:dyDescent="0.25">
      <c r="A33" s="18">
        <v>492176</v>
      </c>
      <c r="B33" s="18">
        <v>1</v>
      </c>
      <c r="C33" s="19">
        <v>86000</v>
      </c>
      <c r="D33" s="19">
        <v>80000</v>
      </c>
      <c r="E33" s="18">
        <v>34</v>
      </c>
      <c r="F33" s="18"/>
      <c r="G33" s="18" t="s">
        <v>22</v>
      </c>
      <c r="H33" s="18" t="s">
        <v>19</v>
      </c>
    </row>
    <row r="34" spans="1:8" ht="15" x14ac:dyDescent="0.25">
      <c r="A34" s="18">
        <v>496907</v>
      </c>
      <c r="B34" s="18">
        <v>2</v>
      </c>
      <c r="C34" s="19"/>
      <c r="D34" s="19">
        <v>80000</v>
      </c>
      <c r="E34" s="18">
        <v>59</v>
      </c>
      <c r="F34" s="18"/>
      <c r="G34" s="18" t="s">
        <v>20</v>
      </c>
      <c r="H34" s="18" t="s">
        <v>21</v>
      </c>
    </row>
    <row r="35" spans="1:8" ht="15" x14ac:dyDescent="0.25">
      <c r="A35" s="18">
        <v>507242</v>
      </c>
      <c r="B35" s="18">
        <v>1</v>
      </c>
      <c r="C35" s="19">
        <v>92000</v>
      </c>
      <c r="D35" s="19">
        <v>40000</v>
      </c>
      <c r="E35" s="18">
        <v>44</v>
      </c>
      <c r="F35" s="18">
        <v>7</v>
      </c>
      <c r="G35" s="18" t="s">
        <v>19</v>
      </c>
      <c r="H35" s="18" t="s">
        <v>19</v>
      </c>
    </row>
    <row r="36" spans="1:8" ht="15" x14ac:dyDescent="0.25">
      <c r="A36" s="18">
        <v>513820</v>
      </c>
      <c r="B36" s="18">
        <v>1</v>
      </c>
      <c r="C36" s="19"/>
      <c r="D36" s="19">
        <v>80000</v>
      </c>
      <c r="E36" s="18">
        <v>62</v>
      </c>
      <c r="F36" s="18"/>
      <c r="G36" s="18" t="s">
        <v>20</v>
      </c>
      <c r="H36" s="18" t="s">
        <v>21</v>
      </c>
    </row>
    <row r="37" spans="1:8" ht="15" x14ac:dyDescent="0.25">
      <c r="A37" s="18">
        <v>514774</v>
      </c>
      <c r="B37" s="18">
        <v>3</v>
      </c>
      <c r="C37" s="19"/>
      <c r="D37" s="19">
        <v>80000</v>
      </c>
      <c r="E37" s="18">
        <v>44</v>
      </c>
      <c r="F37" s="18"/>
      <c r="G37" s="18" t="s">
        <v>21</v>
      </c>
      <c r="H37" s="18" t="s">
        <v>21</v>
      </c>
    </row>
    <row r="38" spans="1:8" ht="15" x14ac:dyDescent="0.25">
      <c r="A38" s="18">
        <v>520201</v>
      </c>
      <c r="B38" s="18">
        <v>2</v>
      </c>
      <c r="C38" s="19"/>
      <c r="D38" s="19">
        <v>80000</v>
      </c>
      <c r="E38" s="18">
        <v>36</v>
      </c>
      <c r="F38" s="18"/>
      <c r="G38" s="18" t="s">
        <v>21</v>
      </c>
      <c r="H38" s="18" t="s">
        <v>21</v>
      </c>
    </row>
    <row r="39" spans="1:8" ht="15" x14ac:dyDescent="0.25">
      <c r="A39" s="18">
        <v>520938</v>
      </c>
      <c r="B39" s="18">
        <v>1</v>
      </c>
      <c r="C39" s="19">
        <v>23000</v>
      </c>
      <c r="D39" s="19">
        <v>11000</v>
      </c>
      <c r="E39" s="18">
        <v>36</v>
      </c>
      <c r="F39" s="18">
        <v>10</v>
      </c>
      <c r="G39" s="18" t="s">
        <v>19</v>
      </c>
      <c r="H39" s="18" t="s">
        <v>19</v>
      </c>
    </row>
    <row r="40" spans="1:8" ht="15" x14ac:dyDescent="0.25">
      <c r="A40" s="18">
        <v>521501</v>
      </c>
      <c r="B40" s="18">
        <v>1</v>
      </c>
      <c r="C40" s="19">
        <v>79000</v>
      </c>
      <c r="D40" s="19">
        <v>67000</v>
      </c>
      <c r="E40" s="18">
        <v>26</v>
      </c>
      <c r="F40" s="18">
        <v>8</v>
      </c>
      <c r="G40" s="18" t="s">
        <v>19</v>
      </c>
      <c r="H40" s="18" t="s">
        <v>19</v>
      </c>
    </row>
    <row r="41" spans="1:8" ht="15" x14ac:dyDescent="0.25">
      <c r="A41" s="18">
        <v>526149</v>
      </c>
      <c r="B41" s="18">
        <v>3</v>
      </c>
      <c r="C41" s="19">
        <v>97000</v>
      </c>
      <c r="D41" s="19">
        <v>92380.952380952382</v>
      </c>
      <c r="E41" s="18">
        <v>55</v>
      </c>
      <c r="F41" s="18">
        <v>9</v>
      </c>
      <c r="G41" s="18" t="s">
        <v>19</v>
      </c>
      <c r="H41" s="18" t="s">
        <v>19</v>
      </c>
    </row>
    <row r="42" spans="1:8" ht="15" x14ac:dyDescent="0.25">
      <c r="A42" s="18">
        <v>539134</v>
      </c>
      <c r="B42" s="18">
        <v>1</v>
      </c>
      <c r="C42" s="19">
        <v>94000</v>
      </c>
      <c r="D42" s="19">
        <v>82000</v>
      </c>
      <c r="E42" s="18">
        <v>32</v>
      </c>
      <c r="F42" s="18">
        <v>10</v>
      </c>
      <c r="G42" s="18" t="s">
        <v>19</v>
      </c>
      <c r="H42" s="18" t="s">
        <v>19</v>
      </c>
    </row>
    <row r="43" spans="1:8" ht="15" x14ac:dyDescent="0.25">
      <c r="A43" s="18">
        <v>540346</v>
      </c>
      <c r="B43" s="18">
        <v>1</v>
      </c>
      <c r="C43" s="19">
        <v>95000</v>
      </c>
      <c r="D43" s="19">
        <v>90476.190476190473</v>
      </c>
      <c r="E43" s="18">
        <v>49</v>
      </c>
      <c r="F43" s="18">
        <v>10</v>
      </c>
      <c r="G43" s="18" t="s">
        <v>19</v>
      </c>
      <c r="H43" s="18" t="s">
        <v>19</v>
      </c>
    </row>
    <row r="44" spans="1:8" ht="15" x14ac:dyDescent="0.25">
      <c r="A44" s="18">
        <v>547503</v>
      </c>
      <c r="B44" s="18">
        <v>2</v>
      </c>
      <c r="C44" s="19">
        <v>90000</v>
      </c>
      <c r="D44" s="19">
        <v>85714.28571428571</v>
      </c>
      <c r="E44" s="18">
        <v>49</v>
      </c>
      <c r="F44" s="18">
        <v>15</v>
      </c>
      <c r="G44" s="18" t="s">
        <v>19</v>
      </c>
      <c r="H44" s="18" t="s">
        <v>19</v>
      </c>
    </row>
    <row r="45" spans="1:8" ht="15" x14ac:dyDescent="0.25">
      <c r="A45" s="18">
        <v>552468</v>
      </c>
      <c r="B45" s="18">
        <v>1</v>
      </c>
      <c r="C45" s="19">
        <v>86000</v>
      </c>
      <c r="D45" s="19">
        <v>74000</v>
      </c>
      <c r="E45" s="18">
        <v>67</v>
      </c>
      <c r="F45" s="18">
        <v>37</v>
      </c>
      <c r="G45" s="18" t="s">
        <v>19</v>
      </c>
      <c r="H45" s="18" t="s">
        <v>19</v>
      </c>
    </row>
    <row r="46" spans="1:8" ht="15" x14ac:dyDescent="0.25">
      <c r="A46" s="18">
        <v>555539</v>
      </c>
      <c r="B46" s="18">
        <v>2</v>
      </c>
      <c r="C46" s="19">
        <v>86000</v>
      </c>
      <c r="D46" s="19">
        <v>80000</v>
      </c>
      <c r="E46" s="18">
        <v>58</v>
      </c>
      <c r="F46" s="18"/>
      <c r="G46" s="18" t="s">
        <v>20</v>
      </c>
      <c r="H46" s="18" t="s">
        <v>19</v>
      </c>
    </row>
    <row r="47" spans="1:8" ht="15" x14ac:dyDescent="0.25">
      <c r="A47" s="18">
        <v>561821</v>
      </c>
      <c r="B47" s="18">
        <v>1</v>
      </c>
      <c r="C47" s="19">
        <v>86000</v>
      </c>
      <c r="D47" s="19">
        <v>81904.761904761908</v>
      </c>
      <c r="E47" s="18">
        <v>47</v>
      </c>
      <c r="F47" s="18">
        <v>10</v>
      </c>
      <c r="G47" s="18" t="s">
        <v>19</v>
      </c>
      <c r="H47" s="18" t="s">
        <v>19</v>
      </c>
    </row>
    <row r="48" spans="1:8" ht="15" x14ac:dyDescent="0.25">
      <c r="A48" s="18">
        <v>564037</v>
      </c>
      <c r="B48" s="18">
        <v>1</v>
      </c>
      <c r="C48" s="19">
        <v>200000</v>
      </c>
      <c r="D48" s="19">
        <v>188000</v>
      </c>
      <c r="E48" s="18">
        <v>32</v>
      </c>
      <c r="F48" s="18">
        <v>8</v>
      </c>
      <c r="G48" s="18" t="s">
        <v>19</v>
      </c>
      <c r="H48" s="18" t="s">
        <v>19</v>
      </c>
    </row>
    <row r="49" spans="1:8" ht="15" x14ac:dyDescent="0.25">
      <c r="A49" s="18">
        <v>564894</v>
      </c>
      <c r="B49" s="18">
        <v>3</v>
      </c>
      <c r="C49" s="19">
        <v>320000</v>
      </c>
      <c r="D49" s="19">
        <v>320000</v>
      </c>
      <c r="E49" s="18">
        <v>51</v>
      </c>
      <c r="F49" s="18">
        <v>20</v>
      </c>
      <c r="G49" s="18" t="s">
        <v>19</v>
      </c>
      <c r="H49" s="18" t="s">
        <v>19</v>
      </c>
    </row>
    <row r="50" spans="1:8" ht="15" x14ac:dyDescent="0.25">
      <c r="A50" s="18">
        <v>568218</v>
      </c>
      <c r="B50" s="18">
        <v>1</v>
      </c>
      <c r="C50" s="19">
        <v>86000</v>
      </c>
      <c r="D50" s="19">
        <v>80000</v>
      </c>
      <c r="E50" s="18">
        <v>42</v>
      </c>
      <c r="F50" s="18">
        <v>22</v>
      </c>
      <c r="G50" s="18" t="s">
        <v>19</v>
      </c>
      <c r="H50" s="18" t="s">
        <v>19</v>
      </c>
    </row>
    <row r="51" spans="1:8" ht="15" x14ac:dyDescent="0.25">
      <c r="A51" s="18">
        <v>568859</v>
      </c>
      <c r="B51" s="18">
        <v>1</v>
      </c>
      <c r="C51" s="19">
        <v>98000</v>
      </c>
      <c r="D51" s="19">
        <v>93333.333333333328</v>
      </c>
      <c r="E51" s="18">
        <v>47</v>
      </c>
      <c r="F51" s="18">
        <v>11</v>
      </c>
      <c r="G51" s="18" t="s">
        <v>19</v>
      </c>
      <c r="H51" s="18" t="s">
        <v>19</v>
      </c>
    </row>
    <row r="52" spans="1:8" ht="15" x14ac:dyDescent="0.25">
      <c r="A52" s="18">
        <v>574304</v>
      </c>
      <c r="B52" s="18">
        <v>3</v>
      </c>
      <c r="C52" s="19">
        <v>88000</v>
      </c>
      <c r="D52" s="19">
        <v>83809.523809523802</v>
      </c>
      <c r="E52" s="18">
        <v>52</v>
      </c>
      <c r="F52" s="18">
        <v>14</v>
      </c>
      <c r="G52" s="18" t="s">
        <v>19</v>
      </c>
      <c r="H52" s="18" t="s">
        <v>19</v>
      </c>
    </row>
    <row r="53" spans="1:8" ht="15" x14ac:dyDescent="0.25">
      <c r="A53" s="18">
        <v>574720</v>
      </c>
      <c r="B53" s="18">
        <v>2</v>
      </c>
      <c r="C53" s="19">
        <v>99000</v>
      </c>
      <c r="D53" s="19">
        <v>94285.714285714275</v>
      </c>
      <c r="E53" s="18">
        <v>52</v>
      </c>
      <c r="F53" s="18">
        <v>21</v>
      </c>
      <c r="G53" s="18" t="s">
        <v>19</v>
      </c>
      <c r="H53" s="18" t="s">
        <v>19</v>
      </c>
    </row>
    <row r="54" spans="1:8" ht="15" x14ac:dyDescent="0.25">
      <c r="A54" s="18">
        <v>582664</v>
      </c>
      <c r="B54" s="18">
        <v>2</v>
      </c>
      <c r="C54" s="19">
        <v>84000</v>
      </c>
      <c r="D54" s="19">
        <v>80000</v>
      </c>
      <c r="E54" s="18">
        <v>52</v>
      </c>
      <c r="F54" s="18">
        <v>8</v>
      </c>
      <c r="G54" s="18" t="s">
        <v>19</v>
      </c>
      <c r="H54" s="18" t="s">
        <v>19</v>
      </c>
    </row>
  </sheetData>
  <printOptions horizontalCentered="1"/>
  <pageMargins left="0.75" right="0.75" top="1" bottom="1" header="0.5" footer="0.5"/>
  <pageSetup scale="89" orientation="portrait" r:id="rId1"/>
  <headerFooter alignWithMargins="0">
    <oddFooter>&amp;LWeek 3-Sum and Count Functions.xlsx
Age Distribution&amp;R03/25/2022
03:39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 Distrib</vt:lpstr>
      <vt:lpstr>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Alexander Aronson</cp:lastModifiedBy>
  <cp:lastPrinted>2022-03-25T20:45:43Z</cp:lastPrinted>
  <dcterms:created xsi:type="dcterms:W3CDTF">2022-03-24T23:39:51Z</dcterms:created>
  <dcterms:modified xsi:type="dcterms:W3CDTF">2022-03-27T16:56:49Z</dcterms:modified>
</cp:coreProperties>
</file>