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 Aronson\Documents\"/>
    </mc:Choice>
  </mc:AlternateContent>
  <xr:revisionPtr revIDLastSave="0" documentId="13_ncr:1_{070D8CBD-E35D-4633-B309-C9F6295B3836}" xr6:coauthVersionLast="47" xr6:coauthVersionMax="47" xr10:uidLastSave="{00000000-0000-0000-0000-000000000000}"/>
  <bookViews>
    <workbookView xWindow="-120" yWindow="-120" windowWidth="23280" windowHeight="14880" xr2:uid="{D597E302-9F0F-408B-897E-70671E54C70F}"/>
  </bookViews>
  <sheets>
    <sheet name="Age By Serv" sheetId="1" r:id="rId1"/>
    <sheet name="EeData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ssetM">[1]Table!$J$3:$K$13</definedName>
    <definedName name="Benjamin">OFFSET('[2]Weight Watch'!$B$9,'[2]Weight Watch'!$I$3-9,2,'[2]Weight Watch'!$I$2,1)</definedName>
    <definedName name="Client">[1]X!$C$9</definedName>
    <definedName name="DateF">OFFSET('[2]Weight Watch'!$B$9,'[2]Weight Watch'!$I$3-9,0,'[2]Weight Watch'!$I$2,1)</definedName>
    <definedName name="DefaultB">[1]X!$F$5</definedName>
    <definedName name="Difference">OFFSET([3]Salman!$G$9,0,0,[3]Salman!$B$4,1)</definedName>
    <definedName name="Eric">OFFSET('[2]Weight Watch'!$B$9,'[2]Weight Watch'!$I$3-9,4,'[2]Weight Watch'!$I$2,1)</definedName>
    <definedName name="FanF">OFFSET('[2]Weight Watch'!$B$9,'[2]Weight Watch'!$I$3-9,3,'[2]Weight Watch'!$I$2,1)</definedName>
    <definedName name="Footer">[1]X!$C$10</definedName>
    <definedName name="George">OFFSET('[2]Weight Watch'!$B$9,'[2]Weight Watch'!$I$3-9,3,'[2]Weight Watch'!$I$2,1)</definedName>
    <definedName name="LiF">OFFSET('[2]Weight Watch'!$B$9,'[2]Weight Watch'!$I$3-9,2,'[2]Weight Watch'!$I$2,1)</definedName>
    <definedName name="MeasDate">OFFSET('[2]Weight Watch'!$B$9,'[2]Weight Watch'!$I$3-9,0,'[2]Weight Watch'!$I$2,1)</definedName>
    <definedName name="MetMRV">[4]Table!$C$21:$D$31</definedName>
    <definedName name="Rate">OFFSET([5]Rate!$C$4,0,0,COUNT([5]Rate!$C:$C))</definedName>
    <definedName name="Version">[1]X!$A$2</definedName>
    <definedName name="WangF">OFFSET('[2]Weight Watch'!$B$9,'[2]Weight Watch'!$I$3-9,4,'[2]Weight Watch'!$I$2,1)</definedName>
    <definedName name="Year">OFFSET([5]Rate!$B$4,0,0,COUNT([5]Rate!$B:$B))</definedName>
    <definedName name="Year158">'[6]FAS 158 Input'!$H$4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5" i="1" l="1"/>
  <c r="O25" i="1"/>
  <c r="N25" i="1"/>
  <c r="M25" i="1"/>
  <c r="G25" i="1"/>
  <c r="P24" i="1"/>
  <c r="O24" i="1"/>
  <c r="N24" i="1"/>
  <c r="M24" i="1"/>
  <c r="G24" i="1"/>
  <c r="P23" i="1"/>
  <c r="O23" i="1"/>
  <c r="N23" i="1"/>
  <c r="M23" i="1"/>
  <c r="G23" i="1"/>
  <c r="P22" i="1"/>
  <c r="O22" i="1"/>
  <c r="N22" i="1"/>
  <c r="M22" i="1"/>
  <c r="G22" i="1"/>
  <c r="P21" i="1"/>
  <c r="O21" i="1"/>
  <c r="N21" i="1"/>
  <c r="M21" i="1"/>
  <c r="G21" i="1"/>
  <c r="P20" i="1"/>
  <c r="O20" i="1"/>
  <c r="N20" i="1"/>
  <c r="M20" i="1"/>
  <c r="G20" i="1"/>
  <c r="P19" i="1"/>
  <c r="O19" i="1"/>
  <c r="N19" i="1"/>
  <c r="M19" i="1"/>
  <c r="G19" i="1"/>
  <c r="P18" i="1"/>
  <c r="O18" i="1"/>
  <c r="N18" i="1"/>
  <c r="M18" i="1"/>
  <c r="G18" i="1"/>
  <c r="P17" i="1"/>
  <c r="O17" i="1"/>
  <c r="N17" i="1"/>
  <c r="M17" i="1"/>
  <c r="G17" i="1"/>
  <c r="P14" i="1"/>
  <c r="O14" i="1"/>
  <c r="N14" i="1"/>
  <c r="M14" i="1"/>
  <c r="G14" i="1"/>
  <c r="P13" i="1"/>
  <c r="O13" i="1"/>
  <c r="N13" i="1"/>
  <c r="M13" i="1"/>
  <c r="G13" i="1"/>
  <c r="P12" i="1"/>
  <c r="O12" i="1"/>
  <c r="N12" i="1"/>
  <c r="M12" i="1"/>
  <c r="G12" i="1"/>
  <c r="P11" i="1"/>
  <c r="O11" i="1"/>
  <c r="N11" i="1"/>
  <c r="M11" i="1"/>
  <c r="G11" i="1"/>
  <c r="P10" i="1"/>
  <c r="O10" i="1"/>
  <c r="N10" i="1"/>
  <c r="M10" i="1"/>
  <c r="G10" i="1"/>
  <c r="P9" i="1"/>
  <c r="O9" i="1"/>
  <c r="N9" i="1"/>
  <c r="M9" i="1"/>
  <c r="G9" i="1"/>
  <c r="B15" i="1"/>
  <c r="B14" i="1"/>
  <c r="B13" i="1"/>
  <c r="B12" i="1"/>
  <c r="B11" i="1"/>
  <c r="G8" i="1"/>
  <c r="D10" i="1"/>
  <c r="D11" i="1"/>
  <c r="D12" i="1" s="1"/>
  <c r="D13" i="1" s="1"/>
  <c r="F9" i="1"/>
  <c r="F10" i="1"/>
  <c r="M15" i="1" l="1"/>
  <c r="N15" i="1"/>
  <c r="G15" i="1"/>
  <c r="O15" i="1"/>
  <c r="P15" i="1"/>
  <c r="M2" i="1"/>
  <c r="M8" i="1" s="1"/>
  <c r="N2" i="1"/>
  <c r="N8" i="1" s="1"/>
  <c r="O2" i="1"/>
  <c r="O8" i="1" s="1"/>
  <c r="P2" i="1"/>
  <c r="P8" i="1" s="1"/>
  <c r="Q2" i="1"/>
  <c r="H2" i="1"/>
  <c r="H4" i="1"/>
  <c r="H15" i="1" s="1"/>
  <c r="B10" i="1"/>
  <c r="F11" i="1"/>
  <c r="I2" i="1" l="1"/>
  <c r="I4" i="1"/>
  <c r="H25" i="1"/>
  <c r="H21" i="1"/>
  <c r="H17" i="1"/>
  <c r="H11" i="1"/>
  <c r="H24" i="1"/>
  <c r="H20" i="1"/>
  <c r="H14" i="1"/>
  <c r="H8" i="1"/>
  <c r="H23" i="1"/>
  <c r="H19" i="1"/>
  <c r="H13" i="1"/>
  <c r="H22" i="1"/>
  <c r="H18" i="1"/>
  <c r="H12" i="1"/>
  <c r="H9" i="1"/>
  <c r="H10" i="1"/>
  <c r="B16" i="1"/>
  <c r="F15" i="1"/>
  <c r="F12" i="1"/>
  <c r="J4" i="1" l="1"/>
  <c r="J2" i="1"/>
  <c r="I14" i="1"/>
  <c r="I24" i="1"/>
  <c r="I20" i="1"/>
  <c r="I9" i="1"/>
  <c r="I19" i="1"/>
  <c r="I23" i="1"/>
  <c r="I18" i="1"/>
  <c r="I22" i="1"/>
  <c r="I21" i="1"/>
  <c r="I17" i="1"/>
  <c r="I25" i="1"/>
  <c r="I11" i="1"/>
  <c r="I10" i="1"/>
  <c r="I13" i="1"/>
  <c r="I8" i="1"/>
  <c r="I12" i="1"/>
  <c r="I15" i="1"/>
  <c r="F16" i="1"/>
  <c r="J16" i="1"/>
  <c r="I16" i="1"/>
  <c r="P16" i="1"/>
  <c r="P26" i="1" s="1"/>
  <c r="H16" i="1"/>
  <c r="H26" i="1" s="1"/>
  <c r="O16" i="1"/>
  <c r="O26" i="1" s="1"/>
  <c r="G16" i="1"/>
  <c r="N16" i="1"/>
  <c r="N26" i="1" s="1"/>
  <c r="M16" i="1"/>
  <c r="M26" i="1" s="1"/>
  <c r="F17" i="1"/>
  <c r="F13" i="1"/>
  <c r="I26" i="1" l="1"/>
  <c r="J24" i="1"/>
  <c r="J20" i="1"/>
  <c r="J14" i="1"/>
  <c r="J10" i="1"/>
  <c r="J23" i="1"/>
  <c r="J19" i="1"/>
  <c r="J13" i="1"/>
  <c r="J22" i="1"/>
  <c r="J18" i="1"/>
  <c r="J12" i="1"/>
  <c r="J8" i="1"/>
  <c r="J25" i="1"/>
  <c r="J21" i="1"/>
  <c r="J17" i="1"/>
  <c r="J11" i="1"/>
  <c r="J9" i="1"/>
  <c r="J15" i="1"/>
  <c r="K4" i="1"/>
  <c r="L2" i="1" s="1"/>
  <c r="K2" i="1"/>
  <c r="G26" i="1"/>
  <c r="F18" i="1"/>
  <c r="F14" i="1"/>
  <c r="J26" i="1" l="1"/>
  <c r="K9" i="1"/>
  <c r="K13" i="1"/>
  <c r="K23" i="1"/>
  <c r="K19" i="1"/>
  <c r="K18" i="1"/>
  <c r="K22" i="1"/>
  <c r="K17" i="1"/>
  <c r="K25" i="1"/>
  <c r="K21" i="1"/>
  <c r="K20" i="1"/>
  <c r="K14" i="1"/>
  <c r="K24" i="1"/>
  <c r="K10" i="1"/>
  <c r="K12" i="1"/>
  <c r="Q12" i="1" s="1"/>
  <c r="K11" i="1"/>
  <c r="K8" i="1"/>
  <c r="K15" i="1"/>
  <c r="K16" i="1"/>
  <c r="L23" i="1"/>
  <c r="Q23" i="1" s="1"/>
  <c r="L19" i="1"/>
  <c r="Q19" i="1" s="1"/>
  <c r="L13" i="1"/>
  <c r="Q13" i="1" s="1"/>
  <c r="L22" i="1"/>
  <c r="Q22" i="1" s="1"/>
  <c r="L18" i="1"/>
  <c r="Q18" i="1" s="1"/>
  <c r="L12" i="1"/>
  <c r="L25" i="1"/>
  <c r="Q25" i="1" s="1"/>
  <c r="L21" i="1"/>
  <c r="Q21" i="1" s="1"/>
  <c r="L17" i="1"/>
  <c r="Q17" i="1" s="1"/>
  <c r="L11" i="1"/>
  <c r="L24" i="1"/>
  <c r="Q24" i="1" s="1"/>
  <c r="L20" i="1"/>
  <c r="Q20" i="1" s="1"/>
  <c r="L14" i="1"/>
  <c r="L10" i="1"/>
  <c r="Q10" i="1" s="1"/>
  <c r="L8" i="1"/>
  <c r="L9" i="1"/>
  <c r="Q9" i="1" s="1"/>
  <c r="L15" i="1"/>
  <c r="L16" i="1"/>
  <c r="B19" i="1"/>
  <c r="F19" i="1" s="1"/>
  <c r="Q11" i="1" l="1"/>
  <c r="Q14" i="1"/>
  <c r="Q15" i="1"/>
  <c r="L26" i="1"/>
  <c r="K26" i="1"/>
  <c r="Q16" i="1"/>
  <c r="B20" i="1"/>
  <c r="F20" i="1" s="1"/>
  <c r="Q26" i="1" l="1"/>
  <c r="B21" i="1"/>
  <c r="F21" i="1" s="1"/>
  <c r="B22" i="1" l="1"/>
  <c r="F22" i="1" s="1"/>
  <c r="B23" i="1" l="1"/>
  <c r="F23" i="1" s="1"/>
  <c r="B24" i="1" l="1"/>
  <c r="B25" i="1" l="1"/>
  <c r="F24" i="1"/>
  <c r="B26" i="1" l="1"/>
  <c r="F25" i="1"/>
</calcChain>
</file>

<file path=xl/sharedStrings.xml><?xml version="1.0" encoding="utf-8"?>
<sst xmlns="http://schemas.openxmlformats.org/spreadsheetml/2006/main" count="117" uniqueCount="23">
  <si>
    <t xml:space="preserve">Service Breakpoint </t>
  </si>
  <si>
    <t>S
e
r
v</t>
  </si>
  <si>
    <t xml:space="preserve">Age Breakpoint </t>
  </si>
  <si>
    <t xml:space="preserve">Age is </t>
  </si>
  <si>
    <t xml:space="preserve">at least </t>
  </si>
  <si>
    <t>less than</t>
  </si>
  <si>
    <t>but</t>
  </si>
  <si>
    <t>Age\Serv</t>
  </si>
  <si>
    <t>Total</t>
  </si>
  <si>
    <t xml:space="preserve">Age by Service Distibution for Actives </t>
  </si>
  <si>
    <t>A</t>
  </si>
  <si>
    <t>R</t>
  </si>
  <si>
    <t>V</t>
  </si>
  <si>
    <t>T</t>
  </si>
  <si>
    <t>Prior Status</t>
  </si>
  <si>
    <t>Status Code</t>
  </si>
  <si>
    <t xml:space="preserve">Service </t>
  </si>
  <si>
    <t xml:space="preserve">Age </t>
  </si>
  <si>
    <t>Prior Salary</t>
  </si>
  <si>
    <t>Current Salary</t>
  </si>
  <si>
    <t>Company Code</t>
  </si>
  <si>
    <t>ID</t>
  </si>
  <si>
    <t>Employee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</si>
</sst>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9" formatCode="0;\-0;&quot;-&quot;\ 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43" fontId="6" fillId="0" borderId="0" applyFont="0" applyFill="0" applyBorder="0" applyAlignment="0" applyProtection="0"/>
  </cellStyleXfs>
  <cellXfs count="56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7" xfId="0" applyFill="1" applyBorder="1"/>
    <xf numFmtId="0" fontId="0" fillId="2" borderId="15" xfId="0" applyFill="1" applyBorder="1"/>
    <xf numFmtId="0" fontId="3" fillId="0" borderId="4" xfId="0" applyFont="1" applyBorder="1"/>
    <xf numFmtId="0" fontId="4" fillId="0" borderId="0" xfId="0" applyFont="1" applyBorder="1" applyAlignment="1">
      <alignment horizontal="center"/>
    </xf>
    <xf numFmtId="0" fontId="3" fillId="5" borderId="5" xfId="0" applyFont="1" applyFill="1" applyBorder="1"/>
    <xf numFmtId="0" fontId="3" fillId="0" borderId="2" xfId="0" applyFont="1" applyBorder="1"/>
    <xf numFmtId="0" fontId="4" fillId="0" borderId="0" xfId="0" applyFont="1" applyBorder="1"/>
    <xf numFmtId="0" fontId="3" fillId="5" borderId="7" xfId="0" applyFont="1" applyFill="1" applyBorder="1"/>
    <xf numFmtId="0" fontId="5" fillId="2" borderId="15" xfId="0" applyFont="1" applyFill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4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6" fillId="0" borderId="0" xfId="1"/>
    <xf numFmtId="0" fontId="6" fillId="6" borderId="15" xfId="1" applyFill="1" applyBorder="1" applyAlignment="1">
      <alignment horizontal="center"/>
    </xf>
    <xf numFmtId="164" fontId="0" fillId="6" borderId="15" xfId="2" applyNumberFormat="1" applyFont="1" applyFill="1" applyBorder="1"/>
    <xf numFmtId="0" fontId="7" fillId="7" borderId="16" xfId="1" applyFont="1" applyFill="1" applyBorder="1" applyAlignment="1">
      <alignment horizontal="center"/>
    </xf>
    <xf numFmtId="0" fontId="7" fillId="7" borderId="17" xfId="1" applyFont="1" applyFill="1" applyBorder="1" applyAlignment="1">
      <alignment horizontal="center"/>
    </xf>
    <xf numFmtId="0" fontId="7" fillId="7" borderId="18" xfId="1" applyFont="1" applyFill="1" applyBorder="1" applyAlignment="1">
      <alignment horizontal="center"/>
    </xf>
    <xf numFmtId="164" fontId="0" fillId="0" borderId="0" xfId="2" applyNumberFormat="1" applyFont="1"/>
    <xf numFmtId="0" fontId="8" fillId="0" borderId="0" xfId="1" applyFont="1" applyAlignment="1"/>
    <xf numFmtId="0" fontId="0" fillId="2" borderId="19" xfId="0" applyFill="1" applyBorder="1" applyAlignment="1">
      <alignment horizontal="center"/>
    </xf>
    <xf numFmtId="0" fontId="0" fillId="2" borderId="20" xfId="0" applyFill="1" applyBorder="1"/>
    <xf numFmtId="0" fontId="0" fillId="2" borderId="22" xfId="0" applyFill="1" applyBorder="1"/>
    <xf numFmtId="0" fontId="5" fillId="2" borderId="24" xfId="0" applyFont="1" applyFill="1" applyBorder="1"/>
    <xf numFmtId="169" fontId="0" fillId="0" borderId="15" xfId="0" applyNumberFormat="1" applyBorder="1"/>
    <xf numFmtId="169" fontId="0" fillId="0" borderId="22" xfId="0" applyNumberFormat="1" applyBorder="1"/>
    <xf numFmtId="169" fontId="0" fillId="0" borderId="19" xfId="0" applyNumberFormat="1" applyBorder="1"/>
    <xf numFmtId="169" fontId="0" fillId="0" borderId="23" xfId="0" applyNumberFormat="1" applyBorder="1"/>
    <xf numFmtId="169" fontId="0" fillId="0" borderId="25" xfId="0" applyNumberFormat="1" applyBorder="1"/>
    <xf numFmtId="169" fontId="0" fillId="0" borderId="21" xfId="0" applyNumberFormat="1" applyBorder="1"/>
  </cellXfs>
  <cellStyles count="3">
    <cellStyle name="Comma 2" xfId="2" xr:uid="{4A6544A9-A9A0-4725-91FC-76419E6518DE}"/>
    <cellStyle name="Normal" xfId="0" builtinId="0"/>
    <cellStyle name="Normal 2" xfId="1" xr:uid="{67425D56-6B6C-412C-87AE-929E155776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uodong/Pension/FundPP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m1jk7r/Documents/Guodong%20on%20C/Excel/Excel/201/4.2%20Char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eview%201/H/Private%20-%20Li/Pleasure/Weight%20Contro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uodong/Pension/FASB158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eview%201/H/Maryville/Maryville%20-%20Key%20Files/ACSC%20201%20and%20301/Tests%20and%20Exams/Test%201.1-5.5%20-%20Count%20&amp;%20Annuity%20&amp;%20Statement%20&amp;%20Rate%20Chart%20&amp;%20Pivo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eview/Pending/Model%20FAS%20158%20Discl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Y"/>
      <sheetName val="TY"/>
      <sheetName val="NY"/>
      <sheetName val="BasePY"/>
      <sheetName val="Contrib"/>
      <sheetName val="Input"/>
      <sheetName val="Liability"/>
      <sheetName val="ProVal"/>
      <sheetName val="Analysis"/>
      <sheetName val="ProValInfo"/>
      <sheetName val="ProVal0"/>
      <sheetName val="ProVal1"/>
      <sheetName val="PartD"/>
      <sheetName val="Major"/>
      <sheetName val="C"/>
      <sheetName val="DiscAC"/>
      <sheetName val="Disc C"/>
      <sheetName val="B"/>
      <sheetName val="AM"/>
      <sheetName val="Plan"/>
      <sheetName val="YC"/>
      <sheetName val="Rate"/>
      <sheetName val="Note"/>
      <sheetName val="Table"/>
      <sheetName val="Cover"/>
      <sheetName val="Data"/>
      <sheetName val="Result"/>
      <sheetName val="FT"/>
      <sheetName val="AS"/>
      <sheetName val="AV"/>
      <sheetName val="Return"/>
      <sheetName val="ROR"/>
      <sheetName val="SchSB"/>
      <sheetName val="Election"/>
      <sheetName val="AFN"/>
      <sheetName val="4010"/>
      <sheetName val="GL"/>
      <sheetName val="Stat"/>
      <sheetName val="Sum"/>
      <sheetName val="At-Risk"/>
      <sheetName val="At-Risk max"/>
      <sheetName val="Burn CB"/>
      <sheetName val="Shortfall"/>
      <sheetName val="Base"/>
      <sheetName val="ASC 960"/>
      <sheetName val="FB"/>
      <sheetName val="min"/>
      <sheetName val="max"/>
      <sheetName val="Qtrly"/>
      <sheetName val="PBGC"/>
      <sheetName val="PBGC F"/>
      <sheetName val="SB"/>
      <sheetName val="Calendar"/>
      <sheetName val="AFTAP"/>
      <sheetName val="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I5">
            <v>40909</v>
          </cell>
        </row>
      </sheetData>
      <sheetData sheetId="19"/>
      <sheetData sheetId="20"/>
      <sheetData sheetId="21"/>
      <sheetData sheetId="22"/>
      <sheetData sheetId="23">
        <row r="3">
          <cell r="J3" t="str">
            <v>Market Value</v>
          </cell>
          <cell r="K3" t="str">
            <v>Reg 1.412(c)(2)-1(c) &amp; RP 2000-40 Sec 4.10</v>
          </cell>
        </row>
        <row r="4">
          <cell r="J4" t="str">
            <v>Average Value</v>
          </cell>
          <cell r="K4" t="str">
            <v>Reg 1.412(c)(2)-1(b)(7) &amp; RP 2000-40 Sec 4.11</v>
          </cell>
        </row>
        <row r="5">
          <cell r="J5" t="str">
            <v>Average Value</v>
          </cell>
          <cell r="K5" t="str">
            <v>Reg 1.412(c)(2)-1(b)(7) &amp; RP 2000-40 Sec 4.12, Phase-in</v>
          </cell>
        </row>
        <row r="6">
          <cell r="J6" t="str">
            <v>Expected AV1</v>
          </cell>
          <cell r="K6" t="str">
            <v>Recognize G/L as equal payments</v>
          </cell>
        </row>
        <row r="7">
          <cell r="J7" t="str">
            <v>Expected AV2</v>
          </cell>
          <cell r="K7" t="str">
            <v>Adjust AV toward MV by fixed %</v>
          </cell>
        </row>
        <row r="8">
          <cell r="J8" t="str">
            <v>Smoothed Value</v>
          </cell>
          <cell r="K8" t="str">
            <v>Rev Proc 2000-40 Sec 4.15</v>
          </cell>
        </row>
        <row r="9">
          <cell r="J9" t="str">
            <v>Smoothed Value</v>
          </cell>
          <cell r="K9" t="str">
            <v>Rev Proc 2000-40 Sec 4.16, Phase-in</v>
          </cell>
        </row>
        <row r="10">
          <cell r="J10" t="str">
            <v>Average Value</v>
          </cell>
          <cell r="K10" t="str">
            <v>Reg 1.412(c)(2)-1(b)(7) &amp; RP 2000-40 Sec 4.17, Phase-in</v>
          </cell>
        </row>
        <row r="11">
          <cell r="J11" t="str">
            <v>Undefined</v>
          </cell>
          <cell r="K11" t="str">
            <v>Undefined</v>
          </cell>
        </row>
        <row r="12">
          <cell r="J12" t="str">
            <v>Undefined</v>
          </cell>
          <cell r="K12" t="str">
            <v>Undefined</v>
          </cell>
        </row>
        <row r="13">
          <cell r="J13" t="str">
            <v>Other Method</v>
          </cell>
          <cell r="K13" t="str">
            <v>Other Method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A2" t="str">
            <v>Version 1/1 - 1/1/2000</v>
          </cell>
        </row>
        <row r="5">
          <cell r="F5" t="str">
            <v/>
          </cell>
        </row>
        <row r="9">
          <cell r="C9" t="str">
            <v>Inc. Pension Plan</v>
          </cell>
        </row>
        <row r="10">
          <cell r="C10" t="str">
            <v>Billing Code:                           Version 1/1 - 1/1/2000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Student Records"/>
      <sheetName val="Count"/>
      <sheetName val="Progress to Goal"/>
      <sheetName val="HW Progress"/>
      <sheetName val="Weight Watch"/>
      <sheetName val="Static"/>
      <sheetName val="dynamic"/>
    </sheetNames>
    <sheetDataSet>
      <sheetData sheetId="0"/>
      <sheetData sheetId="1"/>
      <sheetData sheetId="2"/>
      <sheetData sheetId="3"/>
      <sheetData sheetId="4"/>
      <sheetData sheetId="5">
        <row r="2">
          <cell r="I2">
            <v>10</v>
          </cell>
        </row>
        <row r="3">
          <cell r="I3">
            <v>25</v>
          </cell>
        </row>
        <row r="9">
          <cell r="B9" t="str">
            <v>Date</v>
          </cell>
        </row>
      </sheetData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king"/>
      <sheetName val="Weight"/>
      <sheetName val="Salman"/>
      <sheetName val="Stairs"/>
      <sheetName val="Golf"/>
      <sheetName val="Misc"/>
      <sheetName val="Golf Courses"/>
      <sheetName val="Ping Pang"/>
      <sheetName val="Hiking Trails"/>
      <sheetName val="Health Info"/>
      <sheetName val="Weight &amp; more"/>
      <sheetName val="Activities before 2014"/>
      <sheetName val="Activity"/>
      <sheetName val="JGP"/>
      <sheetName val="Swim"/>
      <sheetName val="Record Sheet"/>
      <sheetName val="Record Time"/>
      <sheetName val="Event"/>
      <sheetName val="Trails"/>
    </sheetNames>
    <sheetDataSet>
      <sheetData sheetId="0" refreshError="1"/>
      <sheetData sheetId="1">
        <row r="1">
          <cell r="J1">
            <v>0</v>
          </cell>
        </row>
      </sheetData>
      <sheetData sheetId="2">
        <row r="4">
          <cell r="B4">
            <v>160</v>
          </cell>
        </row>
        <row r="9">
          <cell r="G9">
            <v>34.5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Update"/>
      <sheetName val="LY"/>
      <sheetName val="TY"/>
      <sheetName val="NY"/>
      <sheetName val="Input"/>
      <sheetName val="ProVal"/>
      <sheetName val="ProValEst"/>
      <sheetName val="Analysis"/>
      <sheetName val="PartD"/>
      <sheetName val="Liability"/>
      <sheetName val="ProValInfo"/>
      <sheetName val="Contrib"/>
      <sheetName val="Table"/>
      <sheetName val="Base"/>
      <sheetName val="B"/>
      <sheetName val="Major"/>
      <sheetName val="Plan"/>
      <sheetName val="Sum"/>
      <sheetName val="AS"/>
      <sheetName val="MRV"/>
      <sheetName val="Int"/>
      <sheetName val="PSC"/>
      <sheetName val="GL"/>
      <sheetName val="NPBC"/>
      <sheetName val="FAS158"/>
      <sheetName val="FAS158 - before"/>
      <sheetName val="PJ"/>
      <sheetName val="AML"/>
      <sheetName val="Recon"/>
      <sheetName val="AS PJ"/>
      <sheetName val="Recon Sum"/>
      <sheetName val="X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1">
          <cell r="C21" t="str">
            <v>Market Value</v>
          </cell>
          <cell r="D21" t="str">
            <v>Reg 1.412(c)(2)-1(c) &amp; RP 2000-40 Sec 4.10</v>
          </cell>
        </row>
        <row r="22">
          <cell r="C22" t="str">
            <v>Average Value</v>
          </cell>
          <cell r="D22" t="str">
            <v>Reg 1.412(c)(2)-1(b)(7) &amp; RP 2000-40 Sec 4.11</v>
          </cell>
        </row>
        <row r="23">
          <cell r="C23" t="str">
            <v>Average Value</v>
          </cell>
          <cell r="D23" t="str">
            <v>Reg 1.412(c)(2)-1(b)(7) &amp; RP 2000-40 Sec 4.12, Phase-in</v>
          </cell>
        </row>
        <row r="24">
          <cell r="C24" t="str">
            <v>Expected AV1</v>
          </cell>
          <cell r="D24" t="str">
            <v>Recognize G/L as equal payments</v>
          </cell>
        </row>
        <row r="25">
          <cell r="C25" t="str">
            <v>Expected AV2</v>
          </cell>
          <cell r="D25" t="str">
            <v>Adjust AV toward MV by fixed %</v>
          </cell>
        </row>
        <row r="26">
          <cell r="C26" t="str">
            <v>Smoothed Value</v>
          </cell>
          <cell r="D26" t="str">
            <v>Rev Proc 2000-40 Sec 4.15</v>
          </cell>
        </row>
        <row r="27">
          <cell r="C27" t="str">
            <v>Smoothed Value</v>
          </cell>
          <cell r="D27" t="str">
            <v>Rev Proc 2000-40 Sec 4.16, Phase-in</v>
          </cell>
        </row>
        <row r="28">
          <cell r="C28" t="str">
            <v>Average Value</v>
          </cell>
          <cell r="D28" t="str">
            <v>Reg 1.412(c)(2)-1(b)(7) &amp; RP 2000-40 Sec 4.17, Phase-in</v>
          </cell>
        </row>
        <row r="29">
          <cell r="C29" t="str">
            <v>Smoothed Value</v>
          </cell>
          <cell r="D29" t="str">
            <v>Smoothed Value w/ PY expected return</v>
          </cell>
        </row>
        <row r="30">
          <cell r="C30" t="str">
            <v>Undefined</v>
          </cell>
          <cell r="D30" t="str">
            <v>Undefined</v>
          </cell>
        </row>
        <row r="31">
          <cell r="C31" t="str">
            <v>Other Method</v>
          </cell>
          <cell r="D31" t="str">
            <v>Other Method</v>
          </cell>
        </row>
      </sheetData>
      <sheetData sheetId="14" refreshError="1"/>
      <sheetData sheetId="15" refreshError="1"/>
      <sheetData sheetId="16" refreshError="1"/>
      <sheetData sheetId="17">
        <row r="35">
          <cell r="F35">
            <v>0</v>
          </cell>
        </row>
      </sheetData>
      <sheetData sheetId="18">
        <row r="7">
          <cell r="E7">
            <v>41275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rd"/>
      <sheetName val="Qx"/>
      <sheetName val="Filter DB"/>
      <sheetName val="Pivot Table"/>
      <sheetName val="Age Dist"/>
      <sheetName val="Annuity"/>
      <sheetName val="Rate"/>
      <sheetName val="Statement"/>
      <sheetName val="Progrss Grap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B2" t="str">
            <v>Interest Rate</v>
          </cell>
        </row>
        <row r="3">
          <cell r="B3" t="str">
            <v>Year</v>
          </cell>
          <cell r="C3" t="str">
            <v>Rate</v>
          </cell>
        </row>
        <row r="4">
          <cell r="B4">
            <v>2008</v>
          </cell>
          <cell r="C4">
            <v>0.04</v>
          </cell>
        </row>
        <row r="5">
          <cell r="B5">
            <v>2009</v>
          </cell>
          <cell r="C5">
            <v>7.4999999999999997E-2</v>
          </cell>
        </row>
        <row r="6">
          <cell r="B6">
            <v>2010</v>
          </cell>
          <cell r="C6">
            <v>6.5000000000000002E-2</v>
          </cell>
        </row>
        <row r="7">
          <cell r="B7">
            <v>2011</v>
          </cell>
          <cell r="C7">
            <v>7.2499999999999995E-2</v>
          </cell>
        </row>
        <row r="8">
          <cell r="B8">
            <v>2012</v>
          </cell>
          <cell r="C8">
            <v>6.5000000000000002E-2</v>
          </cell>
        </row>
        <row r="9">
          <cell r="B9">
            <v>2013</v>
          </cell>
          <cell r="C9">
            <v>0.04</v>
          </cell>
        </row>
        <row r="10">
          <cell r="B10">
            <v>2014</v>
          </cell>
        </row>
        <row r="11">
          <cell r="B11">
            <v>2015</v>
          </cell>
        </row>
        <row r="12">
          <cell r="B12">
            <v>2016</v>
          </cell>
        </row>
        <row r="13">
          <cell r="B13">
            <v>2017</v>
          </cell>
        </row>
        <row r="14">
          <cell r="B14">
            <v>2018</v>
          </cell>
        </row>
        <row r="15">
          <cell r="B15">
            <v>2019</v>
          </cell>
        </row>
        <row r="16">
          <cell r="B16">
            <v>2020</v>
          </cell>
        </row>
        <row r="17">
          <cell r="B17">
            <v>2021</v>
          </cell>
        </row>
        <row r="18">
          <cell r="B18">
            <v>2022</v>
          </cell>
        </row>
        <row r="19">
          <cell r="B19">
            <v>2023</v>
          </cell>
        </row>
        <row r="20">
          <cell r="B20">
            <v>2024</v>
          </cell>
        </row>
        <row r="21">
          <cell r="B21">
            <v>2025</v>
          </cell>
        </row>
        <row r="22">
          <cell r="B22">
            <v>2026</v>
          </cell>
        </row>
        <row r="23">
          <cell r="B23">
            <v>2027</v>
          </cell>
        </row>
        <row r="24">
          <cell r="B24">
            <v>2028</v>
          </cell>
        </row>
        <row r="26">
          <cell r="B26" t="str">
            <v>Current Year Info</v>
          </cell>
        </row>
        <row r="27">
          <cell r="B27" t="str">
            <v>Contract Year</v>
          </cell>
          <cell r="C27" t="str">
            <v>Rate</v>
          </cell>
        </row>
        <row r="28">
          <cell r="B28">
            <v>2013</v>
          </cell>
          <cell r="C28">
            <v>0.04</v>
          </cell>
        </row>
      </sheetData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FAS 158 Input"/>
      <sheetName val="Print Public for Profit"/>
      <sheetName val="Print Nonprofit"/>
      <sheetName val="Print Nonpublic"/>
    </sheetNames>
    <sheetDataSet>
      <sheetData sheetId="0"/>
      <sheetData sheetId="1">
        <row r="4">
          <cell r="H4">
            <v>2006</v>
          </cell>
        </row>
      </sheetData>
      <sheetData sheetId="2">
        <row r="5">
          <cell r="C5">
            <v>2005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FBB78-063B-4D3A-B49F-2042A2E3E11C}">
  <sheetPr>
    <pageSetUpPr fitToPage="1"/>
  </sheetPr>
  <dimension ref="B1:R27"/>
  <sheetViews>
    <sheetView tabSelected="1" workbookViewId="0">
      <selection activeCell="I12" sqref="I12"/>
    </sheetView>
  </sheetViews>
  <sheetFormatPr defaultRowHeight="15" x14ac:dyDescent="0.25"/>
  <cols>
    <col min="1" max="1" width="2.7109375" customWidth="1"/>
    <col min="3" max="3" width="6" customWidth="1"/>
    <col min="5" max="5" width="4.42578125" customWidth="1"/>
  </cols>
  <sheetData>
    <row r="1" spans="2:18" ht="15.75" thickBot="1" x14ac:dyDescent="0.3"/>
    <row r="2" spans="2:18" ht="20.25" customHeight="1" x14ac:dyDescent="0.25">
      <c r="B2" s="32" t="s">
        <v>0</v>
      </c>
      <c r="C2" s="33"/>
      <c r="D2" s="34"/>
      <c r="E2" s="29" t="s">
        <v>1</v>
      </c>
      <c r="F2" s="12" t="s">
        <v>4</v>
      </c>
      <c r="G2" s="16">
        <v>0</v>
      </c>
      <c r="H2" s="1">
        <f>IF(G4="","",G4)</f>
        <v>5</v>
      </c>
      <c r="I2" s="1">
        <f t="shared" ref="I2:Q2" si="0">IF(H4="","",H4)</f>
        <v>10</v>
      </c>
      <c r="J2" s="1">
        <f t="shared" si="0"/>
        <v>15</v>
      </c>
      <c r="K2" s="1">
        <f t="shared" si="0"/>
        <v>20</v>
      </c>
      <c r="L2" s="1">
        <f t="shared" si="0"/>
        <v>25</v>
      </c>
      <c r="M2" s="1">
        <f t="shared" si="0"/>
        <v>30</v>
      </c>
      <c r="N2" s="1" t="str">
        <f t="shared" si="0"/>
        <v/>
      </c>
      <c r="O2" s="1" t="str">
        <f t="shared" si="0"/>
        <v/>
      </c>
      <c r="P2" s="1" t="str">
        <f t="shared" si="0"/>
        <v/>
      </c>
      <c r="Q2" s="1" t="str">
        <f t="shared" si="0"/>
        <v/>
      </c>
      <c r="R2" s="2"/>
    </row>
    <row r="3" spans="2:18" ht="26.25" customHeight="1" x14ac:dyDescent="0.25">
      <c r="B3" s="2"/>
      <c r="C3" s="3"/>
      <c r="D3" s="3"/>
      <c r="E3" s="30"/>
      <c r="F3" s="13" t="s">
        <v>6</v>
      </c>
      <c r="G3" s="17"/>
      <c r="H3" s="3"/>
      <c r="I3" s="3"/>
      <c r="J3" s="3"/>
      <c r="K3" s="3"/>
      <c r="L3" s="3"/>
      <c r="M3" s="3"/>
      <c r="N3" s="3"/>
      <c r="O3" s="3"/>
      <c r="P3" s="3"/>
      <c r="Q3" s="4"/>
    </row>
    <row r="4" spans="2:18" ht="30" customHeight="1" thickBot="1" x14ac:dyDescent="0.3">
      <c r="B4" s="5"/>
      <c r="C4" s="6"/>
      <c r="D4" s="6"/>
      <c r="E4" s="31"/>
      <c r="F4" s="14" t="s">
        <v>5</v>
      </c>
      <c r="G4" s="18">
        <v>5</v>
      </c>
      <c r="H4" s="7">
        <f>G4+5</f>
        <v>10</v>
      </c>
      <c r="I4" s="7">
        <f t="shared" ref="I4:Q4" si="1">H4+5</f>
        <v>15</v>
      </c>
      <c r="J4" s="7">
        <f t="shared" si="1"/>
        <v>20</v>
      </c>
      <c r="K4" s="7">
        <f t="shared" si="1"/>
        <v>25</v>
      </c>
      <c r="L4" s="7">
        <v>30</v>
      </c>
      <c r="M4" s="7"/>
      <c r="N4" s="7"/>
      <c r="O4" s="7"/>
      <c r="P4" s="7"/>
      <c r="Q4" s="7"/>
      <c r="R4" s="2"/>
    </row>
    <row r="5" spans="2:18" ht="15.75" thickBot="1" x14ac:dyDescent="0.3"/>
    <row r="6" spans="2:18" ht="16.5" thickBot="1" x14ac:dyDescent="0.3">
      <c r="B6" s="26" t="s">
        <v>2</v>
      </c>
      <c r="C6" s="27"/>
      <c r="D6" s="28"/>
      <c r="F6" s="35" t="s">
        <v>9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7"/>
    </row>
    <row r="7" spans="2:18" ht="15.75" thickBot="1" x14ac:dyDescent="0.3">
      <c r="B7" s="23" t="s">
        <v>3</v>
      </c>
      <c r="C7" s="24"/>
      <c r="D7" s="25"/>
    </row>
    <row r="8" spans="2:18" x14ac:dyDescent="0.25">
      <c r="B8" s="9" t="s">
        <v>4</v>
      </c>
      <c r="C8" s="10" t="s">
        <v>6</v>
      </c>
      <c r="D8" s="11" t="s">
        <v>5</v>
      </c>
      <c r="F8" s="15" t="s">
        <v>7</v>
      </c>
      <c r="G8" s="8" t="str">
        <f>IF(G2="","",IF(G2=0,"&lt;" &amp; G4, IF(G4="",G2 &amp; "&lt;=", G2 &amp; "-" &amp;G4)))</f>
        <v>&lt;5</v>
      </c>
      <c r="H8" s="8" t="str">
        <f t="shared" ref="H8:P8" si="2">IF(H2="","",IF(H2=0,"&lt;" &amp; H4, IF(H4="",H2 &amp; "&lt;=", H2 &amp; "-" &amp;H4)))</f>
        <v>5-10</v>
      </c>
      <c r="I8" s="8" t="str">
        <f t="shared" si="2"/>
        <v>10-15</v>
      </c>
      <c r="J8" s="8" t="str">
        <f t="shared" si="2"/>
        <v>15-20</v>
      </c>
      <c r="K8" s="8" t="str">
        <f t="shared" si="2"/>
        <v>20-25</v>
      </c>
      <c r="L8" s="8" t="str">
        <f t="shared" si="2"/>
        <v>25-30</v>
      </c>
      <c r="M8" s="8" t="str">
        <f t="shared" si="2"/>
        <v>30&lt;=</v>
      </c>
      <c r="N8" s="8" t="str">
        <f t="shared" si="2"/>
        <v/>
      </c>
      <c r="O8" s="8" t="str">
        <f t="shared" si="2"/>
        <v/>
      </c>
      <c r="P8" s="48" t="str">
        <f t="shared" si="2"/>
        <v/>
      </c>
      <c r="Q8" s="49" t="s">
        <v>8</v>
      </c>
    </row>
    <row r="9" spans="2:18" x14ac:dyDescent="0.25">
      <c r="B9" s="20">
        <v>0</v>
      </c>
      <c r="C9" s="3"/>
      <c r="D9" s="21">
        <v>20</v>
      </c>
      <c r="F9" s="19" t="str">
        <f t="shared" ref="F9:F25" si="3">IF(B9="","",IF(B9=0,"&lt;" &amp; D9, IF(D9="",B9 &amp; "&lt;=", B9 &amp; "-" &amp;D9)))</f>
        <v>&lt;20</v>
      </c>
      <c r="G9" s="50">
        <f>COUNTIFS(EeData!$E:$E,"&gt;=" &amp; $B9,EeData!$E:$E,"&lt;" &amp; $D9,EeData!$G:$G,"A",EeData!$F:$F,"&gt;=" &amp; G$2,EeData!$F:$F,"&lt;" &amp; G$4)</f>
        <v>0</v>
      </c>
      <c r="H9" s="50">
        <f>COUNTIFS(EeData!$E:$E,"&gt;=" &amp; $B9,EeData!$E:$E,"&lt;" &amp; $D9,EeData!$G:$G,"A",EeData!$F:$F,"&gt;=" &amp; H$2,EeData!$F:$F,"&lt;" &amp; H$4)</f>
        <v>0</v>
      </c>
      <c r="I9" s="50">
        <f>COUNTIFS(EeData!$E:$E,"&gt;=" &amp; $B9,EeData!$E:$E,"&lt;" &amp; $D9,EeData!$G:$G,"A",EeData!$F:$F,"&gt;=" &amp; I$2,EeData!$F:$F,"&lt;" &amp; I$4)</f>
        <v>0</v>
      </c>
      <c r="J9" s="50">
        <f>COUNTIFS(EeData!$E:$E,"&gt;=" &amp; $B9,EeData!$E:$E,"&lt;" &amp; $D9,EeData!$G:$G,"A",EeData!$F:$F,"&gt;=" &amp; J$2,EeData!$F:$F,"&lt;" &amp; J$4)</f>
        <v>0</v>
      </c>
      <c r="K9" s="50">
        <f>COUNTIFS(EeData!$E:$E,"&gt;=" &amp; $B9,EeData!$E:$E,"&lt;" &amp; $D9,EeData!$G:$G,"A",EeData!$F:$F,"&gt;=" &amp; K$2,EeData!$F:$F,"&lt;" &amp; K$4)</f>
        <v>0</v>
      </c>
      <c r="L9" s="50">
        <f>COUNTIFS(EeData!$E:$E,"&gt;=" &amp; $B9,EeData!$E:$E,"&lt;" &amp; $D9,EeData!$G:$G,"A",EeData!$F:$F,"&gt;=" &amp; L$2,EeData!$F:$F,"&lt;" &amp; L$4)</f>
        <v>0</v>
      </c>
      <c r="M9" s="50">
        <f>COUNTIFS(EeData!$E:$E,"&gt;=" &amp; $B9,EeData!$E:$E,"&lt;" &amp; $D9,EeData!$G:$G,"A",EeData!$F:$F,"&gt;=" &amp; M$2,EeData!$F:$F,"&lt;" &amp; M$4)</f>
        <v>0</v>
      </c>
      <c r="N9" s="50">
        <f>COUNTIFS(EeData!$E:$E,"&gt;=" &amp; $B9,EeData!$E:$E,"&lt;" &amp; $D9,EeData!$G:$G,"A",EeData!$F:$F,"&gt;=" &amp; N$2,EeData!$F:$F,"&lt;" &amp; N$4)</f>
        <v>0</v>
      </c>
      <c r="O9" s="50">
        <f>COUNTIFS(EeData!$E:$E,"&gt;=" &amp; $B9,EeData!$E:$E,"&lt;" &amp; $D9,EeData!$G:$G,"A",EeData!$F:$F,"&gt;=" &amp; O$2,EeData!$F:$F,"&lt;" &amp; O$4)</f>
        <v>0</v>
      </c>
      <c r="P9" s="51">
        <f>COUNTIFS(EeData!$E:$E,"&gt;=" &amp; $B9,EeData!$E:$E,"&lt;" &amp; $D9,EeData!$G:$G,"A",EeData!$F:$F,"&gt;=" &amp; P$2,EeData!$F:$F,"&lt;" &amp; P$4)</f>
        <v>0</v>
      </c>
      <c r="Q9" s="54">
        <f>SUM(G9:P9)</f>
        <v>0</v>
      </c>
    </row>
    <row r="10" spans="2:18" x14ac:dyDescent="0.25">
      <c r="B10" s="20">
        <f>IF(D9="","",D9)</f>
        <v>20</v>
      </c>
      <c r="C10" s="3"/>
      <c r="D10" s="21">
        <f>D9+10</f>
        <v>30</v>
      </c>
      <c r="F10" s="19" t="str">
        <f t="shared" si="3"/>
        <v>20-30</v>
      </c>
      <c r="G10" s="50">
        <f>COUNTIFS(EeData!$E:$E,"&gt;=" &amp; $B10,EeData!$E:$E,"&lt;" &amp; $D10,EeData!$G:$G,"A",EeData!$F:$F,"&gt;=" &amp; G$2,EeData!$F:$F,"&lt;" &amp; G$4)</f>
        <v>1</v>
      </c>
      <c r="H10" s="50">
        <f>COUNTIFS(EeData!$E:$E,"&gt;=" &amp; $B10,EeData!$E:$E,"&lt;" &amp; $D10,EeData!$G:$G,"A",EeData!$F:$F,"&gt;=" &amp; H$2,EeData!$F:$F,"&lt;" &amp; H$4)</f>
        <v>1</v>
      </c>
      <c r="I10" s="50">
        <f>COUNTIFS(EeData!$E:$E,"&gt;=" &amp; $B10,EeData!$E:$E,"&lt;" &amp; $D10,EeData!$G:$G,"A",EeData!$F:$F,"&gt;=" &amp; I$2,EeData!$F:$F,"&lt;" &amp; I$4)</f>
        <v>1</v>
      </c>
      <c r="J10" s="50">
        <f>COUNTIFS(EeData!$E:$E,"&gt;=" &amp; $B10,EeData!$E:$E,"&lt;" &amp; $D10,EeData!$G:$G,"A",EeData!$F:$F,"&gt;=" &amp; J$2,EeData!$F:$F,"&lt;" &amp; J$4)</f>
        <v>0</v>
      </c>
      <c r="K10" s="50">
        <f>COUNTIFS(EeData!$E:$E,"&gt;=" &amp; $B10,EeData!$E:$E,"&lt;" &amp; $D10,EeData!$G:$G,"A",EeData!$F:$F,"&gt;=" &amp; K$2,EeData!$F:$F,"&lt;" &amp; K$4)</f>
        <v>0</v>
      </c>
      <c r="L10" s="50">
        <f>COUNTIFS(EeData!$E:$E,"&gt;=" &amp; $B10,EeData!$E:$E,"&lt;" &amp; $D10,EeData!$G:$G,"A",EeData!$F:$F,"&gt;=" &amp; L$2,EeData!$F:$F,"&lt;" &amp; L$4)</f>
        <v>0</v>
      </c>
      <c r="M10" s="50">
        <f>COUNTIFS(EeData!$E:$E,"&gt;=" &amp; $B10,EeData!$E:$E,"&lt;" &amp; $D10,EeData!$G:$G,"A",EeData!$F:$F,"&gt;=" &amp; M$2,EeData!$F:$F,"&lt;" &amp; M$4)</f>
        <v>0</v>
      </c>
      <c r="N10" s="50">
        <f>COUNTIFS(EeData!$E:$E,"&gt;=" &amp; $B10,EeData!$E:$E,"&lt;" &amp; $D10,EeData!$G:$G,"A",EeData!$F:$F,"&gt;=" &amp; N$2,EeData!$F:$F,"&lt;" &amp; N$4)</f>
        <v>0</v>
      </c>
      <c r="O10" s="50">
        <f>COUNTIFS(EeData!$E:$E,"&gt;=" &amp; $B10,EeData!$E:$E,"&lt;" &amp; $D10,EeData!$G:$G,"A",EeData!$F:$F,"&gt;=" &amp; O$2,EeData!$F:$F,"&lt;" &amp; O$4)</f>
        <v>0</v>
      </c>
      <c r="P10" s="51">
        <f>COUNTIFS(EeData!$E:$E,"&gt;=" &amp; $B10,EeData!$E:$E,"&lt;" &amp; $D10,EeData!$G:$G,"A",EeData!$F:$F,"&gt;=" &amp; P$2,EeData!$F:$F,"&lt;" &amp; P$4)</f>
        <v>0</v>
      </c>
      <c r="Q10" s="54">
        <f t="shared" ref="Q10:Q25" si="4">SUM(G10:P10)</f>
        <v>3</v>
      </c>
    </row>
    <row r="11" spans="2:18" x14ac:dyDescent="0.25">
      <c r="B11" s="20">
        <f t="shared" ref="B11:B26" si="5">IF(D10="","",D10)</f>
        <v>30</v>
      </c>
      <c r="C11" s="3"/>
      <c r="D11" s="21">
        <f t="shared" ref="D11:D26" si="6">D10+10</f>
        <v>40</v>
      </c>
      <c r="F11" s="19" t="str">
        <f t="shared" si="3"/>
        <v>30-40</v>
      </c>
      <c r="G11" s="50">
        <f>COUNTIFS(EeData!$E:$E,"&gt;=" &amp; $B11,EeData!$E:$E,"&lt;" &amp; $D11,EeData!$G:$G,"A",EeData!$F:$F,"&gt;=" &amp; G$2,EeData!$F:$F,"&lt;" &amp; G$4)</f>
        <v>4</v>
      </c>
      <c r="H11" s="50">
        <f>COUNTIFS(EeData!$E:$E,"&gt;=" &amp; $B11,EeData!$E:$E,"&lt;" &amp; $D11,EeData!$G:$G,"A",EeData!$F:$F,"&gt;=" &amp; H$2,EeData!$F:$F,"&lt;" &amp; H$4)</f>
        <v>4</v>
      </c>
      <c r="I11" s="50">
        <f>COUNTIFS(EeData!$E:$E,"&gt;=" &amp; $B11,EeData!$E:$E,"&lt;" &amp; $D11,EeData!$G:$G,"A",EeData!$F:$F,"&gt;=" &amp; I$2,EeData!$F:$F,"&lt;" &amp; I$4)</f>
        <v>3</v>
      </c>
      <c r="J11" s="50">
        <f>COUNTIFS(EeData!$E:$E,"&gt;=" &amp; $B11,EeData!$E:$E,"&lt;" &amp; $D11,EeData!$G:$G,"A",EeData!$F:$F,"&gt;=" &amp; J$2,EeData!$F:$F,"&lt;" &amp; J$4)</f>
        <v>0</v>
      </c>
      <c r="K11" s="50">
        <f>COUNTIFS(EeData!$E:$E,"&gt;=" &amp; $B11,EeData!$E:$E,"&lt;" &amp; $D11,EeData!$G:$G,"A",EeData!$F:$F,"&gt;=" &amp; K$2,EeData!$F:$F,"&lt;" &amp; K$4)</f>
        <v>0</v>
      </c>
      <c r="L11" s="50">
        <f>COUNTIFS(EeData!$E:$E,"&gt;=" &amp; $B11,EeData!$E:$E,"&lt;" &amp; $D11,EeData!$G:$G,"A",EeData!$F:$F,"&gt;=" &amp; L$2,EeData!$F:$F,"&lt;" &amp; L$4)</f>
        <v>0</v>
      </c>
      <c r="M11" s="50">
        <f>COUNTIFS(EeData!$E:$E,"&gt;=" &amp; $B11,EeData!$E:$E,"&lt;" &amp; $D11,EeData!$G:$G,"A",EeData!$F:$F,"&gt;=" &amp; M$2,EeData!$F:$F,"&lt;" &amp; M$4)</f>
        <v>0</v>
      </c>
      <c r="N11" s="50">
        <f>COUNTIFS(EeData!$E:$E,"&gt;=" &amp; $B11,EeData!$E:$E,"&lt;" &amp; $D11,EeData!$G:$G,"A",EeData!$F:$F,"&gt;=" &amp; N$2,EeData!$F:$F,"&lt;" &amp; N$4)</f>
        <v>0</v>
      </c>
      <c r="O11" s="50">
        <f>COUNTIFS(EeData!$E:$E,"&gt;=" &amp; $B11,EeData!$E:$E,"&lt;" &amp; $D11,EeData!$G:$G,"A",EeData!$F:$F,"&gt;=" &amp; O$2,EeData!$F:$F,"&lt;" &amp; O$4)</f>
        <v>0</v>
      </c>
      <c r="P11" s="51">
        <f>COUNTIFS(EeData!$E:$E,"&gt;=" &amp; $B11,EeData!$E:$E,"&lt;" &amp; $D11,EeData!$G:$G,"A",EeData!$F:$F,"&gt;=" &amp; P$2,EeData!$F:$F,"&lt;" &amp; P$4)</f>
        <v>0</v>
      </c>
      <c r="Q11" s="54">
        <f t="shared" si="4"/>
        <v>11</v>
      </c>
    </row>
    <row r="12" spans="2:18" x14ac:dyDescent="0.25">
      <c r="B12" s="20">
        <f t="shared" si="5"/>
        <v>40</v>
      </c>
      <c r="C12" s="3"/>
      <c r="D12" s="21">
        <f t="shared" si="6"/>
        <v>50</v>
      </c>
      <c r="F12" s="19" t="str">
        <f t="shared" si="3"/>
        <v>40-50</v>
      </c>
      <c r="G12" s="50">
        <f>COUNTIFS(EeData!$E:$E,"&gt;=" &amp; $B12,EeData!$E:$E,"&lt;" &amp; $D12,EeData!$G:$G,"A",EeData!$F:$F,"&gt;=" &amp; G$2,EeData!$F:$F,"&lt;" &amp; G$4)</f>
        <v>2</v>
      </c>
      <c r="H12" s="50">
        <f>COUNTIFS(EeData!$E:$E,"&gt;=" &amp; $B12,EeData!$E:$E,"&lt;" &amp; $D12,EeData!$G:$G,"A",EeData!$F:$F,"&gt;=" &amp; H$2,EeData!$F:$F,"&lt;" &amp; H$4)</f>
        <v>2</v>
      </c>
      <c r="I12" s="50">
        <f>COUNTIFS(EeData!$E:$E,"&gt;=" &amp; $B12,EeData!$E:$E,"&lt;" &amp; $D12,EeData!$G:$G,"A",EeData!$F:$F,"&gt;=" &amp; I$2,EeData!$F:$F,"&lt;" &amp; I$4)</f>
        <v>5</v>
      </c>
      <c r="J12" s="50">
        <f>COUNTIFS(EeData!$E:$E,"&gt;=" &amp; $B12,EeData!$E:$E,"&lt;" &amp; $D12,EeData!$G:$G,"A",EeData!$F:$F,"&gt;=" &amp; J$2,EeData!$F:$F,"&lt;" &amp; J$4)</f>
        <v>3</v>
      </c>
      <c r="K12" s="50">
        <f>COUNTIFS(EeData!$E:$E,"&gt;=" &amp; $B12,EeData!$E:$E,"&lt;" &amp; $D12,EeData!$G:$G,"A",EeData!$F:$F,"&gt;=" &amp; K$2,EeData!$F:$F,"&lt;" &amp; K$4)</f>
        <v>1</v>
      </c>
      <c r="L12" s="50">
        <f>COUNTIFS(EeData!$E:$E,"&gt;=" &amp; $B12,EeData!$E:$E,"&lt;" &amp; $D12,EeData!$G:$G,"A",EeData!$F:$F,"&gt;=" &amp; L$2,EeData!$F:$F,"&lt;" &amp; L$4)</f>
        <v>0</v>
      </c>
      <c r="M12" s="50">
        <f>COUNTIFS(EeData!$E:$E,"&gt;=" &amp; $B12,EeData!$E:$E,"&lt;" &amp; $D12,EeData!$G:$G,"A",EeData!$F:$F,"&gt;=" &amp; M$2,EeData!$F:$F,"&lt;" &amp; M$4)</f>
        <v>0</v>
      </c>
      <c r="N12" s="50">
        <f>COUNTIFS(EeData!$E:$E,"&gt;=" &amp; $B12,EeData!$E:$E,"&lt;" &amp; $D12,EeData!$G:$G,"A",EeData!$F:$F,"&gt;=" &amp; N$2,EeData!$F:$F,"&lt;" &amp; N$4)</f>
        <v>0</v>
      </c>
      <c r="O12" s="50">
        <f>COUNTIFS(EeData!$E:$E,"&gt;=" &amp; $B12,EeData!$E:$E,"&lt;" &amp; $D12,EeData!$G:$G,"A",EeData!$F:$F,"&gt;=" &amp; O$2,EeData!$F:$F,"&lt;" &amp; O$4)</f>
        <v>0</v>
      </c>
      <c r="P12" s="51">
        <f>COUNTIFS(EeData!$E:$E,"&gt;=" &amp; $B12,EeData!$E:$E,"&lt;" &amp; $D12,EeData!$G:$G,"A",EeData!$F:$F,"&gt;=" &amp; P$2,EeData!$F:$F,"&lt;" &amp; P$4)</f>
        <v>0</v>
      </c>
      <c r="Q12" s="54">
        <f t="shared" si="4"/>
        <v>13</v>
      </c>
    </row>
    <row r="13" spans="2:18" x14ac:dyDescent="0.25">
      <c r="B13" s="20">
        <f t="shared" si="5"/>
        <v>50</v>
      </c>
      <c r="C13" s="3"/>
      <c r="D13" s="21">
        <f t="shared" si="6"/>
        <v>60</v>
      </c>
      <c r="F13" s="19" t="str">
        <f t="shared" si="3"/>
        <v>50-60</v>
      </c>
      <c r="G13" s="50">
        <f>COUNTIFS(EeData!$E:$E,"&gt;=" &amp; $B13,EeData!$E:$E,"&lt;" &amp; $D13,EeData!$G:$G,"A",EeData!$F:$F,"&gt;=" &amp; G$2,EeData!$F:$F,"&lt;" &amp; G$4)</f>
        <v>0</v>
      </c>
      <c r="H13" s="50">
        <f>COUNTIFS(EeData!$E:$E,"&gt;=" &amp; $B13,EeData!$E:$E,"&lt;" &amp; $D13,EeData!$G:$G,"A",EeData!$F:$F,"&gt;=" &amp; H$2,EeData!$F:$F,"&lt;" &amp; H$4)</f>
        <v>4</v>
      </c>
      <c r="I13" s="50">
        <f>COUNTIFS(EeData!$E:$E,"&gt;=" &amp; $B13,EeData!$E:$E,"&lt;" &amp; $D13,EeData!$G:$G,"A",EeData!$F:$F,"&gt;=" &amp; I$2,EeData!$F:$F,"&lt;" &amp; I$4)</f>
        <v>2</v>
      </c>
      <c r="J13" s="50">
        <f>COUNTIFS(EeData!$E:$E,"&gt;=" &amp; $B13,EeData!$E:$E,"&lt;" &amp; $D13,EeData!$G:$G,"A",EeData!$F:$F,"&gt;=" &amp; J$2,EeData!$F:$F,"&lt;" &amp; J$4)</f>
        <v>0</v>
      </c>
      <c r="K13" s="50">
        <f>COUNTIFS(EeData!$E:$E,"&gt;=" &amp; $B13,EeData!$E:$E,"&lt;" &amp; $D13,EeData!$G:$G,"A",EeData!$F:$F,"&gt;=" &amp; K$2,EeData!$F:$F,"&lt;" &amp; K$4)</f>
        <v>2</v>
      </c>
      <c r="L13" s="50">
        <f>COUNTIFS(EeData!$E:$E,"&gt;=" &amp; $B13,EeData!$E:$E,"&lt;" &amp; $D13,EeData!$G:$G,"A",EeData!$F:$F,"&gt;=" &amp; L$2,EeData!$F:$F,"&lt;" &amp; L$4)</f>
        <v>1</v>
      </c>
      <c r="M13" s="50">
        <f>COUNTIFS(EeData!$E:$E,"&gt;=" &amp; $B13,EeData!$E:$E,"&lt;" &amp; $D13,EeData!$G:$G,"A",EeData!$F:$F,"&gt;=" &amp; M$2,EeData!$F:$F,"&lt;" &amp; M$4)</f>
        <v>0</v>
      </c>
      <c r="N13" s="50">
        <f>COUNTIFS(EeData!$E:$E,"&gt;=" &amp; $B13,EeData!$E:$E,"&lt;" &amp; $D13,EeData!$G:$G,"A",EeData!$F:$F,"&gt;=" &amp; N$2,EeData!$F:$F,"&lt;" &amp; N$4)</f>
        <v>0</v>
      </c>
      <c r="O13" s="50">
        <f>COUNTIFS(EeData!$E:$E,"&gt;=" &amp; $B13,EeData!$E:$E,"&lt;" &amp; $D13,EeData!$G:$G,"A",EeData!$F:$F,"&gt;=" &amp; O$2,EeData!$F:$F,"&lt;" &amp; O$4)</f>
        <v>0</v>
      </c>
      <c r="P13" s="51">
        <f>COUNTIFS(EeData!$E:$E,"&gt;=" &amp; $B13,EeData!$E:$E,"&lt;" &amp; $D13,EeData!$G:$G,"A",EeData!$F:$F,"&gt;=" &amp; P$2,EeData!$F:$F,"&lt;" &amp; P$4)</f>
        <v>0</v>
      </c>
      <c r="Q13" s="54">
        <f t="shared" si="4"/>
        <v>9</v>
      </c>
    </row>
    <row r="14" spans="2:18" x14ac:dyDescent="0.25">
      <c r="B14" s="20">
        <f t="shared" si="5"/>
        <v>60</v>
      </c>
      <c r="C14" s="3"/>
      <c r="D14" s="21"/>
      <c r="F14" s="19" t="str">
        <f>IF(B14="","",IF(B14=0,"&lt;" &amp; D14, IF(D14="",B14 &amp; "&lt;=", B14 &amp; "-" &amp;D14)))</f>
        <v>60&lt;=</v>
      </c>
      <c r="G14" s="50">
        <f>COUNTIFS(EeData!$E:$E,"&gt;=" &amp; $B14,EeData!$E:$E,"&lt;" &amp; $D14,EeData!$G:$G,"A",EeData!$F:$F,"&gt;=" &amp; G$2,EeData!$F:$F,"&lt;" &amp; G$4)</f>
        <v>0</v>
      </c>
      <c r="H14" s="50">
        <f>COUNTIFS(EeData!$E:$E,"&gt;=" &amp; $B14,EeData!$E:$E,"&lt;" &amp; $D14,EeData!$G:$G,"A",EeData!$F:$F,"&gt;=" &amp; H$2,EeData!$F:$F,"&lt;" &amp; H$4)</f>
        <v>0</v>
      </c>
      <c r="I14" s="50">
        <f>COUNTIFS(EeData!$E:$E,"&gt;=" &amp; $B14,EeData!$E:$E,"&lt;" &amp; $D14,EeData!$G:$G,"A",EeData!$F:$F,"&gt;=" &amp; I$2,EeData!$F:$F,"&lt;" &amp; I$4)</f>
        <v>0</v>
      </c>
      <c r="J14" s="50">
        <f>COUNTIFS(EeData!$E:$E,"&gt;=" &amp; $B14,EeData!$E:$E,"&lt;" &amp; $D14,EeData!$G:$G,"A",EeData!$F:$F,"&gt;=" &amp; J$2,EeData!$F:$F,"&lt;" &amp; J$4)</f>
        <v>0</v>
      </c>
      <c r="K14" s="50">
        <f>COUNTIFS(EeData!$E:$E,"&gt;=" &amp; $B14,EeData!$E:$E,"&lt;" &amp; $D14,EeData!$G:$G,"A",EeData!$F:$F,"&gt;=" &amp; K$2,EeData!$F:$F,"&lt;" &amp; K$4)</f>
        <v>0</v>
      </c>
      <c r="L14" s="50">
        <f>COUNTIFS(EeData!$E:$E,"&gt;=" &amp; $B14,EeData!$E:$E,"&lt;" &amp; $D14,EeData!$G:$G,"A",EeData!$F:$F,"&gt;=" &amp; L$2,EeData!$F:$F,"&lt;" &amp; L$4)</f>
        <v>0</v>
      </c>
      <c r="M14" s="50">
        <f>COUNTIFS(EeData!$E:$E,"&gt;=" &amp; $B14,EeData!$E:$E,"&lt;" &amp; $D14,EeData!$G:$G,"A",EeData!$F:$F,"&gt;=" &amp; M$2,EeData!$F:$F,"&lt;" &amp; M$4)</f>
        <v>0</v>
      </c>
      <c r="N14" s="50">
        <f>COUNTIFS(EeData!$E:$E,"&gt;=" &amp; $B14,EeData!$E:$E,"&lt;" &amp; $D14,EeData!$G:$G,"A",EeData!$F:$F,"&gt;=" &amp; N$2,EeData!$F:$F,"&lt;" &amp; N$4)</f>
        <v>0</v>
      </c>
      <c r="O14" s="50">
        <f>COUNTIFS(EeData!$E:$E,"&gt;=" &amp; $B14,EeData!$E:$E,"&lt;" &amp; $D14,EeData!$G:$G,"A",EeData!$F:$F,"&gt;=" &amp; O$2,EeData!$F:$F,"&lt;" &amp; O$4)</f>
        <v>0</v>
      </c>
      <c r="P14" s="51">
        <f>COUNTIFS(EeData!$E:$E,"&gt;=" &amp; $B14,EeData!$E:$E,"&lt;" &amp; $D14,EeData!$G:$G,"A",EeData!$F:$F,"&gt;=" &amp; P$2,EeData!$F:$F,"&lt;" &amp; P$4)</f>
        <v>0</v>
      </c>
      <c r="Q14" s="54">
        <f t="shared" si="4"/>
        <v>0</v>
      </c>
    </row>
    <row r="15" spans="2:18" x14ac:dyDescent="0.25">
      <c r="B15" s="20" t="str">
        <f t="shared" si="5"/>
        <v/>
      </c>
      <c r="C15" s="3"/>
      <c r="D15" s="21"/>
      <c r="F15" s="19" t="str">
        <f t="shared" si="3"/>
        <v/>
      </c>
      <c r="G15" s="50">
        <f>COUNTIFS(EeData!$E:$E,"&gt;=" &amp; $B15,EeData!$E:$E,"&lt;" &amp; $D15,EeData!$G:$G,"A",EeData!$F:$F,"&gt;=" &amp; G$2,EeData!$F:$F,"&lt;" &amp; G$4)</f>
        <v>0</v>
      </c>
      <c r="H15" s="50">
        <f>COUNTIFS(EeData!$E:$E,"&gt;=" &amp; $B15,EeData!$E:$E,"&lt;" &amp; $D15,EeData!$G:$G,"A",EeData!$F:$F,"&gt;=" &amp; H$2,EeData!$F:$F,"&lt;" &amp; H$4)</f>
        <v>0</v>
      </c>
      <c r="I15" s="50">
        <f>COUNTIFS(EeData!$E:$E,"&gt;=" &amp; $B15,EeData!$E:$E,"&lt;" &amp; $D15,EeData!$G:$G,"A",EeData!$F:$F,"&gt;=" &amp; I$2,EeData!$F:$F,"&lt;" &amp; I$4)</f>
        <v>0</v>
      </c>
      <c r="J15" s="50">
        <f>COUNTIFS(EeData!$E:$E,"&gt;=" &amp; $B15,EeData!$E:$E,"&lt;" &amp; $D15,EeData!$G:$G,"A",EeData!$F:$F,"&gt;=" &amp; J$2,EeData!$F:$F,"&lt;" &amp; J$4)</f>
        <v>0</v>
      </c>
      <c r="K15" s="50">
        <f>COUNTIFS(EeData!$E:$E,"&gt;=" &amp; $B15,EeData!$E:$E,"&lt;" &amp; $D15,EeData!$G:$G,"A",EeData!$F:$F,"&gt;=" &amp; K$2,EeData!$F:$F,"&lt;" &amp; K$4)</f>
        <v>0</v>
      </c>
      <c r="L15" s="50">
        <f>COUNTIFS(EeData!$E:$E,"&gt;=" &amp; $B15,EeData!$E:$E,"&lt;" &amp; $D15,EeData!$G:$G,"A",EeData!$F:$F,"&gt;=" &amp; L$2,EeData!$F:$F,"&lt;" &amp; L$4)</f>
        <v>0</v>
      </c>
      <c r="M15" s="50">
        <f>COUNTIFS(EeData!$E:$E,"&gt;=" &amp; $B15,EeData!$E:$E,"&lt;" &amp; $D15,EeData!$G:$G,"A",EeData!$F:$F,"&gt;=" &amp; M$2,EeData!$F:$F,"&lt;" &amp; M$4)</f>
        <v>0</v>
      </c>
      <c r="N15" s="50">
        <f>COUNTIFS(EeData!$E:$E,"&gt;=" &amp; $B15,EeData!$E:$E,"&lt;" &amp; $D15,EeData!$G:$G,"A",EeData!$F:$F,"&gt;=" &amp; N$2,EeData!$F:$F,"&lt;" &amp; N$4)</f>
        <v>0</v>
      </c>
      <c r="O15" s="50">
        <f>COUNTIFS(EeData!$E:$E,"&gt;=" &amp; $B15,EeData!$E:$E,"&lt;" &amp; $D15,EeData!$G:$G,"A",EeData!$F:$F,"&gt;=" &amp; O$2,EeData!$F:$F,"&lt;" &amp; O$4)</f>
        <v>0</v>
      </c>
      <c r="P15" s="51">
        <f>COUNTIFS(EeData!$E:$E,"&gt;=" &amp; $B15,EeData!$E:$E,"&lt;" &amp; $D15,EeData!$G:$G,"A",EeData!$F:$F,"&gt;=" &amp; P$2,EeData!$F:$F,"&lt;" &amp; P$4)</f>
        <v>0</v>
      </c>
      <c r="Q15" s="54">
        <f t="shared" si="4"/>
        <v>0</v>
      </c>
    </row>
    <row r="16" spans="2:18" x14ac:dyDescent="0.25">
      <c r="B16" s="20" t="str">
        <f t="shared" si="5"/>
        <v/>
      </c>
      <c r="C16" s="3"/>
      <c r="D16" s="21"/>
      <c r="F16" s="19" t="str">
        <f t="shared" si="3"/>
        <v/>
      </c>
      <c r="G16" s="50">
        <f>COUNTIFS(EeData!$E:$E,"&gt;=" &amp; $B16,EeData!$E:$E,"&lt;" &amp; $D16,EeData!$G:$G,"A",EeData!$F:$F,"&gt;=" &amp; G$2,EeData!$F:$F,"&lt;" &amp; G$4)</f>
        <v>0</v>
      </c>
      <c r="H16" s="50">
        <f>COUNTIFS(EeData!$E:$E,"&gt;=" &amp; $B16,EeData!$E:$E,"&lt;" &amp; $D16,EeData!$G:$G,"A",EeData!$F:$F,"&gt;=" &amp; H$2,EeData!$F:$F,"&lt;" &amp; H$4)</f>
        <v>0</v>
      </c>
      <c r="I16" s="50">
        <f>COUNTIFS(EeData!$E:$E,"&gt;=" &amp; $B16,EeData!$E:$E,"&lt;" &amp; $D16,EeData!$G:$G,"A",EeData!$F:$F,"&gt;=" &amp; I$2,EeData!$F:$F,"&lt;" &amp; I$4)</f>
        <v>0</v>
      </c>
      <c r="J16" s="50">
        <f>COUNTIFS(EeData!$E:$E,"&gt;=" &amp; $B16,EeData!$E:$E,"&lt;" &amp; $D16,EeData!$G:$G,"A",EeData!$F:$F,"&gt;=" &amp; J$2,EeData!$F:$F,"&lt;" &amp; J$4)</f>
        <v>0</v>
      </c>
      <c r="K16" s="50">
        <f>COUNTIFS(EeData!$E:$E,"&gt;=" &amp; $B16,EeData!$E:$E,"&lt;" &amp; $D16,EeData!$G:$G,"A",EeData!$F:$F,"&gt;=" &amp; K$2,EeData!$F:$F,"&lt;" &amp; K$4)</f>
        <v>0</v>
      </c>
      <c r="L16" s="50">
        <f>COUNTIFS(EeData!$E:$E,"&gt;=" &amp; $B16,EeData!$E:$E,"&lt;" &amp; $D16,EeData!$G:$G,"A",EeData!$F:$F,"&gt;=" &amp; L$2,EeData!$F:$F,"&lt;" &amp; L$4)</f>
        <v>0</v>
      </c>
      <c r="M16" s="50">
        <f>COUNTIFS(EeData!$E:$E,"&gt;=" &amp; $B16,EeData!$E:$E,"&lt;" &amp; $D16,EeData!$G:$G,"A",EeData!$F:$F,"&gt;=" &amp; M$2,EeData!$F:$F,"&lt;" &amp; M$4)</f>
        <v>0</v>
      </c>
      <c r="N16" s="50">
        <f>COUNTIFS(EeData!$E:$E,"&gt;=" &amp; $B16,EeData!$E:$E,"&lt;" &amp; $D16,EeData!$G:$G,"A",EeData!$F:$F,"&gt;=" &amp; N$2,EeData!$F:$F,"&lt;" &amp; N$4)</f>
        <v>0</v>
      </c>
      <c r="O16" s="50">
        <f>COUNTIFS(EeData!$E:$E,"&gt;=" &amp; $B16,EeData!$E:$E,"&lt;" &amp; $D16,EeData!$G:$G,"A",EeData!$F:$F,"&gt;=" &amp; O$2,EeData!$F:$F,"&lt;" &amp; O$4)</f>
        <v>0</v>
      </c>
      <c r="P16" s="51">
        <f>COUNTIFS(EeData!$E:$E,"&gt;=" &amp; $B16,EeData!$E:$E,"&lt;" &amp; $D16,EeData!$G:$G,"A",EeData!$F:$F,"&gt;=" &amp; P$2,EeData!$F:$F,"&lt;" &amp; P$4)</f>
        <v>0</v>
      </c>
      <c r="Q16" s="54">
        <f t="shared" si="4"/>
        <v>0</v>
      </c>
    </row>
    <row r="17" spans="2:17" x14ac:dyDescent="0.25">
      <c r="B17" s="20"/>
      <c r="C17" s="3"/>
      <c r="D17" s="21"/>
      <c r="F17" s="19" t="str">
        <f t="shared" si="3"/>
        <v/>
      </c>
      <c r="G17" s="50">
        <f>COUNTIFS(EeData!$E:$E,"&gt;=" &amp; $B17,EeData!$E:$E,"&lt;" &amp; $D17,EeData!$G:$G,"A",EeData!$F:$F,"&gt;=" &amp; G$2,EeData!$F:$F,"&lt;" &amp; G$4)</f>
        <v>0</v>
      </c>
      <c r="H17" s="50">
        <f>COUNTIFS(EeData!$E:$E,"&gt;=" &amp; $B17,EeData!$E:$E,"&lt;" &amp; $D17,EeData!$G:$G,"A",EeData!$F:$F,"&gt;=" &amp; H$2,EeData!$F:$F,"&lt;" &amp; H$4)</f>
        <v>0</v>
      </c>
      <c r="I17" s="50">
        <f>COUNTIFS(EeData!$E:$E,"&gt;=" &amp; $B17,EeData!$E:$E,"&lt;" &amp; $D17,EeData!$G:$G,"A",EeData!$F:$F,"&gt;=" &amp; I$2,EeData!$F:$F,"&lt;" &amp; I$4)</f>
        <v>0</v>
      </c>
      <c r="J17" s="50">
        <f>COUNTIFS(EeData!$E:$E,"&gt;=" &amp; $B17,EeData!$E:$E,"&lt;" &amp; $D17,EeData!$G:$G,"A",EeData!$F:$F,"&gt;=" &amp; J$2,EeData!$F:$F,"&lt;" &amp; J$4)</f>
        <v>0</v>
      </c>
      <c r="K17" s="50">
        <f>COUNTIFS(EeData!$E:$E,"&gt;=" &amp; $B17,EeData!$E:$E,"&lt;" &amp; $D17,EeData!$G:$G,"A",EeData!$F:$F,"&gt;=" &amp; K$2,EeData!$F:$F,"&lt;" &amp; K$4)</f>
        <v>0</v>
      </c>
      <c r="L17" s="50">
        <f>COUNTIFS(EeData!$E:$E,"&gt;=" &amp; $B17,EeData!$E:$E,"&lt;" &amp; $D17,EeData!$G:$G,"A",EeData!$F:$F,"&gt;=" &amp; L$2,EeData!$F:$F,"&lt;" &amp; L$4)</f>
        <v>0</v>
      </c>
      <c r="M17" s="50">
        <f>COUNTIFS(EeData!$E:$E,"&gt;=" &amp; $B17,EeData!$E:$E,"&lt;" &amp; $D17,EeData!$G:$G,"A",EeData!$F:$F,"&gt;=" &amp; M$2,EeData!$F:$F,"&lt;" &amp; M$4)</f>
        <v>0</v>
      </c>
      <c r="N17" s="50">
        <f>COUNTIFS(EeData!$E:$E,"&gt;=" &amp; $B17,EeData!$E:$E,"&lt;" &amp; $D17,EeData!$G:$G,"A",EeData!$F:$F,"&gt;=" &amp; N$2,EeData!$F:$F,"&lt;" &amp; N$4)</f>
        <v>0</v>
      </c>
      <c r="O17" s="50">
        <f>COUNTIFS(EeData!$E:$E,"&gt;=" &amp; $B17,EeData!$E:$E,"&lt;" &amp; $D17,EeData!$G:$G,"A",EeData!$F:$F,"&gt;=" &amp; O$2,EeData!$F:$F,"&lt;" &amp; O$4)</f>
        <v>0</v>
      </c>
      <c r="P17" s="51">
        <f>COUNTIFS(EeData!$E:$E,"&gt;=" &amp; $B17,EeData!$E:$E,"&lt;" &amp; $D17,EeData!$G:$G,"A",EeData!$F:$F,"&gt;=" &amp; P$2,EeData!$F:$F,"&lt;" &amp; P$4)</f>
        <v>0</v>
      </c>
      <c r="Q17" s="54">
        <f t="shared" si="4"/>
        <v>0</v>
      </c>
    </row>
    <row r="18" spans="2:17" x14ac:dyDescent="0.25">
      <c r="B18" s="20"/>
      <c r="C18" s="3"/>
      <c r="D18" s="21"/>
      <c r="F18" s="19" t="str">
        <f t="shared" si="3"/>
        <v/>
      </c>
      <c r="G18" s="50">
        <f>COUNTIFS(EeData!$E:$E,"&gt;=" &amp; $B18,EeData!$E:$E,"&lt;" &amp; $D18,EeData!$G:$G,"A",EeData!$F:$F,"&gt;=" &amp; G$2,EeData!$F:$F,"&lt;" &amp; G$4)</f>
        <v>0</v>
      </c>
      <c r="H18" s="50">
        <f>COUNTIFS(EeData!$E:$E,"&gt;=" &amp; $B18,EeData!$E:$E,"&lt;" &amp; $D18,EeData!$G:$G,"A",EeData!$F:$F,"&gt;=" &amp; H$2,EeData!$F:$F,"&lt;" &amp; H$4)</f>
        <v>0</v>
      </c>
      <c r="I18" s="50">
        <f>COUNTIFS(EeData!$E:$E,"&gt;=" &amp; $B18,EeData!$E:$E,"&lt;" &amp; $D18,EeData!$G:$G,"A",EeData!$F:$F,"&gt;=" &amp; I$2,EeData!$F:$F,"&lt;" &amp; I$4)</f>
        <v>0</v>
      </c>
      <c r="J18" s="50">
        <f>COUNTIFS(EeData!$E:$E,"&gt;=" &amp; $B18,EeData!$E:$E,"&lt;" &amp; $D18,EeData!$G:$G,"A",EeData!$F:$F,"&gt;=" &amp; J$2,EeData!$F:$F,"&lt;" &amp; J$4)</f>
        <v>0</v>
      </c>
      <c r="K18" s="50">
        <f>COUNTIFS(EeData!$E:$E,"&gt;=" &amp; $B18,EeData!$E:$E,"&lt;" &amp; $D18,EeData!$G:$G,"A",EeData!$F:$F,"&gt;=" &amp; K$2,EeData!$F:$F,"&lt;" &amp; K$4)</f>
        <v>0</v>
      </c>
      <c r="L18" s="50">
        <f>COUNTIFS(EeData!$E:$E,"&gt;=" &amp; $B18,EeData!$E:$E,"&lt;" &amp; $D18,EeData!$G:$G,"A",EeData!$F:$F,"&gt;=" &amp; L$2,EeData!$F:$F,"&lt;" &amp; L$4)</f>
        <v>0</v>
      </c>
      <c r="M18" s="50">
        <f>COUNTIFS(EeData!$E:$E,"&gt;=" &amp; $B18,EeData!$E:$E,"&lt;" &amp; $D18,EeData!$G:$G,"A",EeData!$F:$F,"&gt;=" &amp; M$2,EeData!$F:$F,"&lt;" &amp; M$4)</f>
        <v>0</v>
      </c>
      <c r="N18" s="50">
        <f>COUNTIFS(EeData!$E:$E,"&gt;=" &amp; $B18,EeData!$E:$E,"&lt;" &amp; $D18,EeData!$G:$G,"A",EeData!$F:$F,"&gt;=" &amp; N$2,EeData!$F:$F,"&lt;" &amp; N$4)</f>
        <v>0</v>
      </c>
      <c r="O18" s="50">
        <f>COUNTIFS(EeData!$E:$E,"&gt;=" &amp; $B18,EeData!$E:$E,"&lt;" &amp; $D18,EeData!$G:$G,"A",EeData!$F:$F,"&gt;=" &amp; O$2,EeData!$F:$F,"&lt;" &amp; O$4)</f>
        <v>0</v>
      </c>
      <c r="P18" s="51">
        <f>COUNTIFS(EeData!$E:$E,"&gt;=" &amp; $B18,EeData!$E:$E,"&lt;" &amp; $D18,EeData!$G:$G,"A",EeData!$F:$F,"&gt;=" &amp; P$2,EeData!$F:$F,"&lt;" &amp; P$4)</f>
        <v>0</v>
      </c>
      <c r="Q18" s="54">
        <f t="shared" si="4"/>
        <v>0</v>
      </c>
    </row>
    <row r="19" spans="2:17" x14ac:dyDescent="0.25">
      <c r="B19" s="20" t="str">
        <f t="shared" si="5"/>
        <v/>
      </c>
      <c r="C19" s="3"/>
      <c r="D19" s="21"/>
      <c r="F19" s="19" t="str">
        <f t="shared" si="3"/>
        <v/>
      </c>
      <c r="G19" s="50">
        <f>COUNTIFS(EeData!$E:$E,"&gt;=" &amp; $B19,EeData!$E:$E,"&lt;" &amp; $D19,EeData!$G:$G,"A",EeData!$F:$F,"&gt;=" &amp; G$2,EeData!$F:$F,"&lt;" &amp; G$4)</f>
        <v>0</v>
      </c>
      <c r="H19" s="50">
        <f>COUNTIFS(EeData!$E:$E,"&gt;=" &amp; $B19,EeData!$E:$E,"&lt;" &amp; $D19,EeData!$G:$G,"A",EeData!$F:$F,"&gt;=" &amp; H$2,EeData!$F:$F,"&lt;" &amp; H$4)</f>
        <v>0</v>
      </c>
      <c r="I19" s="50">
        <f>COUNTIFS(EeData!$E:$E,"&gt;=" &amp; $B19,EeData!$E:$E,"&lt;" &amp; $D19,EeData!$G:$G,"A",EeData!$F:$F,"&gt;=" &amp; I$2,EeData!$F:$F,"&lt;" &amp; I$4)</f>
        <v>0</v>
      </c>
      <c r="J19" s="50">
        <f>COUNTIFS(EeData!$E:$E,"&gt;=" &amp; $B19,EeData!$E:$E,"&lt;" &amp; $D19,EeData!$G:$G,"A",EeData!$F:$F,"&gt;=" &amp; J$2,EeData!$F:$F,"&lt;" &amp; J$4)</f>
        <v>0</v>
      </c>
      <c r="K19" s="50">
        <f>COUNTIFS(EeData!$E:$E,"&gt;=" &amp; $B19,EeData!$E:$E,"&lt;" &amp; $D19,EeData!$G:$G,"A",EeData!$F:$F,"&gt;=" &amp; K$2,EeData!$F:$F,"&lt;" &amp; K$4)</f>
        <v>0</v>
      </c>
      <c r="L19" s="50">
        <f>COUNTIFS(EeData!$E:$E,"&gt;=" &amp; $B19,EeData!$E:$E,"&lt;" &amp; $D19,EeData!$G:$G,"A",EeData!$F:$F,"&gt;=" &amp; L$2,EeData!$F:$F,"&lt;" &amp; L$4)</f>
        <v>0</v>
      </c>
      <c r="M19" s="50">
        <f>COUNTIFS(EeData!$E:$E,"&gt;=" &amp; $B19,EeData!$E:$E,"&lt;" &amp; $D19,EeData!$G:$G,"A",EeData!$F:$F,"&gt;=" &amp; M$2,EeData!$F:$F,"&lt;" &amp; M$4)</f>
        <v>0</v>
      </c>
      <c r="N19" s="50">
        <f>COUNTIFS(EeData!$E:$E,"&gt;=" &amp; $B19,EeData!$E:$E,"&lt;" &amp; $D19,EeData!$G:$G,"A",EeData!$F:$F,"&gt;=" &amp; N$2,EeData!$F:$F,"&lt;" &amp; N$4)</f>
        <v>0</v>
      </c>
      <c r="O19" s="50">
        <f>COUNTIFS(EeData!$E:$E,"&gt;=" &amp; $B19,EeData!$E:$E,"&lt;" &amp; $D19,EeData!$G:$G,"A",EeData!$F:$F,"&gt;=" &amp; O$2,EeData!$F:$F,"&lt;" &amp; O$4)</f>
        <v>0</v>
      </c>
      <c r="P19" s="51">
        <f>COUNTIFS(EeData!$E:$E,"&gt;=" &amp; $B19,EeData!$E:$E,"&lt;" &amp; $D19,EeData!$G:$G,"A",EeData!$F:$F,"&gt;=" &amp; P$2,EeData!$F:$F,"&lt;" &amp; P$4)</f>
        <v>0</v>
      </c>
      <c r="Q19" s="54">
        <f t="shared" si="4"/>
        <v>0</v>
      </c>
    </row>
    <row r="20" spans="2:17" x14ac:dyDescent="0.25">
      <c r="B20" s="20" t="str">
        <f t="shared" si="5"/>
        <v/>
      </c>
      <c r="C20" s="3"/>
      <c r="D20" s="21"/>
      <c r="F20" s="19" t="str">
        <f t="shared" si="3"/>
        <v/>
      </c>
      <c r="G20" s="50">
        <f>COUNTIFS(EeData!$E:$E,"&gt;=" &amp; $B20,EeData!$E:$E,"&lt;" &amp; $D20,EeData!$G:$G,"A",EeData!$F:$F,"&gt;=" &amp; G$2,EeData!$F:$F,"&lt;" &amp; G$4)</f>
        <v>0</v>
      </c>
      <c r="H20" s="50">
        <f>COUNTIFS(EeData!$E:$E,"&gt;=" &amp; $B20,EeData!$E:$E,"&lt;" &amp; $D20,EeData!$G:$G,"A",EeData!$F:$F,"&gt;=" &amp; H$2,EeData!$F:$F,"&lt;" &amp; H$4)</f>
        <v>0</v>
      </c>
      <c r="I20" s="50">
        <f>COUNTIFS(EeData!$E:$E,"&gt;=" &amp; $B20,EeData!$E:$E,"&lt;" &amp; $D20,EeData!$G:$G,"A",EeData!$F:$F,"&gt;=" &amp; I$2,EeData!$F:$F,"&lt;" &amp; I$4)</f>
        <v>0</v>
      </c>
      <c r="J20" s="50">
        <f>COUNTIFS(EeData!$E:$E,"&gt;=" &amp; $B20,EeData!$E:$E,"&lt;" &amp; $D20,EeData!$G:$G,"A",EeData!$F:$F,"&gt;=" &amp; J$2,EeData!$F:$F,"&lt;" &amp; J$4)</f>
        <v>0</v>
      </c>
      <c r="K20" s="50">
        <f>COUNTIFS(EeData!$E:$E,"&gt;=" &amp; $B20,EeData!$E:$E,"&lt;" &amp; $D20,EeData!$G:$G,"A",EeData!$F:$F,"&gt;=" &amp; K$2,EeData!$F:$F,"&lt;" &amp; K$4)</f>
        <v>0</v>
      </c>
      <c r="L20" s="50">
        <f>COUNTIFS(EeData!$E:$E,"&gt;=" &amp; $B20,EeData!$E:$E,"&lt;" &amp; $D20,EeData!$G:$G,"A",EeData!$F:$F,"&gt;=" &amp; L$2,EeData!$F:$F,"&lt;" &amp; L$4)</f>
        <v>0</v>
      </c>
      <c r="M20" s="50">
        <f>COUNTIFS(EeData!$E:$E,"&gt;=" &amp; $B20,EeData!$E:$E,"&lt;" &amp; $D20,EeData!$G:$G,"A",EeData!$F:$F,"&gt;=" &amp; M$2,EeData!$F:$F,"&lt;" &amp; M$4)</f>
        <v>0</v>
      </c>
      <c r="N20" s="50">
        <f>COUNTIFS(EeData!$E:$E,"&gt;=" &amp; $B20,EeData!$E:$E,"&lt;" &amp; $D20,EeData!$G:$G,"A",EeData!$F:$F,"&gt;=" &amp; N$2,EeData!$F:$F,"&lt;" &amp; N$4)</f>
        <v>0</v>
      </c>
      <c r="O20" s="50">
        <f>COUNTIFS(EeData!$E:$E,"&gt;=" &amp; $B20,EeData!$E:$E,"&lt;" &amp; $D20,EeData!$G:$G,"A",EeData!$F:$F,"&gt;=" &amp; O$2,EeData!$F:$F,"&lt;" &amp; O$4)</f>
        <v>0</v>
      </c>
      <c r="P20" s="51">
        <f>COUNTIFS(EeData!$E:$E,"&gt;=" &amp; $B20,EeData!$E:$E,"&lt;" &amp; $D20,EeData!$G:$G,"A",EeData!$F:$F,"&gt;=" &amp; P$2,EeData!$F:$F,"&lt;" &amp; P$4)</f>
        <v>0</v>
      </c>
      <c r="Q20" s="54">
        <f t="shared" si="4"/>
        <v>0</v>
      </c>
    </row>
    <row r="21" spans="2:17" x14ac:dyDescent="0.25">
      <c r="B21" s="20" t="str">
        <f t="shared" si="5"/>
        <v/>
      </c>
      <c r="C21" s="3"/>
      <c r="D21" s="21"/>
      <c r="F21" s="19" t="str">
        <f t="shared" si="3"/>
        <v/>
      </c>
      <c r="G21" s="50">
        <f>COUNTIFS(EeData!$E:$E,"&gt;=" &amp; $B21,EeData!$E:$E,"&lt;" &amp; $D21,EeData!$G:$G,"A",EeData!$F:$F,"&gt;=" &amp; G$2,EeData!$F:$F,"&lt;" &amp; G$4)</f>
        <v>0</v>
      </c>
      <c r="H21" s="50">
        <f>COUNTIFS(EeData!$E:$E,"&gt;=" &amp; $B21,EeData!$E:$E,"&lt;" &amp; $D21,EeData!$G:$G,"A",EeData!$F:$F,"&gt;=" &amp; H$2,EeData!$F:$F,"&lt;" &amp; H$4)</f>
        <v>0</v>
      </c>
      <c r="I21" s="50">
        <f>COUNTIFS(EeData!$E:$E,"&gt;=" &amp; $B21,EeData!$E:$E,"&lt;" &amp; $D21,EeData!$G:$G,"A",EeData!$F:$F,"&gt;=" &amp; I$2,EeData!$F:$F,"&lt;" &amp; I$4)</f>
        <v>0</v>
      </c>
      <c r="J21" s="50">
        <f>COUNTIFS(EeData!$E:$E,"&gt;=" &amp; $B21,EeData!$E:$E,"&lt;" &amp; $D21,EeData!$G:$G,"A",EeData!$F:$F,"&gt;=" &amp; J$2,EeData!$F:$F,"&lt;" &amp; J$4)</f>
        <v>0</v>
      </c>
      <c r="K21" s="50">
        <f>COUNTIFS(EeData!$E:$E,"&gt;=" &amp; $B21,EeData!$E:$E,"&lt;" &amp; $D21,EeData!$G:$G,"A",EeData!$F:$F,"&gt;=" &amp; K$2,EeData!$F:$F,"&lt;" &amp; K$4)</f>
        <v>0</v>
      </c>
      <c r="L21" s="50">
        <f>COUNTIFS(EeData!$E:$E,"&gt;=" &amp; $B21,EeData!$E:$E,"&lt;" &amp; $D21,EeData!$G:$G,"A",EeData!$F:$F,"&gt;=" &amp; L$2,EeData!$F:$F,"&lt;" &amp; L$4)</f>
        <v>0</v>
      </c>
      <c r="M21" s="50">
        <f>COUNTIFS(EeData!$E:$E,"&gt;=" &amp; $B21,EeData!$E:$E,"&lt;" &amp; $D21,EeData!$G:$G,"A",EeData!$F:$F,"&gt;=" &amp; M$2,EeData!$F:$F,"&lt;" &amp; M$4)</f>
        <v>0</v>
      </c>
      <c r="N21" s="50">
        <f>COUNTIFS(EeData!$E:$E,"&gt;=" &amp; $B21,EeData!$E:$E,"&lt;" &amp; $D21,EeData!$G:$G,"A",EeData!$F:$F,"&gt;=" &amp; N$2,EeData!$F:$F,"&lt;" &amp; N$4)</f>
        <v>0</v>
      </c>
      <c r="O21" s="50">
        <f>COUNTIFS(EeData!$E:$E,"&gt;=" &amp; $B21,EeData!$E:$E,"&lt;" &amp; $D21,EeData!$G:$G,"A",EeData!$F:$F,"&gt;=" &amp; O$2,EeData!$F:$F,"&lt;" &amp; O$4)</f>
        <v>0</v>
      </c>
      <c r="P21" s="51">
        <f>COUNTIFS(EeData!$E:$E,"&gt;=" &amp; $B21,EeData!$E:$E,"&lt;" &amp; $D21,EeData!$G:$G,"A",EeData!$F:$F,"&gt;=" &amp; P$2,EeData!$F:$F,"&lt;" &amp; P$4)</f>
        <v>0</v>
      </c>
      <c r="Q21" s="54">
        <f t="shared" si="4"/>
        <v>0</v>
      </c>
    </row>
    <row r="22" spans="2:17" x14ac:dyDescent="0.25">
      <c r="B22" s="20" t="str">
        <f t="shared" si="5"/>
        <v/>
      </c>
      <c r="C22" s="3"/>
      <c r="D22" s="21"/>
      <c r="F22" s="19" t="str">
        <f t="shared" si="3"/>
        <v/>
      </c>
      <c r="G22" s="50">
        <f>COUNTIFS(EeData!$E:$E,"&gt;=" &amp; $B22,EeData!$E:$E,"&lt;" &amp; $D22,EeData!$G:$G,"A",EeData!$F:$F,"&gt;=" &amp; G$2,EeData!$F:$F,"&lt;" &amp; G$4)</f>
        <v>0</v>
      </c>
      <c r="H22" s="50">
        <f>COUNTIFS(EeData!$E:$E,"&gt;=" &amp; $B22,EeData!$E:$E,"&lt;" &amp; $D22,EeData!$G:$G,"A",EeData!$F:$F,"&gt;=" &amp; H$2,EeData!$F:$F,"&lt;" &amp; H$4)</f>
        <v>0</v>
      </c>
      <c r="I22" s="50">
        <f>COUNTIFS(EeData!$E:$E,"&gt;=" &amp; $B22,EeData!$E:$E,"&lt;" &amp; $D22,EeData!$G:$G,"A",EeData!$F:$F,"&gt;=" &amp; I$2,EeData!$F:$F,"&lt;" &amp; I$4)</f>
        <v>0</v>
      </c>
      <c r="J22" s="50">
        <f>COUNTIFS(EeData!$E:$E,"&gt;=" &amp; $B22,EeData!$E:$E,"&lt;" &amp; $D22,EeData!$G:$G,"A",EeData!$F:$F,"&gt;=" &amp; J$2,EeData!$F:$F,"&lt;" &amp; J$4)</f>
        <v>0</v>
      </c>
      <c r="K22" s="50">
        <f>COUNTIFS(EeData!$E:$E,"&gt;=" &amp; $B22,EeData!$E:$E,"&lt;" &amp; $D22,EeData!$G:$G,"A",EeData!$F:$F,"&gt;=" &amp; K$2,EeData!$F:$F,"&lt;" &amp; K$4)</f>
        <v>0</v>
      </c>
      <c r="L22" s="50">
        <f>COUNTIFS(EeData!$E:$E,"&gt;=" &amp; $B22,EeData!$E:$E,"&lt;" &amp; $D22,EeData!$G:$G,"A",EeData!$F:$F,"&gt;=" &amp; L$2,EeData!$F:$F,"&lt;" &amp; L$4)</f>
        <v>0</v>
      </c>
      <c r="M22" s="50">
        <f>COUNTIFS(EeData!$E:$E,"&gt;=" &amp; $B22,EeData!$E:$E,"&lt;" &amp; $D22,EeData!$G:$G,"A",EeData!$F:$F,"&gt;=" &amp; M$2,EeData!$F:$F,"&lt;" &amp; M$4)</f>
        <v>0</v>
      </c>
      <c r="N22" s="50">
        <f>COUNTIFS(EeData!$E:$E,"&gt;=" &amp; $B22,EeData!$E:$E,"&lt;" &amp; $D22,EeData!$G:$G,"A",EeData!$F:$F,"&gt;=" &amp; N$2,EeData!$F:$F,"&lt;" &amp; N$4)</f>
        <v>0</v>
      </c>
      <c r="O22" s="50">
        <f>COUNTIFS(EeData!$E:$E,"&gt;=" &amp; $B22,EeData!$E:$E,"&lt;" &amp; $D22,EeData!$G:$G,"A",EeData!$F:$F,"&gt;=" &amp; O$2,EeData!$F:$F,"&lt;" &amp; O$4)</f>
        <v>0</v>
      </c>
      <c r="P22" s="51">
        <f>COUNTIFS(EeData!$E:$E,"&gt;=" &amp; $B22,EeData!$E:$E,"&lt;" &amp; $D22,EeData!$G:$G,"A",EeData!$F:$F,"&gt;=" &amp; P$2,EeData!$F:$F,"&lt;" &amp; P$4)</f>
        <v>0</v>
      </c>
      <c r="Q22" s="54">
        <f t="shared" si="4"/>
        <v>0</v>
      </c>
    </row>
    <row r="23" spans="2:17" x14ac:dyDescent="0.25">
      <c r="B23" s="20" t="str">
        <f t="shared" si="5"/>
        <v/>
      </c>
      <c r="C23" s="3"/>
      <c r="D23" s="21"/>
      <c r="F23" s="19" t="str">
        <f t="shared" si="3"/>
        <v/>
      </c>
      <c r="G23" s="50">
        <f>COUNTIFS(EeData!$E:$E,"&gt;=" &amp; $B23,EeData!$E:$E,"&lt;" &amp; $D23,EeData!$G:$G,"A",EeData!$F:$F,"&gt;=" &amp; G$2,EeData!$F:$F,"&lt;" &amp; G$4)</f>
        <v>0</v>
      </c>
      <c r="H23" s="50">
        <f>COUNTIFS(EeData!$E:$E,"&gt;=" &amp; $B23,EeData!$E:$E,"&lt;" &amp; $D23,EeData!$G:$G,"A",EeData!$F:$F,"&gt;=" &amp; H$2,EeData!$F:$F,"&lt;" &amp; H$4)</f>
        <v>0</v>
      </c>
      <c r="I23" s="50">
        <f>COUNTIFS(EeData!$E:$E,"&gt;=" &amp; $B23,EeData!$E:$E,"&lt;" &amp; $D23,EeData!$G:$G,"A",EeData!$F:$F,"&gt;=" &amp; I$2,EeData!$F:$F,"&lt;" &amp; I$4)</f>
        <v>0</v>
      </c>
      <c r="J23" s="50">
        <f>COUNTIFS(EeData!$E:$E,"&gt;=" &amp; $B23,EeData!$E:$E,"&lt;" &amp; $D23,EeData!$G:$G,"A",EeData!$F:$F,"&gt;=" &amp; J$2,EeData!$F:$F,"&lt;" &amp; J$4)</f>
        <v>0</v>
      </c>
      <c r="K23" s="50">
        <f>COUNTIFS(EeData!$E:$E,"&gt;=" &amp; $B23,EeData!$E:$E,"&lt;" &amp; $D23,EeData!$G:$G,"A",EeData!$F:$F,"&gt;=" &amp; K$2,EeData!$F:$F,"&lt;" &amp; K$4)</f>
        <v>0</v>
      </c>
      <c r="L23" s="50">
        <f>COUNTIFS(EeData!$E:$E,"&gt;=" &amp; $B23,EeData!$E:$E,"&lt;" &amp; $D23,EeData!$G:$G,"A",EeData!$F:$F,"&gt;=" &amp; L$2,EeData!$F:$F,"&lt;" &amp; L$4)</f>
        <v>0</v>
      </c>
      <c r="M23" s="50">
        <f>COUNTIFS(EeData!$E:$E,"&gt;=" &amp; $B23,EeData!$E:$E,"&lt;" &amp; $D23,EeData!$G:$G,"A",EeData!$F:$F,"&gt;=" &amp; M$2,EeData!$F:$F,"&lt;" &amp; M$4)</f>
        <v>0</v>
      </c>
      <c r="N23" s="50">
        <f>COUNTIFS(EeData!$E:$E,"&gt;=" &amp; $B23,EeData!$E:$E,"&lt;" &amp; $D23,EeData!$G:$G,"A",EeData!$F:$F,"&gt;=" &amp; N$2,EeData!$F:$F,"&lt;" &amp; N$4)</f>
        <v>0</v>
      </c>
      <c r="O23" s="50">
        <f>COUNTIFS(EeData!$E:$E,"&gt;=" &amp; $B23,EeData!$E:$E,"&lt;" &amp; $D23,EeData!$G:$G,"A",EeData!$F:$F,"&gt;=" &amp; O$2,EeData!$F:$F,"&lt;" &amp; O$4)</f>
        <v>0</v>
      </c>
      <c r="P23" s="51">
        <f>COUNTIFS(EeData!$E:$E,"&gt;=" &amp; $B23,EeData!$E:$E,"&lt;" &amp; $D23,EeData!$G:$G,"A",EeData!$F:$F,"&gt;=" &amp; P$2,EeData!$F:$F,"&lt;" &amp; P$4)</f>
        <v>0</v>
      </c>
      <c r="Q23" s="54">
        <f t="shared" si="4"/>
        <v>0</v>
      </c>
    </row>
    <row r="24" spans="2:17" x14ac:dyDescent="0.25">
      <c r="B24" s="20" t="str">
        <f t="shared" si="5"/>
        <v/>
      </c>
      <c r="C24" s="3"/>
      <c r="D24" s="21"/>
      <c r="F24" s="19" t="str">
        <f t="shared" si="3"/>
        <v/>
      </c>
      <c r="G24" s="50">
        <f>COUNTIFS(EeData!$E:$E,"&gt;=" &amp; $B24,EeData!$E:$E,"&lt;" &amp; $D24,EeData!$G:$G,"A",EeData!$F:$F,"&gt;=" &amp; G$2,EeData!$F:$F,"&lt;" &amp; G$4)</f>
        <v>0</v>
      </c>
      <c r="H24" s="50">
        <f>COUNTIFS(EeData!$E:$E,"&gt;=" &amp; $B24,EeData!$E:$E,"&lt;" &amp; $D24,EeData!$G:$G,"A",EeData!$F:$F,"&gt;=" &amp; H$2,EeData!$F:$F,"&lt;" &amp; H$4)</f>
        <v>0</v>
      </c>
      <c r="I24" s="50">
        <f>COUNTIFS(EeData!$E:$E,"&gt;=" &amp; $B24,EeData!$E:$E,"&lt;" &amp; $D24,EeData!$G:$G,"A",EeData!$F:$F,"&gt;=" &amp; I$2,EeData!$F:$F,"&lt;" &amp; I$4)</f>
        <v>0</v>
      </c>
      <c r="J24" s="50">
        <f>COUNTIFS(EeData!$E:$E,"&gt;=" &amp; $B24,EeData!$E:$E,"&lt;" &amp; $D24,EeData!$G:$G,"A",EeData!$F:$F,"&gt;=" &amp; J$2,EeData!$F:$F,"&lt;" &amp; J$4)</f>
        <v>0</v>
      </c>
      <c r="K24" s="50">
        <f>COUNTIFS(EeData!$E:$E,"&gt;=" &amp; $B24,EeData!$E:$E,"&lt;" &amp; $D24,EeData!$G:$G,"A",EeData!$F:$F,"&gt;=" &amp; K$2,EeData!$F:$F,"&lt;" &amp; K$4)</f>
        <v>0</v>
      </c>
      <c r="L24" s="50">
        <f>COUNTIFS(EeData!$E:$E,"&gt;=" &amp; $B24,EeData!$E:$E,"&lt;" &amp; $D24,EeData!$G:$G,"A",EeData!$F:$F,"&gt;=" &amp; L$2,EeData!$F:$F,"&lt;" &amp; L$4)</f>
        <v>0</v>
      </c>
      <c r="M24" s="50">
        <f>COUNTIFS(EeData!$E:$E,"&gt;=" &amp; $B24,EeData!$E:$E,"&lt;" &amp; $D24,EeData!$G:$G,"A",EeData!$F:$F,"&gt;=" &amp; M$2,EeData!$F:$F,"&lt;" &amp; M$4)</f>
        <v>0</v>
      </c>
      <c r="N24" s="50">
        <f>COUNTIFS(EeData!$E:$E,"&gt;=" &amp; $B24,EeData!$E:$E,"&lt;" &amp; $D24,EeData!$G:$G,"A",EeData!$F:$F,"&gt;=" &amp; N$2,EeData!$F:$F,"&lt;" &amp; N$4)</f>
        <v>0</v>
      </c>
      <c r="O24" s="50">
        <f>COUNTIFS(EeData!$E:$E,"&gt;=" &amp; $B24,EeData!$E:$E,"&lt;" &amp; $D24,EeData!$G:$G,"A",EeData!$F:$F,"&gt;=" &amp; O$2,EeData!$F:$F,"&lt;" &amp; O$4)</f>
        <v>0</v>
      </c>
      <c r="P24" s="51">
        <f>COUNTIFS(EeData!$E:$E,"&gt;=" &amp; $B24,EeData!$E:$E,"&lt;" &amp; $D24,EeData!$G:$G,"A",EeData!$F:$F,"&gt;=" &amp; P$2,EeData!$F:$F,"&lt;" &amp; P$4)</f>
        <v>0</v>
      </c>
      <c r="Q24" s="54">
        <f t="shared" si="4"/>
        <v>0</v>
      </c>
    </row>
    <row r="25" spans="2:17" ht="15.75" thickBot="1" x14ac:dyDescent="0.3">
      <c r="B25" s="20" t="str">
        <f t="shared" si="5"/>
        <v/>
      </c>
      <c r="C25" s="3"/>
      <c r="D25" s="21"/>
      <c r="F25" s="46" t="str">
        <f t="shared" si="3"/>
        <v/>
      </c>
      <c r="G25" s="52">
        <f>COUNTIFS(EeData!$E:$E,"&gt;=" &amp; $B25,EeData!$E:$E,"&lt;" &amp; $D25,EeData!$G:$G,"A",EeData!$F:$F,"&gt;=" &amp; G$2,EeData!$F:$F,"&lt;" &amp; G$4)</f>
        <v>0</v>
      </c>
      <c r="H25" s="52">
        <f>COUNTIFS(EeData!$E:$E,"&gt;=" &amp; $B25,EeData!$E:$E,"&lt;" &amp; $D25,EeData!$G:$G,"A",EeData!$F:$F,"&gt;=" &amp; H$2,EeData!$F:$F,"&lt;" &amp; H$4)</f>
        <v>0</v>
      </c>
      <c r="I25" s="52">
        <f>COUNTIFS(EeData!$E:$E,"&gt;=" &amp; $B25,EeData!$E:$E,"&lt;" &amp; $D25,EeData!$G:$G,"A",EeData!$F:$F,"&gt;=" &amp; I$2,EeData!$F:$F,"&lt;" &amp; I$4)</f>
        <v>0</v>
      </c>
      <c r="J25" s="52">
        <f>COUNTIFS(EeData!$E:$E,"&gt;=" &amp; $B25,EeData!$E:$E,"&lt;" &amp; $D25,EeData!$G:$G,"A",EeData!$F:$F,"&gt;=" &amp; J$2,EeData!$F:$F,"&lt;" &amp; J$4)</f>
        <v>0</v>
      </c>
      <c r="K25" s="52">
        <f>COUNTIFS(EeData!$E:$E,"&gt;=" &amp; $B25,EeData!$E:$E,"&lt;" &amp; $D25,EeData!$G:$G,"A",EeData!$F:$F,"&gt;=" &amp; K$2,EeData!$F:$F,"&lt;" &amp; K$4)</f>
        <v>0</v>
      </c>
      <c r="L25" s="52">
        <f>COUNTIFS(EeData!$E:$E,"&gt;=" &amp; $B25,EeData!$E:$E,"&lt;" &amp; $D25,EeData!$G:$G,"A",EeData!$F:$F,"&gt;=" &amp; L$2,EeData!$F:$F,"&lt;" &amp; L$4)</f>
        <v>0</v>
      </c>
      <c r="M25" s="52">
        <f>COUNTIFS(EeData!$E:$E,"&gt;=" &amp; $B25,EeData!$E:$E,"&lt;" &amp; $D25,EeData!$G:$G,"A",EeData!$F:$F,"&gt;=" &amp; M$2,EeData!$F:$F,"&lt;" &amp; M$4)</f>
        <v>0</v>
      </c>
      <c r="N25" s="52">
        <f>COUNTIFS(EeData!$E:$E,"&gt;=" &amp; $B25,EeData!$E:$E,"&lt;" &amp; $D25,EeData!$G:$G,"A",EeData!$F:$F,"&gt;=" &amp; N$2,EeData!$F:$F,"&lt;" &amp; N$4)</f>
        <v>0</v>
      </c>
      <c r="O25" s="52">
        <f>COUNTIFS(EeData!$E:$E,"&gt;=" &amp; $B25,EeData!$E:$E,"&lt;" &amp; $D25,EeData!$G:$G,"A",EeData!$F:$F,"&gt;=" &amp; O$2,EeData!$F:$F,"&lt;" &amp; O$4)</f>
        <v>0</v>
      </c>
      <c r="P25" s="53">
        <f>COUNTIFS(EeData!$E:$E,"&gt;=" &amp; $B25,EeData!$E:$E,"&lt;" &amp; $D25,EeData!$G:$G,"A",EeData!$F:$F,"&gt;=" &amp; P$2,EeData!$F:$F,"&lt;" &amp; P$4)</f>
        <v>0</v>
      </c>
      <c r="Q25" s="54">
        <f t="shared" si="4"/>
        <v>0</v>
      </c>
    </row>
    <row r="26" spans="2:17" ht="15.75" thickBot="1" x14ac:dyDescent="0.3">
      <c r="B26" s="20" t="str">
        <f t="shared" si="5"/>
        <v/>
      </c>
      <c r="C26" s="6"/>
      <c r="D26" s="22"/>
      <c r="F26" s="47" t="s">
        <v>8</v>
      </c>
      <c r="G26" s="55">
        <f>SUM(G9:G25)</f>
        <v>7</v>
      </c>
      <c r="H26" s="55">
        <f t="shared" ref="H26:P26" si="7">SUM(H9:H25)</f>
        <v>11</v>
      </c>
      <c r="I26" s="55">
        <f t="shared" si="7"/>
        <v>11</v>
      </c>
      <c r="J26" s="55">
        <f t="shared" si="7"/>
        <v>3</v>
      </c>
      <c r="K26" s="55">
        <f t="shared" si="7"/>
        <v>3</v>
      </c>
      <c r="L26" s="55">
        <f t="shared" si="7"/>
        <v>1</v>
      </c>
      <c r="M26" s="55">
        <f t="shared" si="7"/>
        <v>0</v>
      </c>
      <c r="N26" s="55">
        <f t="shared" si="7"/>
        <v>0</v>
      </c>
      <c r="O26" s="55">
        <f t="shared" si="7"/>
        <v>0</v>
      </c>
      <c r="P26" s="55">
        <f t="shared" si="7"/>
        <v>0</v>
      </c>
      <c r="Q26" s="55">
        <f>SUM(Q9:Q25)</f>
        <v>36</v>
      </c>
    </row>
    <row r="27" spans="2:17" x14ac:dyDescent="0.25">
      <c r="B27" s="1"/>
    </row>
  </sheetData>
  <mergeCells count="5">
    <mergeCell ref="B7:D7"/>
    <mergeCell ref="B6:D6"/>
    <mergeCell ref="E2:E4"/>
    <mergeCell ref="B2:D2"/>
    <mergeCell ref="F6:Q6"/>
  </mergeCells>
  <printOptions horizontalCentered="1"/>
  <pageMargins left="0.7" right="0.7" top="0.75" bottom="0.75" header="0.3" footer="0.3"/>
  <pageSetup scale="60" orientation="portrait" r:id="rId1"/>
  <headerFooter>
    <oddFooter>&amp;LWeek 3- Sum and Count Functions.xlsx
Age by Service &amp;R03/27/2022
02:43 PM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9CA5D-DA1D-4A0E-BD76-C15393C9F276}">
  <dimension ref="A1:H54"/>
  <sheetViews>
    <sheetView workbookViewId="0">
      <selection activeCell="F15" sqref="F15"/>
    </sheetView>
  </sheetViews>
  <sheetFormatPr defaultColWidth="8.85546875" defaultRowHeight="12.75" x14ac:dyDescent="0.2"/>
  <cols>
    <col min="1" max="1" width="9.7109375" style="38" customWidth="1"/>
    <col min="2" max="2" width="14.42578125" style="38" bestFit="1" customWidth="1"/>
    <col min="3" max="3" width="13.85546875" style="38" bestFit="1" customWidth="1"/>
    <col min="4" max="4" width="13" style="38" customWidth="1"/>
    <col min="5" max="5" width="10.28515625" style="38" customWidth="1"/>
    <col min="6" max="6" width="10.5703125" style="38" customWidth="1"/>
    <col min="7" max="7" width="11.7109375" style="38" bestFit="1" customWidth="1"/>
    <col min="8" max="8" width="11.5703125" style="38" bestFit="1" customWidth="1"/>
    <col min="9" max="16384" width="8.85546875" style="38"/>
  </cols>
  <sheetData>
    <row r="1" spans="1:8" ht="18" x14ac:dyDescent="0.25">
      <c r="A1" s="45" t="s">
        <v>22</v>
      </c>
      <c r="B1" s="45"/>
      <c r="C1" s="45"/>
      <c r="D1" s="45"/>
      <c r="E1" s="45"/>
      <c r="F1" s="45"/>
      <c r="G1" s="45"/>
      <c r="H1" s="45"/>
    </row>
    <row r="4" spans="1:8" ht="15.75" thickBot="1" x14ac:dyDescent="0.3">
      <c r="C4" s="44"/>
      <c r="D4" s="44"/>
      <c r="E4" s="44"/>
      <c r="F4" s="44"/>
    </row>
    <row r="5" spans="1:8" x14ac:dyDescent="0.2">
      <c r="A5" s="43" t="s">
        <v>21</v>
      </c>
      <c r="B5" s="42" t="s">
        <v>20</v>
      </c>
      <c r="C5" s="41" t="s">
        <v>19</v>
      </c>
      <c r="D5" s="41" t="s">
        <v>18</v>
      </c>
      <c r="E5" s="41" t="s">
        <v>17</v>
      </c>
      <c r="F5" s="41" t="s">
        <v>16</v>
      </c>
      <c r="G5" s="41" t="s">
        <v>15</v>
      </c>
      <c r="H5" s="41" t="s">
        <v>14</v>
      </c>
    </row>
    <row r="6" spans="1:8" ht="15" x14ac:dyDescent="0.25">
      <c r="A6" s="39">
        <v>375757</v>
      </c>
      <c r="B6" s="39">
        <v>2</v>
      </c>
      <c r="C6" s="40">
        <v>96000</v>
      </c>
      <c r="D6" s="40">
        <v>91428.57142857142</v>
      </c>
      <c r="E6" s="39">
        <v>55</v>
      </c>
      <c r="F6" s="39">
        <v>7</v>
      </c>
      <c r="G6" s="39" t="s">
        <v>10</v>
      </c>
      <c r="H6" s="39" t="s">
        <v>10</v>
      </c>
    </row>
    <row r="7" spans="1:8" ht="15" x14ac:dyDescent="0.25">
      <c r="A7" s="39">
        <v>384691</v>
      </c>
      <c r="B7" s="39">
        <v>1</v>
      </c>
      <c r="C7" s="40">
        <v>89000</v>
      </c>
      <c r="D7" s="40">
        <v>84761.904761904763</v>
      </c>
      <c r="E7" s="39">
        <v>52</v>
      </c>
      <c r="F7" s="39">
        <v>5</v>
      </c>
      <c r="G7" s="39" t="s">
        <v>10</v>
      </c>
      <c r="H7" s="39" t="s">
        <v>10</v>
      </c>
    </row>
    <row r="8" spans="1:8" ht="15" x14ac:dyDescent="0.25">
      <c r="A8" s="39">
        <v>396332</v>
      </c>
      <c r="B8" s="39">
        <v>3</v>
      </c>
      <c r="C8" s="40">
        <v>85000</v>
      </c>
      <c r="D8" s="40"/>
      <c r="E8" s="39">
        <v>48</v>
      </c>
      <c r="F8" s="39">
        <v>1</v>
      </c>
      <c r="G8" s="39" t="s">
        <v>10</v>
      </c>
      <c r="H8" s="39"/>
    </row>
    <row r="9" spans="1:8" ht="15" x14ac:dyDescent="0.25">
      <c r="A9" s="39">
        <v>401073</v>
      </c>
      <c r="B9" s="39">
        <v>1</v>
      </c>
      <c r="C9" s="40"/>
      <c r="D9" s="40">
        <v>80000</v>
      </c>
      <c r="E9" s="39">
        <v>66</v>
      </c>
      <c r="F9" s="39"/>
      <c r="G9" s="39" t="s">
        <v>11</v>
      </c>
      <c r="H9" s="39" t="s">
        <v>11</v>
      </c>
    </row>
    <row r="10" spans="1:8" ht="15" x14ac:dyDescent="0.25">
      <c r="A10" s="39">
        <v>409118</v>
      </c>
      <c r="B10" s="39">
        <v>1</v>
      </c>
      <c r="C10" s="40">
        <v>83000</v>
      </c>
      <c r="D10" s="40">
        <v>71000</v>
      </c>
      <c r="E10" s="39">
        <v>28</v>
      </c>
      <c r="F10" s="39">
        <v>11</v>
      </c>
      <c r="G10" s="39" t="s">
        <v>10</v>
      </c>
      <c r="H10" s="39" t="s">
        <v>10</v>
      </c>
    </row>
    <row r="11" spans="1:8" ht="15" x14ac:dyDescent="0.25">
      <c r="A11" s="39">
        <v>411380</v>
      </c>
      <c r="B11" s="39">
        <v>1</v>
      </c>
      <c r="C11" s="40">
        <v>86000</v>
      </c>
      <c r="D11" s="40">
        <v>74000</v>
      </c>
      <c r="E11" s="39">
        <v>57</v>
      </c>
      <c r="F11" s="39">
        <v>27</v>
      </c>
      <c r="G11" s="39" t="s">
        <v>10</v>
      </c>
      <c r="H11" s="39" t="s">
        <v>10</v>
      </c>
    </row>
    <row r="12" spans="1:8" ht="15" x14ac:dyDescent="0.25">
      <c r="A12" s="39">
        <v>412092</v>
      </c>
      <c r="B12" s="39">
        <v>1</v>
      </c>
      <c r="C12" s="40">
        <v>87000</v>
      </c>
      <c r="D12" s="40"/>
      <c r="E12" s="39">
        <v>32</v>
      </c>
      <c r="F12" s="39">
        <v>2</v>
      </c>
      <c r="G12" s="39" t="s">
        <v>10</v>
      </c>
      <c r="H12" s="39"/>
    </row>
    <row r="13" spans="1:8" ht="15" x14ac:dyDescent="0.25">
      <c r="A13" s="39">
        <v>413369</v>
      </c>
      <c r="B13" s="39">
        <v>1</v>
      </c>
      <c r="C13" s="40">
        <v>86000</v>
      </c>
      <c r="D13" s="40"/>
      <c r="E13" s="39">
        <v>44</v>
      </c>
      <c r="F13" s="39">
        <v>14</v>
      </c>
      <c r="G13" s="39" t="s">
        <v>10</v>
      </c>
      <c r="H13" s="39"/>
    </row>
    <row r="14" spans="1:8" ht="15" x14ac:dyDescent="0.25">
      <c r="A14" s="39">
        <v>415179</v>
      </c>
      <c r="B14" s="39">
        <v>1</v>
      </c>
      <c r="C14" s="40">
        <v>75000</v>
      </c>
      <c r="D14" s="40">
        <v>63000</v>
      </c>
      <c r="E14" s="39">
        <v>32</v>
      </c>
      <c r="F14" s="39">
        <v>2</v>
      </c>
      <c r="G14" s="39" t="s">
        <v>10</v>
      </c>
      <c r="H14" s="39" t="s">
        <v>10</v>
      </c>
    </row>
    <row r="15" spans="1:8" ht="15" x14ac:dyDescent="0.25">
      <c r="A15" s="39">
        <v>422576</v>
      </c>
      <c r="B15" s="39">
        <v>1</v>
      </c>
      <c r="C15" s="40">
        <v>86000</v>
      </c>
      <c r="D15" s="40">
        <v>80000</v>
      </c>
      <c r="E15" s="39">
        <v>55</v>
      </c>
      <c r="F15" s="39"/>
      <c r="G15" s="39" t="s">
        <v>11</v>
      </c>
      <c r="H15" s="39" t="s">
        <v>10</v>
      </c>
    </row>
    <row r="16" spans="1:8" ht="15" x14ac:dyDescent="0.25">
      <c r="A16" s="39">
        <v>424060</v>
      </c>
      <c r="B16" s="39">
        <v>3</v>
      </c>
      <c r="C16" s="40">
        <v>250000</v>
      </c>
      <c r="D16" s="40">
        <v>230000</v>
      </c>
      <c r="E16" s="39">
        <v>51</v>
      </c>
      <c r="F16" s="39">
        <v>10</v>
      </c>
      <c r="G16" s="39" t="s">
        <v>10</v>
      </c>
      <c r="H16" s="39" t="s">
        <v>10</v>
      </c>
    </row>
    <row r="17" spans="1:8" ht="15" x14ac:dyDescent="0.25">
      <c r="A17" s="39">
        <v>431411</v>
      </c>
      <c r="B17" s="39">
        <v>3</v>
      </c>
      <c r="C17" s="40">
        <v>91000</v>
      </c>
      <c r="D17" s="40">
        <v>86666.666666666657</v>
      </c>
      <c r="E17" s="39">
        <v>49</v>
      </c>
      <c r="F17" s="39">
        <v>6</v>
      </c>
      <c r="G17" s="39" t="s">
        <v>10</v>
      </c>
      <c r="H17" s="39" t="s">
        <v>10</v>
      </c>
    </row>
    <row r="18" spans="1:8" ht="15" x14ac:dyDescent="0.25">
      <c r="A18" s="39">
        <v>436028</v>
      </c>
      <c r="B18" s="39">
        <v>1</v>
      </c>
      <c r="C18" s="40">
        <v>86000</v>
      </c>
      <c r="D18" s="40">
        <v>74000</v>
      </c>
      <c r="E18" s="39">
        <v>23</v>
      </c>
      <c r="F18" s="39">
        <v>3</v>
      </c>
      <c r="G18" s="39" t="s">
        <v>10</v>
      </c>
      <c r="H18" s="39" t="s">
        <v>10</v>
      </c>
    </row>
    <row r="19" spans="1:8" ht="15" x14ac:dyDescent="0.25">
      <c r="A19" s="39">
        <v>437293</v>
      </c>
      <c r="B19" s="39">
        <v>3</v>
      </c>
      <c r="C19" s="40">
        <v>86000</v>
      </c>
      <c r="D19" s="40">
        <v>80000</v>
      </c>
      <c r="E19" s="39">
        <v>51</v>
      </c>
      <c r="F19" s="39"/>
      <c r="G19" s="39" t="s">
        <v>12</v>
      </c>
      <c r="H19" s="39" t="s">
        <v>10</v>
      </c>
    </row>
    <row r="20" spans="1:8" ht="15" x14ac:dyDescent="0.25">
      <c r="A20" s="39">
        <v>438052</v>
      </c>
      <c r="B20" s="39">
        <v>1</v>
      </c>
      <c r="C20" s="40">
        <v>86000</v>
      </c>
      <c r="D20" s="40">
        <v>74000</v>
      </c>
      <c r="E20" s="39">
        <v>32</v>
      </c>
      <c r="F20" s="39">
        <v>9</v>
      </c>
      <c r="G20" s="39" t="s">
        <v>10</v>
      </c>
      <c r="H20" s="39" t="s">
        <v>10</v>
      </c>
    </row>
    <row r="21" spans="1:8" ht="15" x14ac:dyDescent="0.25">
      <c r="A21" s="39">
        <v>438638</v>
      </c>
      <c r="B21" s="39">
        <v>2</v>
      </c>
      <c r="C21" s="40">
        <v>87000</v>
      </c>
      <c r="D21" s="40">
        <v>82857.142857142855</v>
      </c>
      <c r="E21" s="39">
        <v>47</v>
      </c>
      <c r="F21" s="39">
        <v>12</v>
      </c>
      <c r="G21" s="39" t="s">
        <v>10</v>
      </c>
      <c r="H21" s="39" t="s">
        <v>10</v>
      </c>
    </row>
    <row r="22" spans="1:8" ht="15" x14ac:dyDescent="0.25">
      <c r="A22" s="39">
        <v>449418</v>
      </c>
      <c r="B22" s="39">
        <v>1</v>
      </c>
      <c r="C22" s="40">
        <v>76000</v>
      </c>
      <c r="D22" s="40">
        <v>64000</v>
      </c>
      <c r="E22" s="39">
        <v>45</v>
      </c>
      <c r="F22" s="39">
        <v>15</v>
      </c>
      <c r="G22" s="39" t="s">
        <v>10</v>
      </c>
      <c r="H22" s="39" t="s">
        <v>10</v>
      </c>
    </row>
    <row r="23" spans="1:8" ht="15" x14ac:dyDescent="0.25">
      <c r="A23" s="39">
        <v>449944</v>
      </c>
      <c r="B23" s="39">
        <v>1</v>
      </c>
      <c r="C23" s="40">
        <v>86000</v>
      </c>
      <c r="D23" s="40">
        <v>80000</v>
      </c>
      <c r="E23" s="39">
        <v>45</v>
      </c>
      <c r="F23" s="39"/>
      <c r="G23" s="39" t="s">
        <v>12</v>
      </c>
      <c r="H23" s="39" t="s">
        <v>10</v>
      </c>
    </row>
    <row r="24" spans="1:8" ht="15" x14ac:dyDescent="0.25">
      <c r="A24" s="39">
        <v>452656</v>
      </c>
      <c r="B24" s="39">
        <v>2</v>
      </c>
      <c r="C24" s="40">
        <v>93000</v>
      </c>
      <c r="D24" s="40">
        <v>88571.428571428565</v>
      </c>
      <c r="E24" s="39">
        <v>46</v>
      </c>
      <c r="F24" s="39">
        <v>18</v>
      </c>
      <c r="G24" s="39" t="s">
        <v>10</v>
      </c>
      <c r="H24" s="39" t="s">
        <v>10</v>
      </c>
    </row>
    <row r="25" spans="1:8" ht="15" x14ac:dyDescent="0.25">
      <c r="A25" s="39">
        <v>463271</v>
      </c>
      <c r="B25" s="39">
        <v>1</v>
      </c>
      <c r="C25" s="40">
        <v>54000</v>
      </c>
      <c r="D25" s="40">
        <v>42000</v>
      </c>
      <c r="E25" s="39">
        <v>32</v>
      </c>
      <c r="F25" s="39">
        <v>8</v>
      </c>
      <c r="G25" s="39" t="s">
        <v>10</v>
      </c>
      <c r="H25" s="39" t="s">
        <v>10</v>
      </c>
    </row>
    <row r="26" spans="1:8" ht="15" x14ac:dyDescent="0.25">
      <c r="A26" s="39">
        <v>463938</v>
      </c>
      <c r="B26" s="39">
        <v>1</v>
      </c>
      <c r="C26" s="40">
        <v>96000</v>
      </c>
      <c r="D26" s="40">
        <v>84000</v>
      </c>
      <c r="E26" s="39">
        <v>32</v>
      </c>
      <c r="F26" s="39">
        <v>2</v>
      </c>
      <c r="G26" s="39" t="s">
        <v>10</v>
      </c>
      <c r="H26" s="39" t="s">
        <v>10</v>
      </c>
    </row>
    <row r="27" spans="1:8" ht="15" x14ac:dyDescent="0.25">
      <c r="A27" s="39">
        <v>479102</v>
      </c>
      <c r="B27" s="39">
        <v>3</v>
      </c>
      <c r="C27" s="40">
        <v>85000</v>
      </c>
      <c r="D27" s="40"/>
      <c r="E27" s="39">
        <v>48</v>
      </c>
      <c r="F27" s="39">
        <v>1</v>
      </c>
      <c r="G27" s="39" t="s">
        <v>10</v>
      </c>
      <c r="H27" s="39"/>
    </row>
    <row r="28" spans="1:8" ht="15" x14ac:dyDescent="0.25">
      <c r="A28" s="39">
        <v>481800</v>
      </c>
      <c r="B28" s="39">
        <v>2</v>
      </c>
      <c r="C28" s="40"/>
      <c r="D28" s="40">
        <v>80000</v>
      </c>
      <c r="E28" s="39">
        <v>64</v>
      </c>
      <c r="F28" s="39"/>
      <c r="G28" s="39" t="s">
        <v>11</v>
      </c>
      <c r="H28" s="39" t="s">
        <v>11</v>
      </c>
    </row>
    <row r="29" spans="1:8" ht="15" x14ac:dyDescent="0.25">
      <c r="A29" s="39">
        <v>482078</v>
      </c>
      <c r="B29" s="39">
        <v>1</v>
      </c>
      <c r="C29" s="40">
        <v>110000</v>
      </c>
      <c r="D29" s="40">
        <v>98000</v>
      </c>
      <c r="E29" s="39">
        <v>32</v>
      </c>
      <c r="F29" s="39">
        <v>8</v>
      </c>
      <c r="G29" s="39" t="s">
        <v>10</v>
      </c>
      <c r="H29" s="39" t="s">
        <v>10</v>
      </c>
    </row>
    <row r="30" spans="1:8" ht="15" x14ac:dyDescent="0.25">
      <c r="A30" s="39">
        <v>486583</v>
      </c>
      <c r="B30" s="39">
        <v>1</v>
      </c>
      <c r="C30" s="40">
        <v>86000</v>
      </c>
      <c r="D30" s="40">
        <v>80000</v>
      </c>
      <c r="E30" s="39">
        <v>32</v>
      </c>
      <c r="F30" s="39"/>
      <c r="G30" s="39" t="s">
        <v>13</v>
      </c>
      <c r="H30" s="39" t="s">
        <v>10</v>
      </c>
    </row>
    <row r="31" spans="1:8" ht="15" x14ac:dyDescent="0.25">
      <c r="A31" s="39">
        <v>492053</v>
      </c>
      <c r="B31" s="39">
        <v>1</v>
      </c>
      <c r="C31" s="40">
        <v>86000</v>
      </c>
      <c r="D31" s="40">
        <v>74000</v>
      </c>
      <c r="E31" s="39">
        <v>32</v>
      </c>
      <c r="F31" s="39">
        <v>2</v>
      </c>
      <c r="G31" s="39" t="s">
        <v>10</v>
      </c>
      <c r="H31" s="39" t="s">
        <v>10</v>
      </c>
    </row>
    <row r="32" spans="1:8" ht="15" x14ac:dyDescent="0.25">
      <c r="A32" s="39">
        <v>492133</v>
      </c>
      <c r="B32" s="39">
        <v>1</v>
      </c>
      <c r="C32" s="40">
        <v>100000</v>
      </c>
      <c r="D32" s="40">
        <v>88000</v>
      </c>
      <c r="E32" s="39">
        <v>32</v>
      </c>
      <c r="F32" s="39">
        <v>10</v>
      </c>
      <c r="G32" s="39" t="s">
        <v>10</v>
      </c>
      <c r="H32" s="39" t="s">
        <v>10</v>
      </c>
    </row>
    <row r="33" spans="1:8" ht="15" x14ac:dyDescent="0.25">
      <c r="A33" s="39">
        <v>492176</v>
      </c>
      <c r="B33" s="39">
        <v>1</v>
      </c>
      <c r="C33" s="40">
        <v>86000</v>
      </c>
      <c r="D33" s="40">
        <v>80000</v>
      </c>
      <c r="E33" s="39">
        <v>34</v>
      </c>
      <c r="F33" s="39"/>
      <c r="G33" s="39" t="s">
        <v>13</v>
      </c>
      <c r="H33" s="39" t="s">
        <v>10</v>
      </c>
    </row>
    <row r="34" spans="1:8" ht="15" x14ac:dyDescent="0.25">
      <c r="A34" s="39">
        <v>496907</v>
      </c>
      <c r="B34" s="39">
        <v>2</v>
      </c>
      <c r="C34" s="40"/>
      <c r="D34" s="40">
        <v>80000</v>
      </c>
      <c r="E34" s="39">
        <v>59</v>
      </c>
      <c r="F34" s="39"/>
      <c r="G34" s="39" t="s">
        <v>11</v>
      </c>
      <c r="H34" s="39" t="s">
        <v>12</v>
      </c>
    </row>
    <row r="35" spans="1:8" ht="15" x14ac:dyDescent="0.25">
      <c r="A35" s="39">
        <v>507242</v>
      </c>
      <c r="B35" s="39">
        <v>1</v>
      </c>
      <c r="C35" s="40">
        <v>92000</v>
      </c>
      <c r="D35" s="40">
        <v>40000</v>
      </c>
      <c r="E35" s="39">
        <v>44</v>
      </c>
      <c r="F35" s="39">
        <v>7</v>
      </c>
      <c r="G35" s="39" t="s">
        <v>10</v>
      </c>
      <c r="H35" s="39" t="s">
        <v>10</v>
      </c>
    </row>
    <row r="36" spans="1:8" ht="15" x14ac:dyDescent="0.25">
      <c r="A36" s="39">
        <v>513820</v>
      </c>
      <c r="B36" s="39">
        <v>1</v>
      </c>
      <c r="C36" s="40"/>
      <c r="D36" s="40">
        <v>80000</v>
      </c>
      <c r="E36" s="39">
        <v>62</v>
      </c>
      <c r="F36" s="39"/>
      <c r="G36" s="39" t="s">
        <v>11</v>
      </c>
      <c r="H36" s="39" t="s">
        <v>12</v>
      </c>
    </row>
    <row r="37" spans="1:8" ht="15" x14ac:dyDescent="0.25">
      <c r="A37" s="39">
        <v>514774</v>
      </c>
      <c r="B37" s="39">
        <v>3</v>
      </c>
      <c r="C37" s="40"/>
      <c r="D37" s="40">
        <v>80000</v>
      </c>
      <c r="E37" s="39">
        <v>44</v>
      </c>
      <c r="F37" s="39"/>
      <c r="G37" s="39" t="s">
        <v>12</v>
      </c>
      <c r="H37" s="39" t="s">
        <v>12</v>
      </c>
    </row>
    <row r="38" spans="1:8" ht="15" x14ac:dyDescent="0.25">
      <c r="A38" s="39">
        <v>520201</v>
      </c>
      <c r="B38" s="39">
        <v>2</v>
      </c>
      <c r="C38" s="40"/>
      <c r="D38" s="40">
        <v>80000</v>
      </c>
      <c r="E38" s="39">
        <v>36</v>
      </c>
      <c r="F38" s="39"/>
      <c r="G38" s="39" t="s">
        <v>12</v>
      </c>
      <c r="H38" s="39" t="s">
        <v>12</v>
      </c>
    </row>
    <row r="39" spans="1:8" ht="15" x14ac:dyDescent="0.25">
      <c r="A39" s="39">
        <v>520938</v>
      </c>
      <c r="B39" s="39">
        <v>1</v>
      </c>
      <c r="C39" s="40">
        <v>23000</v>
      </c>
      <c r="D39" s="40">
        <v>11000</v>
      </c>
      <c r="E39" s="39">
        <v>36</v>
      </c>
      <c r="F39" s="39">
        <v>10</v>
      </c>
      <c r="G39" s="39" t="s">
        <v>10</v>
      </c>
      <c r="H39" s="39" t="s">
        <v>10</v>
      </c>
    </row>
    <row r="40" spans="1:8" ht="15" x14ac:dyDescent="0.25">
      <c r="A40" s="39">
        <v>521501</v>
      </c>
      <c r="B40" s="39">
        <v>1</v>
      </c>
      <c r="C40" s="40">
        <v>79000</v>
      </c>
      <c r="D40" s="40">
        <v>67000</v>
      </c>
      <c r="E40" s="39">
        <v>26</v>
      </c>
      <c r="F40" s="39">
        <v>8</v>
      </c>
      <c r="G40" s="39" t="s">
        <v>10</v>
      </c>
      <c r="H40" s="39" t="s">
        <v>10</v>
      </c>
    </row>
    <row r="41" spans="1:8" ht="15" x14ac:dyDescent="0.25">
      <c r="A41" s="39">
        <v>526149</v>
      </c>
      <c r="B41" s="39">
        <v>3</v>
      </c>
      <c r="C41" s="40">
        <v>97000</v>
      </c>
      <c r="D41" s="40">
        <v>92380.952380952382</v>
      </c>
      <c r="E41" s="39">
        <v>55</v>
      </c>
      <c r="F41" s="39">
        <v>9</v>
      </c>
      <c r="G41" s="39" t="s">
        <v>10</v>
      </c>
      <c r="H41" s="39" t="s">
        <v>10</v>
      </c>
    </row>
    <row r="42" spans="1:8" ht="15" x14ac:dyDescent="0.25">
      <c r="A42" s="39">
        <v>539134</v>
      </c>
      <c r="B42" s="39">
        <v>1</v>
      </c>
      <c r="C42" s="40">
        <v>94000</v>
      </c>
      <c r="D42" s="40">
        <v>82000</v>
      </c>
      <c r="E42" s="39">
        <v>32</v>
      </c>
      <c r="F42" s="39">
        <v>10</v>
      </c>
      <c r="G42" s="39" t="s">
        <v>10</v>
      </c>
      <c r="H42" s="39" t="s">
        <v>10</v>
      </c>
    </row>
    <row r="43" spans="1:8" ht="15" x14ac:dyDescent="0.25">
      <c r="A43" s="39">
        <v>540346</v>
      </c>
      <c r="B43" s="39">
        <v>1</v>
      </c>
      <c r="C43" s="40">
        <v>95000</v>
      </c>
      <c r="D43" s="40">
        <v>90476.190476190473</v>
      </c>
      <c r="E43" s="39">
        <v>49</v>
      </c>
      <c r="F43" s="39">
        <v>10</v>
      </c>
      <c r="G43" s="39" t="s">
        <v>10</v>
      </c>
      <c r="H43" s="39" t="s">
        <v>10</v>
      </c>
    </row>
    <row r="44" spans="1:8" ht="15" x14ac:dyDescent="0.25">
      <c r="A44" s="39">
        <v>547503</v>
      </c>
      <c r="B44" s="39">
        <v>2</v>
      </c>
      <c r="C44" s="40">
        <v>90000</v>
      </c>
      <c r="D44" s="40">
        <v>85714.28571428571</v>
      </c>
      <c r="E44" s="39">
        <v>49</v>
      </c>
      <c r="F44" s="39">
        <v>15</v>
      </c>
      <c r="G44" s="39" t="s">
        <v>10</v>
      </c>
      <c r="H44" s="39" t="s">
        <v>10</v>
      </c>
    </row>
    <row r="45" spans="1:8" ht="15" x14ac:dyDescent="0.25">
      <c r="A45" s="39">
        <v>552468</v>
      </c>
      <c r="B45" s="39">
        <v>1</v>
      </c>
      <c r="C45" s="40">
        <v>86000</v>
      </c>
      <c r="D45" s="40">
        <v>74000</v>
      </c>
      <c r="E45" s="39">
        <v>67</v>
      </c>
      <c r="F45" s="39">
        <v>37</v>
      </c>
      <c r="G45" s="39" t="s">
        <v>10</v>
      </c>
      <c r="H45" s="39" t="s">
        <v>10</v>
      </c>
    </row>
    <row r="46" spans="1:8" ht="15" x14ac:dyDescent="0.25">
      <c r="A46" s="39">
        <v>555539</v>
      </c>
      <c r="B46" s="39">
        <v>2</v>
      </c>
      <c r="C46" s="40">
        <v>86000</v>
      </c>
      <c r="D46" s="40">
        <v>80000</v>
      </c>
      <c r="E46" s="39">
        <v>58</v>
      </c>
      <c r="F46" s="39"/>
      <c r="G46" s="39" t="s">
        <v>11</v>
      </c>
      <c r="H46" s="39" t="s">
        <v>10</v>
      </c>
    </row>
    <row r="47" spans="1:8" ht="15" x14ac:dyDescent="0.25">
      <c r="A47" s="39">
        <v>561821</v>
      </c>
      <c r="B47" s="39">
        <v>1</v>
      </c>
      <c r="C47" s="40">
        <v>86000</v>
      </c>
      <c r="D47" s="40">
        <v>81904.761904761908</v>
      </c>
      <c r="E47" s="39">
        <v>47</v>
      </c>
      <c r="F47" s="39">
        <v>10</v>
      </c>
      <c r="G47" s="39" t="s">
        <v>10</v>
      </c>
      <c r="H47" s="39" t="s">
        <v>10</v>
      </c>
    </row>
    <row r="48" spans="1:8" ht="15" x14ac:dyDescent="0.25">
      <c r="A48" s="39">
        <v>564037</v>
      </c>
      <c r="B48" s="39">
        <v>1</v>
      </c>
      <c r="C48" s="40">
        <v>200000</v>
      </c>
      <c r="D48" s="40">
        <v>188000</v>
      </c>
      <c r="E48" s="39">
        <v>32</v>
      </c>
      <c r="F48" s="39">
        <v>8</v>
      </c>
      <c r="G48" s="39" t="s">
        <v>10</v>
      </c>
      <c r="H48" s="39" t="s">
        <v>10</v>
      </c>
    </row>
    <row r="49" spans="1:8" ht="15" x14ac:dyDescent="0.25">
      <c r="A49" s="39">
        <v>564894</v>
      </c>
      <c r="B49" s="39">
        <v>3</v>
      </c>
      <c r="C49" s="40">
        <v>320000</v>
      </c>
      <c r="D49" s="40">
        <v>320000</v>
      </c>
      <c r="E49" s="39">
        <v>51</v>
      </c>
      <c r="F49" s="39">
        <v>20</v>
      </c>
      <c r="G49" s="39" t="s">
        <v>10</v>
      </c>
      <c r="H49" s="39" t="s">
        <v>10</v>
      </c>
    </row>
    <row r="50" spans="1:8" ht="15" x14ac:dyDescent="0.25">
      <c r="A50" s="39">
        <v>568218</v>
      </c>
      <c r="B50" s="39">
        <v>1</v>
      </c>
      <c r="C50" s="40">
        <v>86000</v>
      </c>
      <c r="D50" s="40">
        <v>80000</v>
      </c>
      <c r="E50" s="39">
        <v>42</v>
      </c>
      <c r="F50" s="39">
        <v>22</v>
      </c>
      <c r="G50" s="39" t="s">
        <v>10</v>
      </c>
      <c r="H50" s="39" t="s">
        <v>10</v>
      </c>
    </row>
    <row r="51" spans="1:8" ht="15" x14ac:dyDescent="0.25">
      <c r="A51" s="39">
        <v>568859</v>
      </c>
      <c r="B51" s="39">
        <v>1</v>
      </c>
      <c r="C51" s="40">
        <v>98000</v>
      </c>
      <c r="D51" s="40">
        <v>93333.333333333328</v>
      </c>
      <c r="E51" s="39">
        <v>47</v>
      </c>
      <c r="F51" s="39">
        <v>11</v>
      </c>
      <c r="G51" s="39" t="s">
        <v>10</v>
      </c>
      <c r="H51" s="39" t="s">
        <v>10</v>
      </c>
    </row>
    <row r="52" spans="1:8" ht="15" x14ac:dyDescent="0.25">
      <c r="A52" s="39">
        <v>574304</v>
      </c>
      <c r="B52" s="39">
        <v>3</v>
      </c>
      <c r="C52" s="40">
        <v>88000</v>
      </c>
      <c r="D52" s="40">
        <v>83809.523809523802</v>
      </c>
      <c r="E52" s="39">
        <v>52</v>
      </c>
      <c r="F52" s="39">
        <v>14</v>
      </c>
      <c r="G52" s="39" t="s">
        <v>10</v>
      </c>
      <c r="H52" s="39" t="s">
        <v>10</v>
      </c>
    </row>
    <row r="53" spans="1:8" ht="15" x14ac:dyDescent="0.25">
      <c r="A53" s="39">
        <v>574720</v>
      </c>
      <c r="B53" s="39">
        <v>2</v>
      </c>
      <c r="C53" s="40">
        <v>99000</v>
      </c>
      <c r="D53" s="40">
        <v>94285.714285714275</v>
      </c>
      <c r="E53" s="39">
        <v>52</v>
      </c>
      <c r="F53" s="39">
        <v>21</v>
      </c>
      <c r="G53" s="39" t="s">
        <v>10</v>
      </c>
      <c r="H53" s="39" t="s">
        <v>10</v>
      </c>
    </row>
    <row r="54" spans="1:8" ht="15" x14ac:dyDescent="0.25">
      <c r="A54" s="39">
        <v>582664</v>
      </c>
      <c r="B54" s="39">
        <v>2</v>
      </c>
      <c r="C54" s="40">
        <v>84000</v>
      </c>
      <c r="D54" s="40">
        <v>80000</v>
      </c>
      <c r="E54" s="39">
        <v>52</v>
      </c>
      <c r="F54" s="39">
        <v>8</v>
      </c>
      <c r="G54" s="39" t="s">
        <v>10</v>
      </c>
      <c r="H54" s="39" t="s">
        <v>10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 By Serv</vt:lpstr>
      <vt:lpstr>EeData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Aronson</dc:creator>
  <cp:lastModifiedBy>Alexander Aronson</cp:lastModifiedBy>
  <cp:lastPrinted>2022-03-27T19:47:09Z</cp:lastPrinted>
  <dcterms:created xsi:type="dcterms:W3CDTF">2022-03-23T20:35:48Z</dcterms:created>
  <dcterms:modified xsi:type="dcterms:W3CDTF">2022-03-27T19:53:07Z</dcterms:modified>
</cp:coreProperties>
</file>