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2C706816-7CE0-49AA-BF59-07D4DD6B5340}" xr6:coauthVersionLast="47" xr6:coauthVersionMax="47" xr10:uidLastSave="{00000000-0000-0000-0000-000000000000}"/>
  <bookViews>
    <workbookView xWindow="-120" yWindow="-120" windowWidth="23280" windowHeight="14880" xr2:uid="{18A0541E-0152-4718-9DAE-AC8E54ED8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6" i="1" l="1"/>
  <c r="H41" i="1"/>
  <c r="D47" i="1" s="1"/>
  <c r="D49" i="1"/>
  <c r="D48" i="1"/>
  <c r="D45" i="1"/>
  <c r="D43" i="1"/>
  <c r="D42" i="1"/>
  <c r="D41" i="1"/>
  <c r="D40" i="1"/>
  <c r="D39" i="1"/>
  <c r="D38" i="1"/>
  <c r="D30" i="1"/>
  <c r="D34" i="1"/>
  <c r="D33" i="1"/>
  <c r="D32" i="1"/>
  <c r="D31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8" i="1"/>
  <c r="D7" i="1"/>
  <c r="D6" i="1"/>
  <c r="D5" i="1"/>
  <c r="D4" i="1"/>
  <c r="H14" i="1"/>
  <c r="D4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Aronson</author>
  </authors>
  <commentList>
    <comment ref="H14" authorId="0" shapeId="0" xr:uid="{ED3B5E8E-054C-4843-B797-1DCCE3930816}">
      <text>
        <r>
          <rPr>
            <b/>
            <sz val="9"/>
            <color indexed="81"/>
            <rFont val="Tahoma"/>
            <family val="2"/>
          </rPr>
          <t xml:space="preserve">Attention:
value in cell is ="", representing a blank cell place holder of 0. 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<sst xmlns="http://schemas.openxmlformats.org/spreadsheetml/2006/main" count="112" uniqueCount="101">
  <si>
    <t xml:space="preserve">Function </t>
  </si>
  <si>
    <t xml:space="preserve">Count </t>
  </si>
  <si>
    <t xml:space="preserve">Count Blank </t>
  </si>
  <si>
    <t>Count A</t>
  </si>
  <si>
    <t xml:space="preserve">Mode </t>
  </si>
  <si>
    <t>Count If</t>
  </si>
  <si>
    <t xml:space="preserve">Criterion </t>
  </si>
  <si>
    <t>both the letters A and A</t>
  </si>
  <si>
    <t>both letters A and A</t>
  </si>
  <si>
    <t>the number 2(criterion #1)</t>
  </si>
  <si>
    <t>the number 2(criterion #2)</t>
  </si>
  <si>
    <t>the numnber 2(criterion #3)</t>
  </si>
  <si>
    <t xml:space="preserve">a number greater than or equal to 2 </t>
  </si>
  <si>
    <t xml:space="preserve">a number less than or equal to 2 </t>
  </si>
  <si>
    <t xml:space="preserve">a number greater than 2 </t>
  </si>
  <si>
    <t>a number less than 2</t>
  </si>
  <si>
    <t>only the Logical value of TRUE</t>
  </si>
  <si>
    <t xml:space="preserve">a Logical value </t>
  </si>
  <si>
    <t>Do not contain A or a</t>
  </si>
  <si>
    <t>anything even a space or 0-length sequence;
Behaves like CountA</t>
  </si>
  <si>
    <t xml:space="preserve">empty or zero-length sequence; 
Behaves like CountBlank </t>
  </si>
  <si>
    <t>Counting the cells that are non-empty</t>
  </si>
  <si>
    <t xml:space="preserve">Counting the cells that are either empty or
contain the zero-length sequence </t>
  </si>
  <si>
    <t xml:space="preserve">Counting the most frequently occuring entry </t>
  </si>
  <si>
    <t xml:space="preserve">Counting the frequency of the mode </t>
  </si>
  <si>
    <t xml:space="preserve">Counting Techniques </t>
  </si>
  <si>
    <t xml:space="preserve">Simple Criterion </t>
  </si>
  <si>
    <t xml:space="preserve">Criterion with Cell Reference </t>
  </si>
  <si>
    <t xml:space="preserve">Criterion Related to Text </t>
  </si>
  <si>
    <t xml:space="preserve">It counts the cells that contain </t>
  </si>
  <si>
    <t xml:space="preserve">the value in the input cell </t>
  </si>
  <si>
    <t xml:space="preserve">a number greater than or equal to the input cell </t>
  </si>
  <si>
    <t xml:space="preserve">a number less than or equal to the input cell </t>
  </si>
  <si>
    <t xml:space="preserve">a number greater than the input cell </t>
  </si>
  <si>
    <t xml:space="preserve">a number lesss than the input cell </t>
  </si>
  <si>
    <t xml:space="preserve">It counts the cells that countain </t>
  </si>
  <si>
    <t xml:space="preserve">"in" as the entire content </t>
  </si>
  <si>
    <t xml:space="preserve">"In" at the end of its cell content </t>
  </si>
  <si>
    <t xml:space="preserve">"In" at the beginning of its cell content </t>
  </si>
  <si>
    <t xml:space="preserve">"In" as the partial content </t>
  </si>
  <si>
    <t xml:space="preserve">"In" as the entire content </t>
  </si>
  <si>
    <t xml:space="preserve">a text, including the zero-length sequence </t>
  </si>
  <si>
    <t>a text with leading character between h and s</t>
  </si>
  <si>
    <t xml:space="preserve">"?" as the part of its content </t>
  </si>
  <si>
    <t xml:space="preserve">a text ending withn "in" plus another character </t>
  </si>
  <si>
    <t>"*" as the part of its content</t>
  </si>
  <si>
    <t xml:space="preserve">The Task </t>
  </si>
  <si>
    <t xml:space="preserve">Example </t>
  </si>
  <si>
    <t xml:space="preserve">The Input Section for Counting
 Techniques, Simple Criteria ,
 and Criteria with Cell References </t>
  </si>
  <si>
    <t>A</t>
  </si>
  <si>
    <t>a</t>
  </si>
  <si>
    <t>B</t>
  </si>
  <si>
    <t xml:space="preserve">The Input Section for Criteria
Related to Text </t>
  </si>
  <si>
    <t>b</t>
  </si>
  <si>
    <t>ok?</t>
  </si>
  <si>
    <t>You</t>
  </si>
  <si>
    <t>s</t>
  </si>
  <si>
    <t>*</t>
  </si>
  <si>
    <t>In or Out?</t>
  </si>
  <si>
    <t>in</t>
  </si>
  <si>
    <t>4*6</t>
  </si>
  <si>
    <t>dine</t>
  </si>
  <si>
    <t>info</t>
  </si>
  <si>
    <t>In</t>
  </si>
  <si>
    <t>din</t>
  </si>
  <si>
    <t>i</t>
  </si>
  <si>
    <t>Symbol*</t>
  </si>
  <si>
    <t>h</t>
  </si>
  <si>
    <t>"A"</t>
  </si>
  <si>
    <t>"2"</t>
  </si>
  <si>
    <t>"a"</t>
  </si>
  <si>
    <t>"=2"</t>
  </si>
  <si>
    <t>"&gt;=2"</t>
  </si>
  <si>
    <t>"&lt;=2"</t>
  </si>
  <si>
    <t>"&gt;2"</t>
  </si>
  <si>
    <t>"&lt;2"</t>
  </si>
  <si>
    <t>"true"</t>
  </si>
  <si>
    <t>"&lt;&gt;"</t>
  </si>
  <si>
    <t>""</t>
  </si>
  <si>
    <t>"&lt;&gt;A"</t>
  </si>
  <si>
    <t xml:space="preserve">Criteria/Functions </t>
  </si>
  <si>
    <t>"in"</t>
  </si>
  <si>
    <t>"*"</t>
  </si>
  <si>
    <t>"In"</t>
  </si>
  <si>
    <t>"*In*"</t>
  </si>
  <si>
    <t>"In*"</t>
  </si>
  <si>
    <t>"*In"</t>
  </si>
  <si>
    <t>Char(42)</t>
  </si>
  <si>
    <t>CountIfs</t>
  </si>
  <si>
    <t>"*~?*"</t>
  </si>
  <si>
    <t>"*In?"</t>
  </si>
  <si>
    <t>"*~**"</t>
  </si>
  <si>
    <t>H30</t>
  </si>
  <si>
    <t>"&lt;=" &amp; H30</t>
  </si>
  <si>
    <t>"&gt;" &amp; H30</t>
  </si>
  <si>
    <t>"&lt;" &amp; H30</t>
  </si>
  <si>
    <t>Cell Referenced:</t>
  </si>
  <si>
    <t>"*"&amp; H36 &amp; "*"</t>
  </si>
  <si>
    <t xml:space="preserve">Counting the cells that containing a number </t>
  </si>
  <si>
    <t>"&gt;=" &amp; H30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</si>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</sst>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2" borderId="4" xfId="0" applyFill="1" applyBorder="1" applyAlignment="1"/>
    <xf numFmtId="0" fontId="0" fillId="2" borderId="1" xfId="0" applyFill="1" applyBorder="1" applyAlignment="1"/>
    <xf numFmtId="0" fontId="0" fillId="2" borderId="12" xfId="0" applyFill="1" applyBorder="1" applyAlignment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2" borderId="3" xfId="0" applyFont="1" applyFill="1" applyBorder="1" applyAlignment="1"/>
    <xf numFmtId="0" fontId="3" fillId="2" borderId="11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9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A21A-8A6F-4141-B5DE-00B8812B4B5F}">
  <sheetPr>
    <pageSetUpPr fitToPage="1"/>
  </sheetPr>
  <dimension ref="B1:I50"/>
  <sheetViews>
    <sheetView tabSelected="1" workbookViewId="0">
      <selection activeCell="D46" sqref="D46"/>
    </sheetView>
  </sheetViews>
  <sheetFormatPr defaultRowHeight="15" x14ac:dyDescent="0.25"/>
  <cols>
    <col min="1" max="1" width="1.7109375" customWidth="1"/>
    <col min="2" max="2" width="18.28515625" customWidth="1"/>
    <col min="3" max="3" width="41.5703125" bestFit="1" customWidth="1"/>
    <col min="5" max="5" width="1.28515625" customWidth="1"/>
    <col min="10" max="10" width="2" customWidth="1"/>
  </cols>
  <sheetData>
    <row r="1" spans="2:9" ht="15.75" thickBot="1" x14ac:dyDescent="0.3"/>
    <row r="2" spans="2:9" ht="16.5" thickBot="1" x14ac:dyDescent="0.3">
      <c r="B2" s="10"/>
      <c r="C2" s="18" t="s">
        <v>25</v>
      </c>
      <c r="D2" s="9"/>
      <c r="E2" s="1"/>
      <c r="F2" s="1"/>
      <c r="G2" s="1"/>
      <c r="H2" s="1"/>
      <c r="I2" s="2"/>
    </row>
    <row r="3" spans="2:9" ht="16.5" thickBot="1" x14ac:dyDescent="0.3">
      <c r="B3" s="37" t="s">
        <v>0</v>
      </c>
      <c r="C3" s="17" t="s">
        <v>46</v>
      </c>
      <c r="D3" s="8" t="s">
        <v>47</v>
      </c>
      <c r="E3" s="3"/>
      <c r="F3" s="3"/>
      <c r="G3" s="3"/>
      <c r="H3" s="3"/>
      <c r="I3" s="4"/>
    </row>
    <row r="4" spans="2:9" ht="16.5" thickBot="1" x14ac:dyDescent="0.3">
      <c r="B4" s="39" t="s">
        <v>1</v>
      </c>
      <c r="C4" s="12" t="s">
        <v>98</v>
      </c>
      <c r="D4" s="8">
        <f>COUNT(F14:I21)</f>
        <v>5</v>
      </c>
      <c r="E4" s="3"/>
      <c r="F4" s="3"/>
      <c r="G4" s="3"/>
      <c r="H4" s="3"/>
      <c r="I4" s="4"/>
    </row>
    <row r="5" spans="2:9" ht="16.5" thickBot="1" x14ac:dyDescent="0.3">
      <c r="B5" s="40" t="s">
        <v>3</v>
      </c>
      <c r="C5" s="12" t="s">
        <v>21</v>
      </c>
      <c r="D5" s="8">
        <f>COUNTA(F14:I21)</f>
        <v>13</v>
      </c>
      <c r="E5" s="3"/>
      <c r="F5" s="3"/>
      <c r="G5" s="3"/>
      <c r="H5" s="3"/>
      <c r="I5" s="4"/>
    </row>
    <row r="6" spans="2:9" ht="32.25" thickBot="1" x14ac:dyDescent="0.3">
      <c r="B6" s="40" t="s">
        <v>2</v>
      </c>
      <c r="C6" s="13" t="s">
        <v>22</v>
      </c>
      <c r="D6" s="8">
        <f>COUNTBLANK(F14:I21)</f>
        <v>20</v>
      </c>
      <c r="E6" s="3"/>
      <c r="F6" s="3"/>
      <c r="G6" s="3"/>
      <c r="H6" s="3"/>
      <c r="I6" s="4"/>
    </row>
    <row r="7" spans="2:9" ht="16.5" thickBot="1" x14ac:dyDescent="0.3">
      <c r="B7" s="39" t="s">
        <v>4</v>
      </c>
      <c r="C7" s="14" t="s">
        <v>23</v>
      </c>
      <c r="D7" s="8">
        <f>MODE(F14:I21)</f>
        <v>50</v>
      </c>
      <c r="E7" s="3"/>
      <c r="F7" s="3"/>
      <c r="G7" s="3"/>
      <c r="H7" s="3"/>
      <c r="I7" s="4"/>
    </row>
    <row r="8" spans="2:9" ht="16.5" thickBot="1" x14ac:dyDescent="0.3">
      <c r="B8" s="39" t="s">
        <v>5</v>
      </c>
      <c r="C8" s="12" t="s">
        <v>24</v>
      </c>
      <c r="D8" s="44">
        <f>COUNTIF(F14:I21,D7)</f>
        <v>2</v>
      </c>
      <c r="E8" s="5"/>
      <c r="F8" s="6"/>
      <c r="G8" s="6"/>
      <c r="H8" s="6"/>
      <c r="I8" s="7"/>
    </row>
    <row r="9" spans="2:9" ht="16.5" thickBot="1" x14ac:dyDescent="0.3">
      <c r="B9" s="47"/>
      <c r="C9" s="15"/>
      <c r="E9" s="5"/>
      <c r="F9" s="6"/>
      <c r="G9" s="6"/>
      <c r="H9" s="6"/>
      <c r="I9" s="7"/>
    </row>
    <row r="10" spans="2:9" ht="16.5" thickBot="1" x14ac:dyDescent="0.3">
      <c r="B10" s="38"/>
      <c r="C10" s="19" t="s">
        <v>26</v>
      </c>
      <c r="D10" s="11"/>
      <c r="E10" s="1"/>
      <c r="F10" s="21" t="s">
        <v>48</v>
      </c>
      <c r="G10" s="22"/>
      <c r="H10" s="22"/>
      <c r="I10" s="23"/>
    </row>
    <row r="11" spans="2:9" ht="16.5" thickBot="1" x14ac:dyDescent="0.3">
      <c r="B11" s="37" t="s">
        <v>6</v>
      </c>
      <c r="C11" s="12"/>
      <c r="D11" s="8" t="s">
        <v>47</v>
      </c>
      <c r="E11" s="3"/>
      <c r="F11" s="24"/>
      <c r="G11" s="20"/>
      <c r="H11" s="20"/>
      <c r="I11" s="25"/>
    </row>
    <row r="12" spans="2:9" ht="16.5" thickBot="1" x14ac:dyDescent="0.3">
      <c r="B12" s="39" t="s">
        <v>68</v>
      </c>
      <c r="C12" s="12" t="s">
        <v>7</v>
      </c>
      <c r="D12" s="8">
        <f>COUNTIF($F$14:$I$21,"A")</f>
        <v>2</v>
      </c>
      <c r="E12" s="3"/>
      <c r="F12" s="24"/>
      <c r="G12" s="20"/>
      <c r="H12" s="20"/>
      <c r="I12" s="25"/>
    </row>
    <row r="13" spans="2:9" ht="16.5" thickBot="1" x14ac:dyDescent="0.3">
      <c r="B13" s="39" t="s">
        <v>70</v>
      </c>
      <c r="C13" s="12" t="s">
        <v>8</v>
      </c>
      <c r="D13" s="8">
        <f>COUNTIF($F$14:$I$21,"a")</f>
        <v>2</v>
      </c>
      <c r="E13" s="3"/>
      <c r="F13" s="26"/>
      <c r="G13" s="27"/>
      <c r="H13" s="27"/>
      <c r="I13" s="28"/>
    </row>
    <row r="14" spans="2:9" ht="16.5" thickBot="1" x14ac:dyDescent="0.3">
      <c r="B14" s="39">
        <v>2</v>
      </c>
      <c r="C14" s="12" t="s">
        <v>9</v>
      </c>
      <c r="D14" s="8">
        <f>COUNTIF($F$14:$I$21,2)</f>
        <v>1</v>
      </c>
      <c r="E14" s="3"/>
      <c r="F14" s="29">
        <v>2</v>
      </c>
      <c r="G14" s="29"/>
      <c r="H14" s="29" t="str">
        <f>""</f>
        <v/>
      </c>
      <c r="I14" s="29"/>
    </row>
    <row r="15" spans="2:9" ht="16.5" thickBot="1" x14ac:dyDescent="0.3">
      <c r="B15" s="39" t="s">
        <v>69</v>
      </c>
      <c r="C15" s="12" t="s">
        <v>10</v>
      </c>
      <c r="D15" s="8">
        <f>COUNTIF($F$14:$I$21,"2")</f>
        <v>1</v>
      </c>
      <c r="E15" s="3"/>
      <c r="F15" s="30"/>
      <c r="G15" s="30"/>
      <c r="H15" s="30"/>
      <c r="I15" s="30"/>
    </row>
    <row r="16" spans="2:9" ht="16.5" thickBot="1" x14ac:dyDescent="0.3">
      <c r="B16" s="39" t="s">
        <v>71</v>
      </c>
      <c r="C16" s="12" t="s">
        <v>11</v>
      </c>
      <c r="D16" s="8">
        <f>COUNTIF($F$14:$I$21,"=2")</f>
        <v>1</v>
      </c>
      <c r="E16" s="3"/>
      <c r="F16" s="30"/>
      <c r="G16" s="30">
        <v>5</v>
      </c>
      <c r="H16" s="30">
        <v>50</v>
      </c>
      <c r="I16" s="30"/>
    </row>
    <row r="17" spans="2:9" ht="16.5" thickBot="1" x14ac:dyDescent="0.3">
      <c r="B17" s="39" t="s">
        <v>72</v>
      </c>
      <c r="C17" s="12" t="s">
        <v>12</v>
      </c>
      <c r="D17" s="8">
        <f>COUNTIF($F$14:$I$21,"&gt;=2")</f>
        <v>4</v>
      </c>
      <c r="E17" s="3"/>
      <c r="F17" s="30"/>
      <c r="G17" s="30"/>
      <c r="H17" s="30">
        <v>50</v>
      </c>
      <c r="I17" s="30"/>
    </row>
    <row r="18" spans="2:9" ht="16.5" thickBot="1" x14ac:dyDescent="0.3">
      <c r="B18" s="39" t="s">
        <v>73</v>
      </c>
      <c r="C18" s="12" t="s">
        <v>13</v>
      </c>
      <c r="D18" s="8">
        <f>COUNTIF($F$14:$I$21,"&lt;=2")</f>
        <v>2</v>
      </c>
      <c r="E18" s="3"/>
      <c r="F18" s="30" t="s">
        <v>49</v>
      </c>
      <c r="G18" s="30" t="s">
        <v>50</v>
      </c>
      <c r="H18" s="30"/>
      <c r="I18" s="30" t="b">
        <v>1</v>
      </c>
    </row>
    <row r="19" spans="2:9" ht="16.5" thickBot="1" x14ac:dyDescent="0.3">
      <c r="B19" s="39" t="s">
        <v>74</v>
      </c>
      <c r="C19" s="12" t="s">
        <v>14</v>
      </c>
      <c r="D19" s="8">
        <f>COUNTIF($F$14:$I$21,"&gt;2")</f>
        <v>3</v>
      </c>
      <c r="E19" s="3"/>
      <c r="F19" s="30"/>
      <c r="G19" s="30" t="s">
        <v>51</v>
      </c>
      <c r="H19" s="30" t="b">
        <v>1</v>
      </c>
      <c r="I19" s="30"/>
    </row>
    <row r="20" spans="2:9" ht="16.5" thickBot="1" x14ac:dyDescent="0.3">
      <c r="B20" s="39" t="s">
        <v>75</v>
      </c>
      <c r="C20" s="12" t="s">
        <v>15</v>
      </c>
      <c r="D20" s="8">
        <f>COUNTIF($F$14:$I$21,"&lt;2")</f>
        <v>1</v>
      </c>
      <c r="E20" s="3"/>
      <c r="F20" s="30">
        <v>1</v>
      </c>
      <c r="G20" s="30"/>
      <c r="H20" s="30" t="b">
        <v>0</v>
      </c>
      <c r="I20" s="30"/>
    </row>
    <row r="21" spans="2:9" ht="16.5" thickBot="1" x14ac:dyDescent="0.3">
      <c r="B21" s="39" t="b">
        <v>1</v>
      </c>
      <c r="C21" s="12" t="s">
        <v>16</v>
      </c>
      <c r="D21" s="8">
        <f>COUNTIF($F$14:$I$21,TRUE)</f>
        <v>3</v>
      </c>
      <c r="E21" s="3"/>
      <c r="F21" s="30"/>
      <c r="G21" s="30"/>
      <c r="H21" s="30" t="b">
        <v>1</v>
      </c>
      <c r="I21" s="30"/>
    </row>
    <row r="22" spans="2:9" ht="16.5" thickBot="1" x14ac:dyDescent="0.3">
      <c r="B22" s="39" t="s">
        <v>76</v>
      </c>
      <c r="C22" s="12" t="s">
        <v>16</v>
      </c>
      <c r="D22" s="8">
        <f>COUNTIF($F$14:$I$21,"true")</f>
        <v>3</v>
      </c>
      <c r="E22" s="3"/>
      <c r="F22" s="3"/>
      <c r="G22" s="3"/>
      <c r="H22" s="3"/>
      <c r="I22" s="4"/>
    </row>
    <row r="23" spans="2:9" ht="16.5" thickBot="1" x14ac:dyDescent="0.3">
      <c r="B23" s="39"/>
      <c r="C23" s="12" t="s">
        <v>17</v>
      </c>
      <c r="D23" s="8">
        <f>COUNTIF(F14:I21,TRUE)+COUNTIF(F14:I21,FALSE)</f>
        <v>4</v>
      </c>
      <c r="E23" s="3"/>
      <c r="F23" s="3"/>
      <c r="G23" s="3"/>
      <c r="H23" s="3"/>
      <c r="I23" s="4"/>
    </row>
    <row r="24" spans="2:9" ht="16.5" thickBot="1" x14ac:dyDescent="0.3">
      <c r="B24" s="39" t="s">
        <v>79</v>
      </c>
      <c r="C24" s="12" t="s">
        <v>18</v>
      </c>
      <c r="D24" s="8">
        <f>COUNTIF($F$14:$I$21,"&lt;&gt;A")</f>
        <v>30</v>
      </c>
      <c r="E24" s="3"/>
      <c r="F24" s="3"/>
      <c r="G24" s="3"/>
      <c r="H24" s="3"/>
      <c r="I24" s="4"/>
    </row>
    <row r="25" spans="2:9" ht="32.25" thickBot="1" x14ac:dyDescent="0.3">
      <c r="B25" s="39" t="s">
        <v>77</v>
      </c>
      <c r="C25" s="16" t="s">
        <v>19</v>
      </c>
      <c r="D25" s="8">
        <f>COUNTIF($F$14:$I$21,"&lt;&gt;")</f>
        <v>13</v>
      </c>
      <c r="E25" s="3"/>
      <c r="F25" s="3"/>
      <c r="G25" s="3"/>
      <c r="H25" s="3"/>
      <c r="I25" s="4"/>
    </row>
    <row r="26" spans="2:9" ht="32.25" thickBot="1" x14ac:dyDescent="0.3">
      <c r="B26" s="39" t="s">
        <v>78</v>
      </c>
      <c r="C26" s="16" t="s">
        <v>20</v>
      </c>
      <c r="D26" s="44">
        <f>COUNTIF($F$14:$I$21,"")</f>
        <v>20</v>
      </c>
      <c r="E26" s="5"/>
      <c r="F26" s="6"/>
      <c r="G26" s="6"/>
      <c r="H26" s="6"/>
      <c r="I26" s="7"/>
    </row>
    <row r="27" spans="2:9" ht="16.5" thickBot="1" x14ac:dyDescent="0.3">
      <c r="B27" s="47"/>
      <c r="C27" s="15"/>
      <c r="E27" s="5"/>
      <c r="F27" s="6"/>
      <c r="G27" s="6"/>
      <c r="H27" s="6"/>
      <c r="I27" s="7"/>
    </row>
    <row r="28" spans="2:9" ht="16.5" thickBot="1" x14ac:dyDescent="0.3">
      <c r="B28" s="38"/>
      <c r="C28" s="19" t="s">
        <v>27</v>
      </c>
      <c r="D28" s="11"/>
      <c r="E28" s="1"/>
      <c r="F28" s="1"/>
      <c r="G28" s="1"/>
      <c r="H28" s="1"/>
      <c r="I28" s="2"/>
    </row>
    <row r="29" spans="2:9" ht="16.5" thickBot="1" x14ac:dyDescent="0.3">
      <c r="B29" s="37" t="s">
        <v>6</v>
      </c>
      <c r="C29" s="17" t="s">
        <v>29</v>
      </c>
      <c r="D29" s="8" t="s">
        <v>47</v>
      </c>
      <c r="E29" s="3"/>
      <c r="F29" s="3"/>
      <c r="G29" s="3"/>
      <c r="H29" s="3"/>
      <c r="I29" s="4"/>
    </row>
    <row r="30" spans="2:9" ht="16.5" thickBot="1" x14ac:dyDescent="0.3">
      <c r="B30" s="39" t="s">
        <v>92</v>
      </c>
      <c r="C30" s="12" t="s">
        <v>30</v>
      </c>
      <c r="D30" s="8">
        <f>COUNT(H30)</f>
        <v>1</v>
      </c>
      <c r="E30" s="3"/>
      <c r="F30" s="41" t="s">
        <v>96</v>
      </c>
      <c r="G30" s="42"/>
      <c r="H30" s="30">
        <v>2</v>
      </c>
      <c r="I30" s="4"/>
    </row>
    <row r="31" spans="2:9" ht="16.5" thickBot="1" x14ac:dyDescent="0.3">
      <c r="B31" s="39" t="s">
        <v>99</v>
      </c>
      <c r="C31" s="12" t="s">
        <v>31</v>
      </c>
      <c r="D31" s="8">
        <f>COUNTIF(F14:I21,"&gt;=" &amp;H30)</f>
        <v>4</v>
      </c>
      <c r="E31" s="3"/>
      <c r="F31" s="3"/>
      <c r="G31" s="3"/>
      <c r="H31" s="3"/>
      <c r="I31" s="4"/>
    </row>
    <row r="32" spans="2:9" ht="16.5" thickBot="1" x14ac:dyDescent="0.3">
      <c r="B32" s="39" t="s">
        <v>93</v>
      </c>
      <c r="C32" s="12" t="s">
        <v>32</v>
      </c>
      <c r="D32" s="8">
        <f>COUNTIF(F14:I21,"&lt;=" &amp;H30)</f>
        <v>2</v>
      </c>
      <c r="E32" s="3"/>
      <c r="F32" s="3"/>
      <c r="G32" s="3"/>
      <c r="H32" s="3"/>
      <c r="I32" s="4"/>
    </row>
    <row r="33" spans="2:9" ht="16.5" thickBot="1" x14ac:dyDescent="0.3">
      <c r="B33" s="39" t="s">
        <v>94</v>
      </c>
      <c r="C33" s="12" t="s">
        <v>33</v>
      </c>
      <c r="D33" s="8">
        <f>COUNTIF(F14:I21,"&gt;" &amp;H30)</f>
        <v>3</v>
      </c>
      <c r="E33" s="3"/>
      <c r="F33" s="3"/>
      <c r="G33" s="3"/>
      <c r="H33" s="3"/>
      <c r="I33" s="4"/>
    </row>
    <row r="34" spans="2:9" ht="16.5" thickBot="1" x14ac:dyDescent="0.3">
      <c r="B34" s="39" t="s">
        <v>95</v>
      </c>
      <c r="C34" s="12" t="s">
        <v>34</v>
      </c>
      <c r="D34" s="8">
        <f>COUNTIF(F14:I21,"&lt;" &amp;H30)</f>
        <v>1</v>
      </c>
      <c r="E34" s="6"/>
      <c r="F34" s="6"/>
      <c r="G34" s="6"/>
      <c r="H34" s="6"/>
      <c r="I34" s="7"/>
    </row>
    <row r="35" spans="2:9" ht="16.5" thickBot="1" x14ac:dyDescent="0.3">
      <c r="B35" s="47"/>
      <c r="C35" s="15"/>
      <c r="E35" s="44"/>
      <c r="F35" s="45"/>
      <c r="G35" s="45"/>
      <c r="H35" s="45"/>
      <c r="I35" s="46"/>
    </row>
    <row r="36" spans="2:9" ht="16.5" thickBot="1" x14ac:dyDescent="0.3">
      <c r="B36" s="38"/>
      <c r="C36" s="19" t="s">
        <v>28</v>
      </c>
      <c r="D36" s="11"/>
      <c r="E36" s="1"/>
      <c r="F36" s="41" t="s">
        <v>96</v>
      </c>
      <c r="G36" s="43"/>
      <c r="H36" s="30" t="s">
        <v>59</v>
      </c>
      <c r="I36" s="2"/>
    </row>
    <row r="37" spans="2:9" ht="16.5" thickBot="1" x14ac:dyDescent="0.3">
      <c r="B37" s="37" t="s">
        <v>80</v>
      </c>
      <c r="C37" s="17" t="s">
        <v>35</v>
      </c>
      <c r="D37" s="8" t="s">
        <v>47</v>
      </c>
      <c r="E37" s="3"/>
      <c r="F37" s="3"/>
      <c r="G37" s="3"/>
      <c r="H37" s="3"/>
      <c r="I37" s="4"/>
    </row>
    <row r="38" spans="2:9" ht="16.5" thickBot="1" x14ac:dyDescent="0.3">
      <c r="B38" s="39" t="s">
        <v>81</v>
      </c>
      <c r="C38" s="12" t="s">
        <v>36</v>
      </c>
      <c r="D38" s="8">
        <f>COUNTIF($F$40:$I$45,"in")</f>
        <v>2</v>
      </c>
      <c r="E38" s="3"/>
      <c r="F38" s="36" t="s">
        <v>52</v>
      </c>
      <c r="G38" s="31"/>
      <c r="H38" s="31"/>
      <c r="I38" s="32"/>
    </row>
    <row r="39" spans="2:9" ht="16.5" thickBot="1" x14ac:dyDescent="0.3">
      <c r="B39" s="39" t="s">
        <v>83</v>
      </c>
      <c r="C39" s="12" t="s">
        <v>40</v>
      </c>
      <c r="D39" s="8">
        <f>COUNTIF($F$40:$I$45,"In")</f>
        <v>2</v>
      </c>
      <c r="E39" s="3"/>
      <c r="F39" s="33"/>
      <c r="G39" s="34"/>
      <c r="H39" s="34"/>
      <c r="I39" s="35"/>
    </row>
    <row r="40" spans="2:9" ht="16.5" thickBot="1" x14ac:dyDescent="0.3">
      <c r="B40" s="39" t="s">
        <v>84</v>
      </c>
      <c r="C40" s="12" t="s">
        <v>39</v>
      </c>
      <c r="D40" s="8">
        <f>COUNTIF($F$40:$I$45,"*In*")</f>
        <v>6</v>
      </c>
      <c r="E40" s="3"/>
      <c r="F40" s="48" t="s">
        <v>53</v>
      </c>
      <c r="G40" s="49" t="s">
        <v>54</v>
      </c>
      <c r="H40" s="49" t="s">
        <v>55</v>
      </c>
      <c r="I40" s="50" t="s">
        <v>56</v>
      </c>
    </row>
    <row r="41" spans="2:9" ht="16.5" thickBot="1" x14ac:dyDescent="0.3">
      <c r="B41" s="39" t="s">
        <v>97</v>
      </c>
      <c r="C41" s="12" t="s">
        <v>39</v>
      </c>
      <c r="D41" s="8">
        <f>COUNTIF($F$40:$I$45,"*" &amp; H36 &amp; "*")</f>
        <v>6</v>
      </c>
      <c r="E41" s="3"/>
      <c r="F41" s="48" t="s">
        <v>59</v>
      </c>
      <c r="G41" s="49" t="s">
        <v>58</v>
      </c>
      <c r="H41" s="49" t="str">
        <f>"9"</f>
        <v>9</v>
      </c>
      <c r="I41" s="50" t="s">
        <v>57</v>
      </c>
    </row>
    <row r="42" spans="2:9" ht="16.5" thickBot="1" x14ac:dyDescent="0.3">
      <c r="B42" s="39" t="s">
        <v>85</v>
      </c>
      <c r="C42" s="12" t="s">
        <v>38</v>
      </c>
      <c r="D42" s="8">
        <f>COUNTIF($F$40:$I$45,"In*")</f>
        <v>4</v>
      </c>
      <c r="E42" s="3"/>
      <c r="F42" s="48"/>
      <c r="G42" s="49" t="s">
        <v>60</v>
      </c>
      <c r="H42" s="49">
        <v>9</v>
      </c>
      <c r="I42" s="50"/>
    </row>
    <row r="43" spans="2:9" ht="16.5" thickBot="1" x14ac:dyDescent="0.3">
      <c r="B43" s="39" t="s">
        <v>86</v>
      </c>
      <c r="C43" s="12" t="s">
        <v>37</v>
      </c>
      <c r="D43" s="8">
        <f>COUNTIF($F$40:$I$45,"*In")</f>
        <v>3</v>
      </c>
      <c r="E43" s="3"/>
      <c r="F43" s="48" t="s">
        <v>63</v>
      </c>
      <c r="G43" s="49" t="s">
        <v>64</v>
      </c>
      <c r="H43" s="49" t="s">
        <v>65</v>
      </c>
      <c r="I43" s="50" t="b">
        <v>1</v>
      </c>
    </row>
    <row r="44" spans="2:9" ht="16.5" thickBot="1" x14ac:dyDescent="0.3">
      <c r="B44" s="39" t="s">
        <v>82</v>
      </c>
      <c r="C44" s="12" t="s">
        <v>41</v>
      </c>
      <c r="D44" s="8">
        <f>COUNTIF($F$40:$I$45,"*")</f>
        <v>19</v>
      </c>
      <c r="E44" s="3"/>
      <c r="F44" s="48"/>
      <c r="G44" s="49" t="s">
        <v>66</v>
      </c>
      <c r="H44" s="49" t="s">
        <v>50</v>
      </c>
      <c r="I44" s="50" t="s">
        <v>61</v>
      </c>
    </row>
    <row r="45" spans="2:9" ht="16.5" thickBot="1" x14ac:dyDescent="0.3">
      <c r="B45" s="39" t="s">
        <v>87</v>
      </c>
      <c r="C45" s="12" t="s">
        <v>41</v>
      </c>
      <c r="D45" s="8">
        <f>COUNTIF($F$40:$I$45,CHAR(42))</f>
        <v>19</v>
      </c>
      <c r="E45" s="3"/>
      <c r="F45" s="51" t="s">
        <v>57</v>
      </c>
      <c r="G45" s="52" t="s">
        <v>67</v>
      </c>
      <c r="H45" s="52" t="s">
        <v>100</v>
      </c>
      <c r="I45" s="53" t="s">
        <v>62</v>
      </c>
    </row>
    <row r="46" spans="2:9" ht="16.5" thickBot="1" x14ac:dyDescent="0.3">
      <c r="B46" s="39" t="s">
        <v>88</v>
      </c>
      <c r="C46" s="12" t="s">
        <v>42</v>
      </c>
      <c r="D46" s="8">
        <f>COUNTIFS(F40:I45,"&gt;h",F40:I45,"&lt;s")</f>
        <v>7</v>
      </c>
      <c r="E46" s="3"/>
      <c r="F46" s="3"/>
      <c r="G46" s="3"/>
      <c r="H46" s="3"/>
      <c r="I46" s="4"/>
    </row>
    <row r="47" spans="2:9" ht="16.5" thickBot="1" x14ac:dyDescent="0.3">
      <c r="B47" s="39" t="s">
        <v>89</v>
      </c>
      <c r="C47" s="12" t="s">
        <v>43</v>
      </c>
      <c r="D47" s="8">
        <f>COUNTIF($F$40:$I$45,"*~?*")</f>
        <v>2</v>
      </c>
      <c r="E47" s="3"/>
      <c r="F47" s="3"/>
      <c r="G47" s="3"/>
      <c r="H47" s="3"/>
      <c r="I47" s="4"/>
    </row>
    <row r="48" spans="2:9" ht="16.5" thickBot="1" x14ac:dyDescent="0.3">
      <c r="B48" s="39" t="s">
        <v>90</v>
      </c>
      <c r="C48" s="12" t="s">
        <v>44</v>
      </c>
      <c r="D48" s="8">
        <f>COUNTIF($F$40:$I$45,"*In?")</f>
        <v>1</v>
      </c>
      <c r="E48" s="3"/>
      <c r="F48" s="3"/>
      <c r="G48" s="3"/>
      <c r="H48" s="3"/>
      <c r="I48" s="4"/>
    </row>
    <row r="49" spans="2:9" ht="16.5" thickBot="1" x14ac:dyDescent="0.3">
      <c r="B49" s="39" t="s">
        <v>91</v>
      </c>
      <c r="C49" s="12" t="s">
        <v>45</v>
      </c>
      <c r="D49" s="8">
        <f>COUNTIF($F$40:$I$45,"*~**")</f>
        <v>4</v>
      </c>
      <c r="E49" s="6"/>
      <c r="F49" s="6"/>
      <c r="G49" s="6"/>
      <c r="H49" s="6"/>
      <c r="I49" s="7"/>
    </row>
    <row r="50" spans="2:9" ht="15.75" x14ac:dyDescent="0.25">
      <c r="C50" s="15"/>
    </row>
  </sheetData>
  <mergeCells count="4">
    <mergeCell ref="F10:I13"/>
    <mergeCell ref="F38:I39"/>
    <mergeCell ref="F30:G30"/>
    <mergeCell ref="F36:G36"/>
  </mergeCells>
  <printOptions horizontalCentered="1"/>
  <pageMargins left="0.7" right="0.7" top="0.75" bottom="0.75" header="0.3" footer="0.3"/>
  <pageSetup scale="82" orientation="portrait" r:id="rId1"/>
  <headerFooter>
    <oddFooter>&amp;LWeek 3- Sum and Count Functions.xlsx
Count Basic &amp;R03/24/2022
04:19 PM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2022-03-24T23:32:43Z</cp:lastPrinted>
  <dcterms:created xsi:type="dcterms:W3CDTF">2022-03-24T20:18:23Z</dcterms:created>
  <dcterms:modified xsi:type="dcterms:W3CDTF">2022-03-24T23:32:55Z</dcterms:modified>
</cp:coreProperties>
</file>