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D466FC5F-19E9-4841-8B3F-D2C8C7222C4C}" xr6:coauthVersionLast="47" xr6:coauthVersionMax="47" xr10:uidLastSave="{00000000-0000-0000-0000-000000000000}"/>
  <bookViews>
    <workbookView xWindow="-120" yWindow="-120" windowWidth="23280" windowHeight="14880" xr2:uid="{0AB34B20-3B9D-4C22-BF20-3EC342A57077}"/>
  </bookViews>
  <sheets>
    <sheet name="Date Practice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F36" i="1" s="1"/>
  <c r="F17" i="1"/>
  <c r="F18" i="1" s="1"/>
  <c r="F20" i="1" s="1"/>
  <c r="F5" i="1"/>
  <c r="C7" i="1" s="1"/>
  <c r="F52" i="1" l="1"/>
  <c r="F51" i="1"/>
  <c r="F49" i="1"/>
  <c r="F48" i="1"/>
  <c r="F53" i="1" s="1"/>
  <c r="F47" i="1"/>
  <c r="F45" i="1"/>
  <c r="F44" i="1"/>
  <c r="F43" i="1"/>
  <c r="F42" i="1"/>
  <c r="F40" i="1"/>
  <c r="F37" i="1"/>
  <c r="F35" i="1"/>
  <c r="F38" i="1"/>
  <c r="F28" i="1"/>
  <c r="F27" i="1"/>
  <c r="F26" i="1"/>
  <c r="F25" i="1"/>
  <c r="F24" i="1"/>
  <c r="F23" i="1"/>
  <c r="F22" i="1"/>
  <c r="F21" i="1"/>
  <c r="C11" i="1"/>
  <c r="C12" i="1"/>
  <c r="C10" i="1"/>
  <c r="C9" i="1"/>
  <c r="C8" i="1"/>
  <c r="F54" i="1" l="1"/>
  <c r="F39" i="1"/>
</calcChain>
</file>

<file path=xl/sharedStrings.xml><?xml version="1.0" encoding="utf-8"?>
<sst xmlns="http://schemas.openxmlformats.org/spreadsheetml/2006/main" count="33" uniqueCount="32">
  <si>
    <t xml:space="preserve">The TEXT Function </t>
  </si>
  <si>
    <t>Elasped Time from the Starting Date to the Ending Date</t>
  </si>
  <si>
    <t xml:space="preserve">Miscellaneous Functions </t>
  </si>
  <si>
    <t xml:space="preserve">Input Date </t>
  </si>
  <si>
    <t xml:space="preserve">Input Starting Date </t>
  </si>
  <si>
    <t xml:space="preserve">Input Ending Date </t>
  </si>
  <si>
    <t xml:space="preserve">1. Based on 365.25 days a year </t>
  </si>
  <si>
    <t xml:space="preserve">2.Based on 365 days a year </t>
  </si>
  <si>
    <t xml:space="preserve">3.based on 360 days a year </t>
  </si>
  <si>
    <t>4.Based on actual year and month but day/360</t>
  </si>
  <si>
    <t>5.Based on US (NASD) 30/360</t>
  </si>
  <si>
    <t>6.Based  on Actual/actual</t>
  </si>
  <si>
    <t>7.Based on Actual/360</t>
  </si>
  <si>
    <t>8.Based on Actual/365</t>
  </si>
  <si>
    <t>9.Based on European 30/360</t>
  </si>
  <si>
    <t xml:space="preserve">The year of the date </t>
  </si>
  <si>
    <t xml:space="preserve">The month of the date </t>
  </si>
  <si>
    <t xml:space="preserve">The day of the week for the input date </t>
  </si>
  <si>
    <t xml:space="preserve">The date in three years, two months, and 15 days </t>
  </si>
  <si>
    <t xml:space="preserve">This date last year </t>
  </si>
  <si>
    <t xml:space="preserve">The last day of the following month </t>
  </si>
  <si>
    <t>The last day of the previous month</t>
  </si>
  <si>
    <t xml:space="preserve">The last day of the current month </t>
  </si>
  <si>
    <t>The last day of the last year</t>
  </si>
  <si>
    <t xml:space="preserve">The first day of the current year </t>
  </si>
  <si>
    <t xml:space="preserve">The first day of the current month </t>
  </si>
  <si>
    <t>The first day of the last month</t>
  </si>
  <si>
    <t xml:space="preserve">The first Tuesday of the month </t>
  </si>
  <si>
    <t xml:space="preserve">The last Thursday of the month </t>
  </si>
  <si>
    <t>The first working day of the month(assume no holidays)</t>
  </si>
  <si>
    <t>The last working day of the month(assume no holidays)</t>
  </si>
  <si>
    <t xml:space="preserve">The day of the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</si>
</sst>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"/>
    <numFmt numFmtId="172" formatCode="dddd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" xfId="0" applyBorder="1"/>
    <xf numFmtId="0" fontId="0" fillId="0" borderId="12" xfId="0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3" borderId="11" xfId="0" applyNumberFormat="1" applyFill="1" applyBorder="1"/>
    <xf numFmtId="14" fontId="0" fillId="3" borderId="3" xfId="0" applyNumberFormat="1" applyFill="1" applyBorder="1"/>
    <xf numFmtId="0" fontId="0" fillId="4" borderId="0" xfId="0" applyFill="1" applyBorder="1"/>
    <xf numFmtId="14" fontId="0" fillId="3" borderId="8" xfId="0" applyNumberFormat="1" applyFont="1" applyFill="1" applyBorder="1"/>
    <xf numFmtId="14" fontId="0" fillId="0" borderId="11" xfId="0" applyNumberFormat="1" applyBorder="1"/>
    <xf numFmtId="170" fontId="0" fillId="0" borderId="11" xfId="0" applyNumberFormat="1" applyBorder="1"/>
    <xf numFmtId="170" fontId="0" fillId="0" borderId="8" xfId="0" applyNumberFormat="1" applyBorder="1"/>
    <xf numFmtId="172" fontId="0" fillId="0" borderId="11" xfId="0" applyNumberFormat="1" applyBorder="1"/>
    <xf numFmtId="14" fontId="0" fillId="4" borderId="11" xfId="0" applyNumberFormat="1" applyFill="1" applyBorder="1"/>
    <xf numFmtId="1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44C7-5286-4C58-B063-CFD267B0A914}">
  <sheetPr>
    <pageSetUpPr fitToPage="1"/>
  </sheetPr>
  <dimension ref="B1:J55"/>
  <sheetViews>
    <sheetView tabSelected="1" topLeftCell="A28" workbookViewId="0">
      <selection activeCell="F47" sqref="F47"/>
    </sheetView>
  </sheetViews>
  <sheetFormatPr defaultRowHeight="15" x14ac:dyDescent="0.25"/>
  <cols>
    <col min="1" max="1" width="2.140625" customWidth="1"/>
    <col min="2" max="2" width="1.7109375" customWidth="1"/>
    <col min="3" max="3" width="22.5703125" customWidth="1"/>
    <col min="4" max="4" width="13.85546875" customWidth="1"/>
    <col min="5" max="5" width="14.42578125" customWidth="1"/>
    <col min="6" max="6" width="24.28515625" customWidth="1"/>
    <col min="7" max="7" width="1.7109375" customWidth="1"/>
  </cols>
  <sheetData>
    <row r="1" spans="2:7" x14ac:dyDescent="0.25">
      <c r="C1" s="1"/>
    </row>
    <row r="2" spans="2:7" ht="15.75" thickBot="1" x14ac:dyDescent="0.3"/>
    <row r="3" spans="2:7" ht="24" customHeight="1" thickBot="1" x14ac:dyDescent="0.4">
      <c r="B3" s="8" t="s">
        <v>0</v>
      </c>
      <c r="C3" s="9"/>
      <c r="D3" s="9"/>
      <c r="E3" s="9"/>
      <c r="F3" s="9"/>
      <c r="G3" s="10"/>
    </row>
    <row r="4" spans="2:7" ht="4.5" customHeight="1" thickBot="1" x14ac:dyDescent="0.3">
      <c r="B4" s="3"/>
      <c r="C4" s="2"/>
      <c r="D4" s="2"/>
      <c r="E4" s="2"/>
      <c r="F4" s="2"/>
      <c r="G4" s="4"/>
    </row>
    <row r="5" spans="2:7" ht="15.75" thickBot="1" x14ac:dyDescent="0.3">
      <c r="B5" s="3"/>
      <c r="C5" s="11" t="s">
        <v>3</v>
      </c>
      <c r="D5" s="12"/>
      <c r="E5" s="12"/>
      <c r="F5" s="26">
        <f ca="1">TODAY()</f>
        <v>44641</v>
      </c>
      <c r="G5" s="4"/>
    </row>
    <row r="6" spans="2:7" ht="5.25" customHeight="1" thickBot="1" x14ac:dyDescent="0.3">
      <c r="B6" s="3"/>
      <c r="C6" s="2"/>
      <c r="D6" s="2"/>
      <c r="E6" s="2"/>
      <c r="F6" s="2"/>
      <c r="G6" s="4"/>
    </row>
    <row r="7" spans="2:7" ht="15.75" thickBot="1" x14ac:dyDescent="0.3">
      <c r="B7" s="3"/>
      <c r="C7" s="23" t="str">
        <f ca="1" xml:space="preserve"> "The input date in the regular US format is "  &amp; TEXT($F$5, "m/d/yyyy")</f>
        <v>The input date in the regular US format is 3/21/2022</v>
      </c>
      <c r="D7" s="24"/>
      <c r="E7" s="24"/>
      <c r="F7" s="25"/>
      <c r="G7" s="4"/>
    </row>
    <row r="8" spans="2:7" ht="15.75" thickBot="1" x14ac:dyDescent="0.3">
      <c r="B8" s="3"/>
      <c r="C8" s="23" t="str">
        <f ca="1">"The input date in the long format is " &amp; TEXT($F$5, "mmmm d,yyyy")</f>
        <v>The input date in the long format is March 21,2022</v>
      </c>
      <c r="D8" s="24"/>
      <c r="E8" s="24"/>
      <c r="F8" s="25"/>
      <c r="G8" s="4"/>
    </row>
    <row r="9" spans="2:7" ht="15.75" thickBot="1" x14ac:dyDescent="0.3">
      <c r="B9" s="3"/>
      <c r="C9" s="23" t="str">
        <f ca="1">" The input date in a US format with (short) day of week is "  &amp; TEXT($F$5, "m/d/yyyy ddd")</f>
        <v xml:space="preserve"> The input date in a US format with (short) day of week is 3/21/2022 Mon</v>
      </c>
      <c r="D9" s="24"/>
      <c r="E9" s="24"/>
      <c r="F9" s="25"/>
      <c r="G9" s="4"/>
    </row>
    <row r="10" spans="2:7" ht="15.75" thickBot="1" x14ac:dyDescent="0.3">
      <c r="B10" s="3"/>
      <c r="C10" s="23" t="str">
        <f ca="1">" The input date in a US format (full) day of week is " &amp; TEXT($F$5, " mm/d/yyyy dddd")</f>
        <v xml:space="preserve"> The input date in a US format (full) day of week is  03/21/2022 Monday</v>
      </c>
      <c r="D10" s="24"/>
      <c r="E10" s="24"/>
      <c r="F10" s="25"/>
      <c r="G10" s="4"/>
    </row>
    <row r="11" spans="2:7" ht="15.75" thickBot="1" x14ac:dyDescent="0.3">
      <c r="B11" s="3"/>
      <c r="C11" s="23" t="str">
        <f ca="1">" The input date in the long format with full day of week is " &amp; TEXT($F$5,"mmmm dd, yyyy dddd")</f>
        <v xml:space="preserve"> The input date in the long format with full day of week is March 21, 2022 Monday</v>
      </c>
      <c r="D11" s="24"/>
      <c r="E11" s="24"/>
      <c r="F11" s="25"/>
      <c r="G11" s="4"/>
    </row>
    <row r="12" spans="2:7" ht="15" customHeight="1" thickBot="1" x14ac:dyDescent="0.3">
      <c r="B12" s="16"/>
      <c r="C12" s="23" t="str">
        <f ca="1">" The input date in the Asian format is " &amp; TEXT($F$5, "yyyy.m.d")</f>
        <v xml:space="preserve"> The input date in the Asian format is 2022.3.21</v>
      </c>
      <c r="D12" s="24"/>
      <c r="E12" s="24"/>
      <c r="F12" s="25"/>
      <c r="G12" s="16"/>
    </row>
    <row r="13" spans="2:7" ht="3.75" customHeight="1" thickBot="1" x14ac:dyDescent="0.3">
      <c r="B13" s="5"/>
      <c r="C13" s="12"/>
      <c r="D13" s="12"/>
      <c r="E13" s="12"/>
      <c r="F13" s="12"/>
      <c r="G13" s="7"/>
    </row>
    <row r="14" spans="2:7" ht="15.75" thickBot="1" x14ac:dyDescent="0.3"/>
    <row r="15" spans="2:7" ht="19.5" thickBot="1" x14ac:dyDescent="0.35">
      <c r="B15" s="17"/>
      <c r="C15" s="18" t="s">
        <v>1</v>
      </c>
      <c r="D15" s="18"/>
      <c r="E15" s="18"/>
      <c r="F15" s="18"/>
      <c r="G15" s="19"/>
    </row>
    <row r="16" spans="2:7" ht="4.5" customHeight="1" thickBot="1" x14ac:dyDescent="0.3">
      <c r="B16" s="3"/>
      <c r="C16" s="2"/>
      <c r="D16" s="2"/>
      <c r="E16" s="2"/>
      <c r="F16" s="2"/>
      <c r="G16" s="4"/>
    </row>
    <row r="17" spans="2:10" x14ac:dyDescent="0.25">
      <c r="B17" s="3"/>
      <c r="C17" s="15" t="s">
        <v>4</v>
      </c>
      <c r="D17" s="14"/>
      <c r="E17" s="14"/>
      <c r="F17" s="27">
        <f ca="1">TODAY()</f>
        <v>44641</v>
      </c>
      <c r="G17" s="4"/>
    </row>
    <row r="18" spans="2:10" ht="15.75" thickBot="1" x14ac:dyDescent="0.3">
      <c r="B18" s="3"/>
      <c r="C18" s="5" t="s">
        <v>5</v>
      </c>
      <c r="D18" s="6"/>
      <c r="E18" s="6"/>
      <c r="F18" s="29">
        <f ca="1">EOMONTH($F$17,30)</f>
        <v>45565</v>
      </c>
      <c r="G18" s="4"/>
    </row>
    <row r="19" spans="2:10" ht="4.5" customHeight="1" thickBot="1" x14ac:dyDescent="0.3">
      <c r="B19" s="3"/>
      <c r="C19" s="2"/>
      <c r="D19" s="2"/>
      <c r="E19" s="2"/>
      <c r="F19" s="2"/>
      <c r="G19" s="4"/>
    </row>
    <row r="20" spans="2:10" ht="15.75" thickBot="1" x14ac:dyDescent="0.3">
      <c r="B20" s="3"/>
      <c r="C20" s="11" t="s">
        <v>6</v>
      </c>
      <c r="D20" s="12"/>
      <c r="E20" s="12"/>
      <c r="F20" s="31">
        <f ca="1">($F$18-$F$17)/365.25</f>
        <v>2.5297741273100618</v>
      </c>
      <c r="G20" s="4"/>
    </row>
    <row r="21" spans="2:10" ht="15.75" thickBot="1" x14ac:dyDescent="0.3">
      <c r="B21" s="3"/>
      <c r="C21" s="11" t="s">
        <v>7</v>
      </c>
      <c r="D21" s="12"/>
      <c r="E21" s="12"/>
      <c r="F21" s="31">
        <f ca="1">($F$18-$F$17)/365</f>
        <v>2.5315068493150683</v>
      </c>
      <c r="G21" s="4"/>
      <c r="I21" s="2"/>
    </row>
    <row r="22" spans="2:10" ht="15.75" thickBot="1" x14ac:dyDescent="0.3">
      <c r="B22" s="3"/>
      <c r="C22" s="11" t="s">
        <v>8</v>
      </c>
      <c r="D22" s="12"/>
      <c r="E22" s="12"/>
      <c r="F22" s="31">
        <f ca="1">($F$18-$F$17)/360</f>
        <v>2.5666666666666669</v>
      </c>
      <c r="G22" s="4"/>
      <c r="H22" s="3"/>
      <c r="I22" s="28"/>
      <c r="J22" s="2"/>
    </row>
    <row r="23" spans="2:10" ht="15.75" thickBot="1" x14ac:dyDescent="0.3">
      <c r="B23" s="3"/>
      <c r="C23" s="11" t="s">
        <v>9</v>
      </c>
      <c r="D23" s="12"/>
      <c r="E23" s="12"/>
      <c r="F23" s="31">
        <f ca="1">(YEAR($F$18)-YEAR($F$17))+(MONTH($F$18)-MONTH($F$17))/12+(DAY($F$18)-DAY($F$17))/360</f>
        <v>2.5249999999999999</v>
      </c>
      <c r="G23" s="4"/>
      <c r="I23" s="2"/>
    </row>
    <row r="24" spans="2:10" ht="15.75" thickBot="1" x14ac:dyDescent="0.3">
      <c r="B24" s="3"/>
      <c r="C24" s="11" t="s">
        <v>10</v>
      </c>
      <c r="D24" s="12"/>
      <c r="E24" s="12"/>
      <c r="F24" s="31">
        <f ca="1">YEARFRAC($F$17,$F$18,0)</f>
        <v>2.5249999999999999</v>
      </c>
      <c r="G24" s="4"/>
    </row>
    <row r="25" spans="2:10" ht="15.75" thickBot="1" x14ac:dyDescent="0.3">
      <c r="B25" s="3"/>
      <c r="C25" s="11" t="s">
        <v>11</v>
      </c>
      <c r="D25" s="12"/>
      <c r="E25" s="12"/>
      <c r="F25" s="31">
        <f ca="1">YEARFRAC($F$17,$F$18,1)</f>
        <v>2.5291970802919708</v>
      </c>
      <c r="G25" s="4"/>
    </row>
    <row r="26" spans="2:10" ht="15.75" thickBot="1" x14ac:dyDescent="0.3">
      <c r="B26" s="3"/>
      <c r="C26" s="11" t="s">
        <v>12</v>
      </c>
      <c r="D26" s="12"/>
      <c r="E26" s="12"/>
      <c r="F26" s="31">
        <f ca="1">YEARFRAC($F$17,$F$18,2)</f>
        <v>2.5666666666666669</v>
      </c>
      <c r="G26" s="4"/>
    </row>
    <row r="27" spans="2:10" ht="15.75" thickBot="1" x14ac:dyDescent="0.3">
      <c r="B27" s="3"/>
      <c r="C27" s="11" t="s">
        <v>13</v>
      </c>
      <c r="D27" s="12"/>
      <c r="E27" s="12"/>
      <c r="F27" s="31">
        <f ca="1">YEARFRAC($F$17,$F$18,3)</f>
        <v>2.5315068493150683</v>
      </c>
      <c r="G27" s="4"/>
    </row>
    <row r="28" spans="2:10" ht="15.75" thickBot="1" x14ac:dyDescent="0.3">
      <c r="B28" s="3"/>
      <c r="C28" s="5" t="s">
        <v>14</v>
      </c>
      <c r="D28" s="6"/>
      <c r="E28" s="6"/>
      <c r="F28" s="32">
        <f ca="1">YEARFRAC($F$17,$F$18,4)</f>
        <v>2.5249999999999999</v>
      </c>
      <c r="G28" s="4"/>
    </row>
    <row r="29" spans="2:10" ht="5.25" customHeight="1" thickBot="1" x14ac:dyDescent="0.3">
      <c r="B29" s="5"/>
      <c r="C29" s="6"/>
      <c r="D29" s="6"/>
      <c r="E29" s="6"/>
      <c r="F29" s="6"/>
      <c r="G29" s="7"/>
    </row>
    <row r="30" spans="2:10" ht="15.75" thickBot="1" x14ac:dyDescent="0.3"/>
    <row r="31" spans="2:10" ht="19.5" thickBot="1" x14ac:dyDescent="0.35">
      <c r="B31" s="20" t="s">
        <v>2</v>
      </c>
      <c r="C31" s="21"/>
      <c r="D31" s="21"/>
      <c r="E31" s="21"/>
      <c r="F31" s="21"/>
      <c r="G31" s="22"/>
    </row>
    <row r="32" spans="2:10" ht="3.75" customHeight="1" thickBot="1" x14ac:dyDescent="0.3">
      <c r="B32" s="3"/>
      <c r="C32" s="2"/>
      <c r="D32" s="2"/>
      <c r="E32" s="2"/>
      <c r="F32" s="2"/>
      <c r="G32" s="4"/>
    </row>
    <row r="33" spans="2:7" ht="15.75" thickBot="1" x14ac:dyDescent="0.3">
      <c r="B33" s="3"/>
      <c r="C33" s="11" t="s">
        <v>3</v>
      </c>
      <c r="D33" s="12"/>
      <c r="E33" s="12"/>
      <c r="F33" s="26">
        <f ca="1">TODAY()</f>
        <v>44641</v>
      </c>
      <c r="G33" s="4"/>
    </row>
    <row r="34" spans="2:7" ht="4.5" customHeight="1" thickBot="1" x14ac:dyDescent="0.3">
      <c r="B34" s="3"/>
      <c r="C34" s="2"/>
      <c r="D34" s="2"/>
      <c r="E34" s="2"/>
      <c r="F34" s="2"/>
      <c r="G34" s="4"/>
    </row>
    <row r="35" spans="2:7" ht="15.75" thickBot="1" x14ac:dyDescent="0.3">
      <c r="B35" s="3"/>
      <c r="C35" s="11" t="s">
        <v>15</v>
      </c>
      <c r="D35" s="12"/>
      <c r="E35" s="12"/>
      <c r="F35" s="13">
        <f ca="1" xml:space="preserve"> YEAR($F$33)</f>
        <v>2022</v>
      </c>
      <c r="G35" s="4"/>
    </row>
    <row r="36" spans="2:7" ht="15.75" thickBot="1" x14ac:dyDescent="0.3">
      <c r="B36" s="3"/>
      <c r="C36" s="11" t="s">
        <v>16</v>
      </c>
      <c r="D36" s="12"/>
      <c r="E36" s="12"/>
      <c r="F36" s="13">
        <f ca="1">MONTH($F$33)</f>
        <v>3</v>
      </c>
      <c r="G36" s="4"/>
    </row>
    <row r="37" spans="2:7" ht="15.75" thickBot="1" x14ac:dyDescent="0.3">
      <c r="B37" s="3"/>
      <c r="C37" s="11" t="s">
        <v>31</v>
      </c>
      <c r="D37" s="12"/>
      <c r="E37" s="12"/>
      <c r="F37" s="13">
        <f ca="1">DAY($F$33)</f>
        <v>21</v>
      </c>
      <c r="G37" s="4"/>
    </row>
    <row r="38" spans="2:7" ht="15.75" thickBot="1" x14ac:dyDescent="0.3">
      <c r="B38" s="3"/>
      <c r="C38" s="11" t="s">
        <v>17</v>
      </c>
      <c r="D38" s="12"/>
      <c r="E38" s="12"/>
      <c r="F38" s="33">
        <f ca="1">$F$33</f>
        <v>44641</v>
      </c>
      <c r="G38" s="4"/>
    </row>
    <row r="39" spans="2:7" ht="15.75" thickBot="1" x14ac:dyDescent="0.3">
      <c r="B39" s="3"/>
      <c r="C39" s="11" t="s">
        <v>18</v>
      </c>
      <c r="D39" s="12"/>
      <c r="E39" s="12"/>
      <c r="F39" s="30">
        <f ca="1">DATE($F$35+3,$F$36+2,$F$37+15)</f>
        <v>45813</v>
      </c>
      <c r="G39" s="4"/>
    </row>
    <row r="40" spans="2:7" ht="15.75" thickBot="1" x14ac:dyDescent="0.3">
      <c r="B40" s="3"/>
      <c r="C40" s="5" t="s">
        <v>19</v>
      </c>
      <c r="D40" s="6"/>
      <c r="E40" s="6"/>
      <c r="F40" s="34">
        <f ca="1">EDATE($F$33,-12)</f>
        <v>44276</v>
      </c>
      <c r="G40" s="4"/>
    </row>
    <row r="41" spans="2:7" ht="5.25" customHeight="1" thickBot="1" x14ac:dyDescent="0.3">
      <c r="B41" s="3"/>
      <c r="C41" s="2"/>
      <c r="D41" s="2"/>
      <c r="E41" s="2"/>
      <c r="F41" s="2"/>
      <c r="G41" s="4"/>
    </row>
    <row r="42" spans="2:7" ht="15.75" thickBot="1" x14ac:dyDescent="0.3">
      <c r="B42" s="3"/>
      <c r="C42" s="11" t="s">
        <v>20</v>
      </c>
      <c r="D42" s="12"/>
      <c r="E42" s="12"/>
      <c r="F42" s="34">
        <f ca="1">EOMONTH($F$33,1)</f>
        <v>44681</v>
      </c>
      <c r="G42" s="4"/>
    </row>
    <row r="43" spans="2:7" ht="15.75" thickBot="1" x14ac:dyDescent="0.3">
      <c r="B43" s="3"/>
      <c r="C43" s="11" t="s">
        <v>21</v>
      </c>
      <c r="D43" s="12"/>
      <c r="E43" s="12"/>
      <c r="F43" s="34">
        <f ca="1">EOMONTH($F$33,-1)</f>
        <v>44620</v>
      </c>
      <c r="G43" s="4"/>
    </row>
    <row r="44" spans="2:7" ht="15.75" thickBot="1" x14ac:dyDescent="0.3">
      <c r="B44" s="3"/>
      <c r="C44" s="11" t="s">
        <v>22</v>
      </c>
      <c r="D44" s="12"/>
      <c r="E44" s="12"/>
      <c r="F44" s="34">
        <f ca="1">EOMONTH($F$33,0)</f>
        <v>44651</v>
      </c>
      <c r="G44" s="4"/>
    </row>
    <row r="45" spans="2:7" ht="15.75" thickBot="1" x14ac:dyDescent="0.3">
      <c r="B45" s="3"/>
      <c r="C45" s="5" t="s">
        <v>23</v>
      </c>
      <c r="D45" s="6"/>
      <c r="E45" s="6"/>
      <c r="F45" s="34">
        <f ca="1">EOMONTH($F$33,-3)</f>
        <v>44561</v>
      </c>
      <c r="G45" s="4"/>
    </row>
    <row r="46" spans="2:7" ht="4.5" customHeight="1" thickBot="1" x14ac:dyDescent="0.3">
      <c r="B46" s="3"/>
      <c r="C46" s="2"/>
      <c r="D46" s="2"/>
      <c r="E46" s="2"/>
      <c r="F46" s="2"/>
      <c r="G46" s="4"/>
    </row>
    <row r="47" spans="2:7" ht="15.75" thickBot="1" x14ac:dyDescent="0.3">
      <c r="B47" s="3"/>
      <c r="C47" s="11" t="s">
        <v>24</v>
      </c>
      <c r="D47" s="12"/>
      <c r="E47" s="12"/>
      <c r="F47" s="34">
        <f ca="1">EOMONTH($F$33,-3)+1</f>
        <v>44562</v>
      </c>
      <c r="G47" s="4"/>
    </row>
    <row r="48" spans="2:7" ht="15.75" thickBot="1" x14ac:dyDescent="0.3">
      <c r="B48" s="3"/>
      <c r="C48" s="11" t="s">
        <v>25</v>
      </c>
      <c r="D48" s="12"/>
      <c r="E48" s="12"/>
      <c r="F48" s="30">
        <f ca="1">F33-DAY(F33)+1</f>
        <v>44621</v>
      </c>
      <c r="G48" s="4"/>
    </row>
    <row r="49" spans="2:7" ht="15.75" thickBot="1" x14ac:dyDescent="0.3">
      <c r="B49" s="3"/>
      <c r="C49" s="5" t="s">
        <v>26</v>
      </c>
      <c r="D49" s="6"/>
      <c r="E49" s="6"/>
      <c r="F49" s="35">
        <f ca="1">EOMONTH(F33,-2)+1</f>
        <v>44593</v>
      </c>
      <c r="G49" s="4"/>
    </row>
    <row r="50" spans="2:7" ht="5.25" customHeight="1" thickBot="1" x14ac:dyDescent="0.3">
      <c r="B50" s="3"/>
      <c r="C50" s="2"/>
      <c r="D50" s="2"/>
      <c r="E50" s="2"/>
      <c r="F50" s="2"/>
      <c r="G50" s="4"/>
    </row>
    <row r="51" spans="2:7" ht="15.75" thickBot="1" x14ac:dyDescent="0.3">
      <c r="B51" s="3"/>
      <c r="C51" s="11" t="s">
        <v>27</v>
      </c>
      <c r="D51" s="12"/>
      <c r="E51" s="12"/>
      <c r="F51" s="30">
        <f ca="1">F33-DAY(F33)+1+1*7-WEEKDAY(F33-DAY(F33)+8-3)</f>
        <v>44621</v>
      </c>
      <c r="G51" s="4"/>
    </row>
    <row r="52" spans="2:7" ht="15.75" thickBot="1" x14ac:dyDescent="0.3">
      <c r="B52" s="3"/>
      <c r="C52" s="11" t="s">
        <v>28</v>
      </c>
      <c r="D52" s="12"/>
      <c r="E52" s="12"/>
      <c r="F52" s="35">
        <f ca="1">EOMONTH(F33,0)+1-WEEKDAY(EOMONTH(F33,0)+1-5)</f>
        <v>44651</v>
      </c>
      <c r="G52" s="4"/>
    </row>
    <row r="53" spans="2:7" ht="15.75" thickBot="1" x14ac:dyDescent="0.3">
      <c r="B53" s="3"/>
      <c r="C53" s="11" t="s">
        <v>29</v>
      </c>
      <c r="D53" s="12"/>
      <c r="E53" s="12"/>
      <c r="F53" s="35">
        <f ca="1">WORKDAY.INTL($F$48,-1,1,0)</f>
        <v>44620</v>
      </c>
      <c r="G53" s="4"/>
    </row>
    <row r="54" spans="2:7" ht="15.75" thickBot="1" x14ac:dyDescent="0.3">
      <c r="B54" s="3"/>
      <c r="C54" s="5" t="s">
        <v>30</v>
      </c>
      <c r="D54" s="6"/>
      <c r="E54" s="6"/>
      <c r="F54" s="35">
        <f ca="1">WORKDAY($F$48,(NETWORKDAYS($F$48,EOMONTH($F$48,0))))</f>
        <v>44652</v>
      </c>
      <c r="G54" s="4"/>
    </row>
    <row r="55" spans="2:7" ht="6" customHeight="1" thickBot="1" x14ac:dyDescent="0.3">
      <c r="B55" s="5"/>
      <c r="C55" s="6"/>
      <c r="D55" s="6"/>
      <c r="E55" s="6"/>
      <c r="F55" s="6"/>
      <c r="G55" s="7"/>
    </row>
  </sheetData>
  <mergeCells count="8">
    <mergeCell ref="B3:G3"/>
    <mergeCell ref="B31:G31"/>
    <mergeCell ref="C7:F7"/>
    <mergeCell ref="C8:F8"/>
    <mergeCell ref="C9:F9"/>
    <mergeCell ref="C10:F10"/>
    <mergeCell ref="C11:F11"/>
    <mergeCell ref="C12:F12"/>
  </mergeCells>
  <printOptions horizontalCentered="1"/>
  <pageMargins left="1.7" right="0.7" top="0.75" bottom="0.75" header="0.3" footer="0.3"/>
  <pageSetup scale="78" orientation="portrait" r:id="rId1"/>
  <headerFooter alignWithMargins="0">
    <oddFooter>&amp;LWeek 3- Dates and Data.xlsx
Date Practice.&amp;R03/21/2022
04:06 PM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Practice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cp:lastPrinted>2022-03-22T00:54:36Z</cp:lastPrinted>
  <dcterms:created xsi:type="dcterms:W3CDTF">2022-03-21T19:54:26Z</dcterms:created>
  <dcterms:modified xsi:type="dcterms:W3CDTF">2022-03-22T00:54:41Z</dcterms:modified>
</cp:coreProperties>
</file>