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8725C158-9C59-4131-8E02-7D3BFE32F70D}" xr6:coauthVersionLast="47" xr6:coauthVersionMax="47" xr10:uidLastSave="{00000000-0000-0000-0000-000000000000}"/>
  <bookViews>
    <workbookView xWindow="-120" yWindow="-120" windowWidth="23280" windowHeight="14880" activeTab="1" xr2:uid="{E33D4B8A-16FA-43BA-9B7B-29FC2A0916D7}"/>
  </bookViews>
  <sheets>
    <sheet name="qx Improvment" sheetId="1" r:id="rId1"/>
    <sheet name="Qx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_xlnm.Print_Titles" localSheetId="1">Qx!$2:$3</definedName>
    <definedName name="_xlnm.Print_Titles" localSheetId="0">'qx Improvment'!$2:$15</definedName>
    <definedName name="qxtable">Qx!$B$4:$C$119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5" i="2"/>
  <c r="B6" i="2"/>
  <c r="B7" i="2"/>
  <c r="B8" i="2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9" i="1" l="1"/>
  <c r="C18" i="1"/>
  <c r="D18" i="1" s="1"/>
  <c r="C17" i="1"/>
  <c r="B20" i="1" l="1"/>
  <c r="D17" i="1"/>
  <c r="E18" i="1" s="1"/>
  <c r="G18" i="1" s="1"/>
  <c r="G17" i="1"/>
  <c r="C19" i="1"/>
  <c r="D19" i="1" s="1"/>
  <c r="E19" i="1" l="1"/>
  <c r="E20" i="1" s="1"/>
  <c r="B21" i="1"/>
  <c r="C20" i="1"/>
  <c r="D20" i="1" s="1"/>
  <c r="G19" i="1" l="1"/>
  <c r="G20" i="1"/>
  <c r="B22" i="1"/>
  <c r="C22" i="1" s="1"/>
  <c r="D22" i="1" s="1"/>
  <c r="C21" i="1"/>
  <c r="E21" i="1"/>
  <c r="G21" i="1" l="1"/>
  <c r="B23" i="1"/>
  <c r="D21" i="1"/>
  <c r="E22" i="1" s="1"/>
  <c r="G22" i="1" s="1"/>
  <c r="B24" i="1" l="1"/>
  <c r="C23" i="1"/>
  <c r="D23" i="1" s="1"/>
  <c r="E23" i="1"/>
  <c r="G23" i="1" l="1"/>
  <c r="B25" i="1"/>
  <c r="C25" i="1" s="1"/>
  <c r="D25" i="1" s="1"/>
  <c r="E24" i="1"/>
  <c r="C24" i="1"/>
  <c r="G24" i="1" l="1"/>
  <c r="B26" i="1"/>
  <c r="D24" i="1"/>
  <c r="E25" i="1" s="1"/>
  <c r="G25" i="1" s="1"/>
  <c r="B27" i="1" l="1"/>
  <c r="C26" i="1"/>
  <c r="D26" i="1" s="1"/>
  <c r="E26" i="1"/>
  <c r="G26" i="1" l="1"/>
  <c r="B28" i="1"/>
  <c r="C27" i="1"/>
  <c r="D27" i="1" s="1"/>
  <c r="E27" i="1"/>
  <c r="G27" i="1" l="1"/>
  <c r="B29" i="1"/>
  <c r="C28" i="1"/>
  <c r="D28" i="1" s="1"/>
  <c r="E28" i="1"/>
  <c r="G28" i="1" l="1"/>
  <c r="B30" i="1"/>
  <c r="C30" i="1" s="1"/>
  <c r="D30" i="1" s="1"/>
  <c r="C29" i="1"/>
  <c r="D29" i="1" s="1"/>
  <c r="E29" i="1"/>
  <c r="G29" i="1" l="1"/>
  <c r="B31" i="1"/>
  <c r="E30" i="1"/>
  <c r="G30" i="1" s="1"/>
  <c r="B32" i="1" l="1"/>
  <c r="C31" i="1"/>
  <c r="D31" i="1" s="1"/>
  <c r="E31" i="1"/>
  <c r="G31" i="1" l="1"/>
  <c r="B33" i="1"/>
  <c r="C32" i="1"/>
  <c r="D32" i="1" s="1"/>
  <c r="E32" i="1"/>
  <c r="B34" i="1" l="1"/>
  <c r="C33" i="1"/>
  <c r="D33" i="1" s="1"/>
  <c r="G32" i="1"/>
  <c r="E33" i="1"/>
  <c r="G33" i="1" l="1"/>
  <c r="B35" i="1"/>
  <c r="C34" i="1"/>
  <c r="D34" i="1" s="1"/>
  <c r="E34" i="1"/>
  <c r="E35" i="1" l="1"/>
  <c r="G34" i="1"/>
  <c r="B36" i="1"/>
  <c r="C35" i="1"/>
  <c r="G35" i="1" l="1"/>
  <c r="B37" i="1"/>
  <c r="D35" i="1"/>
  <c r="E36" i="1" s="1"/>
  <c r="C36" i="1"/>
  <c r="D36" i="1" s="1"/>
  <c r="G36" i="1" l="1"/>
  <c r="B38" i="1"/>
  <c r="C38" i="1" s="1"/>
  <c r="D38" i="1" s="1"/>
  <c r="C37" i="1"/>
  <c r="E37" i="1"/>
  <c r="G37" i="1" l="1"/>
  <c r="B39" i="1"/>
  <c r="D37" i="1"/>
  <c r="E38" i="1" s="1"/>
  <c r="G38" i="1" s="1"/>
  <c r="B40" i="1" l="1"/>
  <c r="E39" i="1"/>
  <c r="C39" i="1"/>
  <c r="G39" i="1" s="1"/>
  <c r="B41" i="1" l="1"/>
  <c r="D39" i="1"/>
  <c r="E40" i="1" s="1"/>
  <c r="C40" i="1"/>
  <c r="D40" i="1" s="1"/>
  <c r="G40" i="1" l="1"/>
  <c r="B42" i="1"/>
  <c r="C41" i="1"/>
  <c r="D41" i="1" s="1"/>
  <c r="E41" i="1"/>
  <c r="G41" i="1" l="1"/>
  <c r="B43" i="1"/>
  <c r="E42" i="1"/>
  <c r="C42" i="1"/>
  <c r="G42" i="1" l="1"/>
  <c r="B44" i="1"/>
  <c r="D42" i="1"/>
  <c r="E43" i="1" s="1"/>
  <c r="C43" i="1"/>
  <c r="G43" i="1" l="1"/>
  <c r="B45" i="1"/>
  <c r="D43" i="1"/>
  <c r="E44" i="1" s="1"/>
  <c r="C44" i="1"/>
  <c r="G44" i="1" s="1"/>
  <c r="B46" i="1" l="1"/>
  <c r="C46" i="1" s="1"/>
  <c r="D46" i="1" s="1"/>
  <c r="D44" i="1"/>
  <c r="E45" i="1" s="1"/>
  <c r="C45" i="1"/>
  <c r="G45" i="1" l="1"/>
  <c r="B47" i="1"/>
  <c r="D45" i="1"/>
  <c r="E46" i="1" s="1"/>
  <c r="G46" i="1" s="1"/>
  <c r="B48" i="1" l="1"/>
  <c r="C47" i="1"/>
  <c r="E47" i="1"/>
  <c r="G47" i="1" l="1"/>
  <c r="B49" i="1"/>
  <c r="D47" i="1"/>
  <c r="E48" i="1" s="1"/>
  <c r="C48" i="1"/>
  <c r="D48" i="1" s="1"/>
  <c r="G48" i="1" l="1"/>
  <c r="B50" i="1"/>
  <c r="C49" i="1"/>
  <c r="D49" i="1" s="1"/>
  <c r="E49" i="1"/>
  <c r="G49" i="1" l="1"/>
  <c r="B51" i="1"/>
  <c r="C50" i="1"/>
  <c r="D50" i="1" s="1"/>
  <c r="E50" i="1"/>
  <c r="G50" i="1" l="1"/>
  <c r="B52" i="1"/>
  <c r="C51" i="1"/>
  <c r="D51" i="1" s="1"/>
  <c r="E51" i="1"/>
  <c r="G51" i="1" l="1"/>
  <c r="B53" i="1"/>
  <c r="C52" i="1"/>
  <c r="D52" i="1" s="1"/>
  <c r="E52" i="1"/>
  <c r="G52" i="1" l="1"/>
  <c r="B54" i="1"/>
  <c r="C53" i="1"/>
  <c r="D53" i="1" s="1"/>
  <c r="E53" i="1"/>
  <c r="G53" i="1" l="1"/>
  <c r="B55" i="1"/>
  <c r="C54" i="1"/>
  <c r="D54" i="1" s="1"/>
  <c r="E54" i="1"/>
  <c r="G54" i="1" l="1"/>
  <c r="B56" i="1"/>
  <c r="C55" i="1"/>
  <c r="E55" i="1"/>
  <c r="G55" i="1" l="1"/>
  <c r="B57" i="1"/>
  <c r="D55" i="1"/>
  <c r="E56" i="1" s="1"/>
  <c r="C56" i="1"/>
  <c r="D56" i="1" s="1"/>
  <c r="G56" i="1" l="1"/>
  <c r="B58" i="1"/>
  <c r="C57" i="1"/>
  <c r="D57" i="1" s="1"/>
  <c r="E57" i="1"/>
  <c r="G57" i="1" l="1"/>
  <c r="B59" i="1"/>
  <c r="E58" i="1"/>
  <c r="C58" i="1"/>
  <c r="G58" i="1" l="1"/>
  <c r="B60" i="1"/>
  <c r="D58" i="1"/>
  <c r="E59" i="1" s="1"/>
  <c r="C59" i="1"/>
  <c r="D59" i="1" s="1"/>
  <c r="G59" i="1" l="1"/>
  <c r="B61" i="1"/>
  <c r="C60" i="1"/>
  <c r="E60" i="1"/>
  <c r="G60" i="1" l="1"/>
  <c r="B62" i="1"/>
  <c r="D60" i="1"/>
  <c r="E61" i="1" s="1"/>
  <c r="C61" i="1"/>
  <c r="D61" i="1" s="1"/>
  <c r="G61" i="1" l="1"/>
  <c r="B63" i="1"/>
  <c r="C62" i="1"/>
  <c r="D62" i="1" s="1"/>
  <c r="E62" i="1"/>
  <c r="G62" i="1" l="1"/>
  <c r="B64" i="1"/>
  <c r="E63" i="1"/>
  <c r="C63" i="1"/>
  <c r="G63" i="1" l="1"/>
  <c r="B65" i="1"/>
  <c r="C65" i="1" s="1"/>
  <c r="D65" i="1" s="1"/>
  <c r="D63" i="1"/>
  <c r="E64" i="1" s="1"/>
  <c r="C64" i="1"/>
  <c r="D64" i="1" s="1"/>
  <c r="G64" i="1" l="1"/>
  <c r="B66" i="1"/>
  <c r="E65" i="1"/>
  <c r="G65" i="1" s="1"/>
  <c r="B67" i="1" l="1"/>
  <c r="C66" i="1"/>
  <c r="D66" i="1" s="1"/>
  <c r="E66" i="1"/>
  <c r="G66" i="1" l="1"/>
  <c r="B68" i="1"/>
  <c r="E67" i="1"/>
  <c r="C67" i="1"/>
  <c r="G67" i="1" l="1"/>
  <c r="B69" i="1"/>
  <c r="D67" i="1"/>
  <c r="E68" i="1" s="1"/>
  <c r="C68" i="1"/>
  <c r="D68" i="1" s="1"/>
  <c r="E69" i="1" l="1"/>
  <c r="G68" i="1"/>
  <c r="B70" i="1"/>
  <c r="C69" i="1"/>
  <c r="D69" i="1" s="1"/>
  <c r="C70" i="1"/>
  <c r="D70" i="1" s="1"/>
  <c r="E70" i="1" l="1"/>
  <c r="G70" i="1" s="1"/>
  <c r="G69" i="1"/>
  <c r="B71" i="1"/>
  <c r="C71" i="1"/>
  <c r="D71" i="1" s="1"/>
  <c r="E71" i="1" l="1"/>
  <c r="G71" i="1" s="1"/>
  <c r="B72" i="1"/>
  <c r="C72" i="1" s="1"/>
  <c r="D72" i="1" s="1"/>
  <c r="E72" i="1" l="1"/>
  <c r="G72" i="1" s="1"/>
  <c r="B73" i="1"/>
  <c r="B74" i="1" l="1"/>
  <c r="C73" i="1"/>
  <c r="D73" i="1" s="1"/>
  <c r="E73" i="1"/>
  <c r="G73" i="1" l="1"/>
  <c r="B75" i="1"/>
  <c r="C74" i="1"/>
  <c r="D74" i="1" s="1"/>
  <c r="E74" i="1"/>
  <c r="G74" i="1" l="1"/>
  <c r="B76" i="1"/>
  <c r="C76" i="1" s="1"/>
  <c r="D76" i="1" s="1"/>
  <c r="E75" i="1"/>
  <c r="C75" i="1"/>
  <c r="D75" i="1" s="1"/>
  <c r="E76" i="1" l="1"/>
  <c r="G76" i="1" s="1"/>
  <c r="G75" i="1"/>
  <c r="B77" i="1"/>
  <c r="B78" i="1" l="1"/>
  <c r="E77" i="1"/>
  <c r="C77" i="1"/>
  <c r="D77" i="1" s="1"/>
  <c r="G77" i="1" l="1"/>
  <c r="B79" i="1"/>
  <c r="C78" i="1"/>
  <c r="D78" i="1" s="1"/>
  <c r="E78" i="1"/>
  <c r="G78" i="1" l="1"/>
  <c r="B80" i="1"/>
  <c r="C80" i="1" s="1"/>
  <c r="D80" i="1" s="1"/>
  <c r="E79" i="1"/>
  <c r="C79" i="1"/>
  <c r="D79" i="1" s="1"/>
  <c r="G79" i="1" l="1"/>
  <c r="E80" i="1"/>
  <c r="G80" i="1" s="1"/>
  <c r="B81" i="1"/>
  <c r="E81" i="1" l="1"/>
  <c r="B82" i="1"/>
  <c r="C81" i="1"/>
  <c r="D81" i="1" s="1"/>
  <c r="G81" i="1" l="1"/>
  <c r="B83" i="1"/>
  <c r="C83" i="1" s="1"/>
  <c r="D83" i="1" s="1"/>
  <c r="C82" i="1"/>
  <c r="D82" i="1" s="1"/>
  <c r="E82" i="1"/>
  <c r="E83" i="1" l="1"/>
  <c r="G83" i="1" s="1"/>
  <c r="G82" i="1"/>
  <c r="B84" i="1"/>
  <c r="C84" i="1" s="1"/>
  <c r="D84" i="1" s="1"/>
  <c r="B85" i="1" l="1"/>
  <c r="E84" i="1"/>
  <c r="G84" i="1" s="1"/>
  <c r="B86" i="1" l="1"/>
  <c r="E85" i="1"/>
  <c r="C85" i="1"/>
  <c r="D85" i="1" s="1"/>
  <c r="E86" i="1" l="1"/>
  <c r="G85" i="1"/>
  <c r="B87" i="1"/>
  <c r="C86" i="1"/>
  <c r="D86" i="1" s="1"/>
  <c r="G86" i="1" l="1"/>
  <c r="E87" i="1"/>
  <c r="C87" i="1"/>
  <c r="D87" i="1" s="1"/>
  <c r="G87" i="1" l="1"/>
  <c r="G6" i="1" s="1"/>
</calcChain>
</file>

<file path=xl/sharedStrings.xml><?xml version="1.0" encoding="utf-8"?>
<sst xmlns="http://schemas.openxmlformats.org/spreadsheetml/2006/main" count="19" uniqueCount="19">
  <si>
    <t>qx</t>
  </si>
  <si>
    <t>Age</t>
  </si>
  <si>
    <t>Mortality Table</t>
  </si>
  <si>
    <t>Mortality is improved by x% if and only if all mortality rates are reduced by x%,
or qnew=qold(1-x%)</t>
  </si>
  <si>
    <t xml:space="preserve">Mortality Improvement </t>
  </si>
  <si>
    <t xml:space="preserve">Current Age </t>
  </si>
  <si>
    <t xml:space="preserve">Expected Future Lifetime </t>
  </si>
  <si>
    <r>
      <rPr>
        <b/>
        <sz val="12"/>
        <color theme="1"/>
        <rFont val="Times New Roman"/>
        <family val="1"/>
      </rPr>
      <t>Mortality Improvement (in%)Needed to Prolong Expected Future Lifetime</t>
    </r>
    <r>
      <rPr>
        <sz val="11"/>
        <color theme="1"/>
        <rFont val="Calibri"/>
        <family val="2"/>
        <scheme val="minor"/>
      </rPr>
      <t xml:space="preserve"> </t>
    </r>
  </si>
  <si>
    <t>By 3 years for a person age 50</t>
  </si>
  <si>
    <t>By 5 years for a person age 50</t>
  </si>
  <si>
    <t>By 3 years for a person age 20</t>
  </si>
  <si>
    <t>By 5 years for a person age 20</t>
  </si>
  <si>
    <t xml:space="preserve">Excel Calculations </t>
  </si>
  <si>
    <t xml:space="preserve">Age </t>
  </si>
  <si>
    <t>QX</t>
  </si>
  <si>
    <t>PX</t>
  </si>
  <si>
    <t>TPX</t>
  </si>
  <si>
    <t xml:space="preserve">Future Time Used </t>
  </si>
  <si>
    <t>x%(Improvement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</si>
</sst>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6" formatCode="0.000%"/>
    <numFmt numFmtId="170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1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u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2" fillId="0" borderId="0" xfId="2"/>
    <xf numFmtId="0" fontId="2" fillId="0" borderId="0" xfId="2" applyAlignment="1">
      <alignment horizontal="center"/>
    </xf>
    <xf numFmtId="164" fontId="2" fillId="2" borderId="1" xfId="2" applyNumberFormat="1" applyFill="1" applyBorder="1" applyAlignment="1">
      <alignment horizontal="center"/>
    </xf>
    <xf numFmtId="0" fontId="2" fillId="0" borderId="1" xfId="2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5" fillId="8" borderId="4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7" xfId="0" applyFont="1" applyBorder="1"/>
    <xf numFmtId="0" fontId="6" fillId="0" borderId="0" xfId="0" applyFont="1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6" fontId="0" fillId="6" borderId="5" xfId="1" applyNumberFormat="1" applyFont="1" applyFill="1" applyBorder="1"/>
    <xf numFmtId="0" fontId="8" fillId="0" borderId="0" xfId="0" applyFont="1" applyBorder="1" applyAlignment="1">
      <alignment horizontal="center"/>
    </xf>
    <xf numFmtId="0" fontId="11" fillId="0" borderId="8" xfId="0" applyFont="1" applyBorder="1" applyAlignment="1">
      <alignment horizontal="right"/>
    </xf>
    <xf numFmtId="0" fontId="11" fillId="0" borderId="8" xfId="0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170" fontId="0" fillId="0" borderId="3" xfId="0" applyNumberFormat="1" applyBorder="1"/>
    <xf numFmtId="0" fontId="8" fillId="6" borderId="3" xfId="0" applyFont="1" applyFill="1" applyBorder="1" applyAlignment="1">
      <alignment horizontal="center"/>
    </xf>
    <xf numFmtId="166" fontId="0" fillId="7" borderId="5" xfId="1" applyNumberFormat="1" applyFont="1" applyFill="1" applyBorder="1"/>
  </cellXfs>
  <cellStyles count="3">
    <cellStyle name="Normal" xfId="0" builtinId="0"/>
    <cellStyle name="Normal 2" xfId="2" xr:uid="{00C01D7F-6068-44C6-B67E-3F3E968BBA6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7A3F-F6DC-4F4D-A005-1703BB102027}">
  <sheetPr>
    <pageSetUpPr fitToPage="1"/>
  </sheetPr>
  <dimension ref="B1:J87"/>
  <sheetViews>
    <sheetView workbookViewId="0">
      <pane ySplit="16" topLeftCell="A17" activePane="bottomLeft" state="frozen"/>
      <selection pane="bottomLeft" activeCell="I20" sqref="I20"/>
    </sheetView>
  </sheetViews>
  <sheetFormatPr defaultRowHeight="15" x14ac:dyDescent="0.25"/>
  <cols>
    <col min="1" max="1" width="4.140625" customWidth="1"/>
    <col min="2" max="2" width="15.5703125" customWidth="1"/>
    <col min="3" max="3" width="16" customWidth="1"/>
    <col min="4" max="4" width="16.140625" customWidth="1"/>
    <col min="5" max="5" width="15.7109375" customWidth="1"/>
    <col min="6" max="6" width="15.42578125" customWidth="1"/>
    <col min="7" max="7" width="15" customWidth="1"/>
    <col min="8" max="8" width="13.5703125" customWidth="1"/>
    <col min="9" max="9" width="19.42578125" bestFit="1" customWidth="1"/>
    <col min="10" max="10" width="12.7109375" customWidth="1"/>
  </cols>
  <sheetData>
    <row r="1" spans="2:10" ht="15.75" thickBot="1" x14ac:dyDescent="0.3"/>
    <row r="2" spans="2:10" ht="19.5" thickBot="1" x14ac:dyDescent="0.35">
      <c r="B2" s="23" t="s">
        <v>4</v>
      </c>
      <c r="C2" s="24"/>
      <c r="D2" s="24"/>
      <c r="E2" s="24"/>
      <c r="F2" s="24"/>
      <c r="G2" s="25"/>
    </row>
    <row r="3" spans="2:10" ht="16.5" thickBot="1" x14ac:dyDescent="0.3">
      <c r="B3" s="17" t="s">
        <v>5</v>
      </c>
      <c r="C3" s="9"/>
      <c r="D3" s="9"/>
      <c r="E3" s="9"/>
      <c r="F3" s="9"/>
      <c r="G3" s="34">
        <v>50</v>
      </c>
      <c r="I3" t="s">
        <v>18</v>
      </c>
      <c r="J3" s="27">
        <v>0</v>
      </c>
    </row>
    <row r="4" spans="2:10" ht="5.25" customHeight="1" x14ac:dyDescent="0.25"/>
    <row r="5" spans="2:10" ht="6.75" customHeight="1" thickBot="1" x14ac:dyDescent="0.3"/>
    <row r="6" spans="2:10" ht="16.5" thickBot="1" x14ac:dyDescent="0.3">
      <c r="B6" s="17" t="s">
        <v>6</v>
      </c>
      <c r="C6" s="9"/>
      <c r="D6" s="9"/>
      <c r="E6" s="9"/>
      <c r="F6" s="9"/>
      <c r="G6" s="33">
        <f>SUM(G17:G110)</f>
        <v>30.692004126338162</v>
      </c>
    </row>
    <row r="7" spans="2:10" ht="6" customHeight="1" thickBot="1" x14ac:dyDescent="0.3"/>
    <row r="8" spans="2:10" ht="16.5" thickBot="1" x14ac:dyDescent="0.3">
      <c r="B8" s="16" t="s">
        <v>7</v>
      </c>
      <c r="C8" s="14"/>
      <c r="D8" s="14"/>
      <c r="E8" s="14"/>
      <c r="F8" s="14"/>
      <c r="G8" s="15"/>
    </row>
    <row r="9" spans="2:10" ht="16.5" thickBot="1" x14ac:dyDescent="0.3">
      <c r="B9" s="18" t="s">
        <v>8</v>
      </c>
      <c r="C9" s="19"/>
      <c r="D9" s="10"/>
      <c r="E9" s="10"/>
      <c r="F9" s="10"/>
      <c r="G9" s="35">
        <v>0.26806088314174364</v>
      </c>
    </row>
    <row r="10" spans="2:10" ht="16.5" thickBot="1" x14ac:dyDescent="0.3">
      <c r="B10" s="18" t="s">
        <v>9</v>
      </c>
      <c r="C10" s="19"/>
      <c r="D10" s="10"/>
      <c r="E10" s="10"/>
      <c r="F10" s="10"/>
      <c r="G10" s="35">
        <v>0.4007980576978023</v>
      </c>
    </row>
    <row r="11" spans="2:10" ht="16.5" thickBot="1" x14ac:dyDescent="0.3">
      <c r="B11" s="18" t="s">
        <v>10</v>
      </c>
      <c r="C11" s="19"/>
      <c r="D11" s="10"/>
      <c r="E11" s="10"/>
      <c r="F11" s="10"/>
      <c r="G11" s="35">
        <v>0.31810614828939587</v>
      </c>
    </row>
    <row r="12" spans="2:10" ht="16.5" thickBot="1" x14ac:dyDescent="0.3">
      <c r="B12" s="18" t="s">
        <v>11</v>
      </c>
      <c r="C12" s="19"/>
      <c r="D12" s="10"/>
      <c r="E12" s="10"/>
      <c r="F12" s="10"/>
      <c r="G12" s="35">
        <v>0.49718342374903923</v>
      </c>
    </row>
    <row r="13" spans="2:10" ht="37.5" customHeight="1" thickBot="1" x14ac:dyDescent="0.3">
      <c r="B13" s="13" t="s">
        <v>3</v>
      </c>
      <c r="C13" s="11"/>
      <c r="D13" s="11"/>
      <c r="E13" s="11"/>
      <c r="F13" s="11"/>
      <c r="G13" s="12"/>
    </row>
    <row r="14" spans="2:10" ht="6.75" customHeight="1" thickBot="1" x14ac:dyDescent="0.3"/>
    <row r="15" spans="2:10" ht="19.5" thickBot="1" x14ac:dyDescent="0.35">
      <c r="B15" s="20" t="s">
        <v>12</v>
      </c>
      <c r="C15" s="21"/>
      <c r="D15" s="21"/>
      <c r="E15" s="21"/>
      <c r="F15" s="21"/>
      <c r="G15" s="22"/>
    </row>
    <row r="16" spans="2:10" ht="15.75" x14ac:dyDescent="0.25">
      <c r="B16" s="30" t="s">
        <v>13</v>
      </c>
      <c r="C16" s="30" t="s">
        <v>14</v>
      </c>
      <c r="D16" s="30" t="s">
        <v>15</v>
      </c>
      <c r="E16" s="30" t="s">
        <v>16</v>
      </c>
      <c r="F16" s="29" t="s">
        <v>17</v>
      </c>
      <c r="G16" s="29"/>
    </row>
    <row r="17" spans="2:7" ht="15.75" x14ac:dyDescent="0.25">
      <c r="B17" s="28">
        <f>IF($G$3="",65,$G$3)</f>
        <v>50</v>
      </c>
      <c r="C17" s="32">
        <f>IF(B17="","",VLOOKUP($B17,qxtable,2))*(1-$J$3)</f>
        <v>2.5790000000000001E-3</v>
      </c>
      <c r="D17" s="32">
        <f>IF(B17="","",1-$C17)</f>
        <v>0.997421</v>
      </c>
      <c r="E17" s="31">
        <v>1</v>
      </c>
      <c r="F17" s="10"/>
      <c r="G17" s="32">
        <f>IF(B17="","",$E17*(1-$C17/2))</f>
        <v>0.99871049999999995</v>
      </c>
    </row>
    <row r="18" spans="2:7" ht="15.75" x14ac:dyDescent="0.25">
      <c r="B18" s="26">
        <f>IF(B17&gt;120,"",$B17+1)</f>
        <v>51</v>
      </c>
      <c r="C18" s="32">
        <f>IF(B18="","",VLOOKUP($B18,qxtable,2))*(1-$J$3)</f>
        <v>2.872E-3</v>
      </c>
      <c r="D18" s="32">
        <f t="shared" ref="D18:D81" si="0">IF(B18="","",1-$C18)</f>
        <v>0.99712800000000001</v>
      </c>
      <c r="E18" s="31">
        <f>IF(B18="","",$E17*$D17)</f>
        <v>0.997421</v>
      </c>
      <c r="G18" s="32">
        <f t="shared" ref="G18:G81" si="1">IF(B18="","",$E18*(1-$C18/2))</f>
        <v>0.99598870344400003</v>
      </c>
    </row>
    <row r="19" spans="2:7" ht="15.75" x14ac:dyDescent="0.25">
      <c r="B19" s="26">
        <f t="shared" ref="B19:B82" si="2">IF(B18&gt;120,"",$B18+1)</f>
        <v>52</v>
      </c>
      <c r="C19" s="32">
        <f>IF(B19="","",VLOOKUP($B19,qxtable,2))*(1-$J$3)</f>
        <v>3.2130000000000001E-3</v>
      </c>
      <c r="D19" s="32">
        <f t="shared" si="0"/>
        <v>0.99678699999999998</v>
      </c>
      <c r="E19" s="31">
        <f t="shared" ref="E19:E82" si="3">IF(B19="","",$E18*$D18)</f>
        <v>0.99455640688800007</v>
      </c>
      <c r="G19" s="32">
        <f t="shared" si="1"/>
        <v>0.99295865202033451</v>
      </c>
    </row>
    <row r="20" spans="2:7" ht="15.75" x14ac:dyDescent="0.25">
      <c r="B20" s="26">
        <f t="shared" si="2"/>
        <v>53</v>
      </c>
      <c r="C20" s="32">
        <f>IF(B20="","",VLOOKUP($B20,qxtable,2))*(1-$J$3)</f>
        <v>3.5839999999999999E-3</v>
      </c>
      <c r="D20" s="32">
        <f t="shared" si="0"/>
        <v>0.99641599999999997</v>
      </c>
      <c r="E20" s="31">
        <f t="shared" si="3"/>
        <v>0.99136089715266895</v>
      </c>
      <c r="G20" s="32">
        <f t="shared" si="1"/>
        <v>0.98958437842497138</v>
      </c>
    </row>
    <row r="21" spans="2:7" ht="15.75" x14ac:dyDescent="0.25">
      <c r="B21" s="26">
        <f t="shared" si="2"/>
        <v>54</v>
      </c>
      <c r="C21" s="32">
        <f>IF(B21="","",VLOOKUP($B21,qxtable,2))*(1-$J$3)</f>
        <v>3.9789999999999999E-3</v>
      </c>
      <c r="D21" s="32">
        <f t="shared" si="0"/>
        <v>0.99602100000000005</v>
      </c>
      <c r="E21" s="31">
        <f t="shared" si="3"/>
        <v>0.9878078596972738</v>
      </c>
      <c r="G21" s="32">
        <f t="shared" si="1"/>
        <v>0.98584261596040612</v>
      </c>
    </row>
    <row r="22" spans="2:7" ht="15.75" x14ac:dyDescent="0.25">
      <c r="B22" s="26">
        <f t="shared" si="2"/>
        <v>55</v>
      </c>
      <c r="C22" s="32">
        <f>IF(B22="","",VLOOKUP($B22,qxtable,2))*(1-$J$3)</f>
        <v>4.4250000000000001E-3</v>
      </c>
      <c r="D22" s="32">
        <f t="shared" si="0"/>
        <v>0.99557499999999999</v>
      </c>
      <c r="E22" s="31">
        <f t="shared" si="3"/>
        <v>0.98387737222353844</v>
      </c>
      <c r="G22" s="32">
        <f t="shared" si="1"/>
        <v>0.98170054353749392</v>
      </c>
    </row>
    <row r="23" spans="2:7" ht="15.75" x14ac:dyDescent="0.25">
      <c r="B23" s="26">
        <f t="shared" si="2"/>
        <v>56</v>
      </c>
      <c r="C23" s="32">
        <f>IF(B23="","",VLOOKUP($B23,qxtable,2))*(1-$J$3)</f>
        <v>4.9490000000000003E-3</v>
      </c>
      <c r="D23" s="32">
        <f t="shared" si="0"/>
        <v>0.99505100000000002</v>
      </c>
      <c r="E23" s="31">
        <f t="shared" si="3"/>
        <v>0.97952371485144929</v>
      </c>
      <c r="G23" s="32">
        <f t="shared" si="1"/>
        <v>0.9770998834190493</v>
      </c>
    </row>
    <row r="24" spans="2:7" ht="15.75" x14ac:dyDescent="0.25">
      <c r="B24" s="26">
        <f t="shared" si="2"/>
        <v>57</v>
      </c>
      <c r="C24" s="32">
        <f>IF(B24="","",VLOOKUP($B24,qxtable,2))*(1-$J$3)</f>
        <v>5.581E-3</v>
      </c>
      <c r="D24" s="32">
        <f t="shared" si="0"/>
        <v>0.99441900000000005</v>
      </c>
      <c r="E24" s="31">
        <f t="shared" si="3"/>
        <v>0.97467605198664953</v>
      </c>
      <c r="G24" s="32">
        <f t="shared" si="1"/>
        <v>0.97195621846358071</v>
      </c>
    </row>
    <row r="25" spans="2:7" ht="15.75" x14ac:dyDescent="0.25">
      <c r="B25" s="26">
        <f t="shared" si="2"/>
        <v>58</v>
      </c>
      <c r="C25" s="32">
        <f>IF(B25="","",VLOOKUP($B25,qxtable,2))*(1-$J$3)</f>
        <v>6.3E-3</v>
      </c>
      <c r="D25" s="32">
        <f t="shared" si="0"/>
        <v>0.99370000000000003</v>
      </c>
      <c r="E25" s="31">
        <f t="shared" si="3"/>
        <v>0.96923638494051212</v>
      </c>
      <c r="G25" s="32">
        <f t="shared" si="1"/>
        <v>0.96618329032794947</v>
      </c>
    </row>
    <row r="26" spans="2:7" ht="15.75" x14ac:dyDescent="0.25">
      <c r="B26" s="26">
        <f t="shared" si="2"/>
        <v>59</v>
      </c>
      <c r="C26" s="32">
        <f>IF(B26="","",VLOOKUP($B26,qxtable,2))*(1-$J$3)</f>
        <v>7.0899999999999999E-3</v>
      </c>
      <c r="D26" s="32">
        <f t="shared" si="0"/>
        <v>0.99290999999999996</v>
      </c>
      <c r="E26" s="31">
        <f t="shared" si="3"/>
        <v>0.96313019571538694</v>
      </c>
      <c r="G26" s="32">
        <f t="shared" si="1"/>
        <v>0.95971589917157585</v>
      </c>
    </row>
    <row r="27" spans="2:7" ht="15.75" x14ac:dyDescent="0.25">
      <c r="B27" s="26">
        <f t="shared" si="2"/>
        <v>60</v>
      </c>
      <c r="C27" s="32">
        <f>IF(B27="","",VLOOKUP($B27,qxtable,2))*(1-$J$3)</f>
        <v>7.9760000000000005E-3</v>
      </c>
      <c r="D27" s="32">
        <f t="shared" si="0"/>
        <v>0.99202400000000002</v>
      </c>
      <c r="E27" s="31">
        <f t="shared" si="3"/>
        <v>0.95630160262776476</v>
      </c>
      <c r="G27" s="32">
        <f t="shared" si="1"/>
        <v>0.9524878718364852</v>
      </c>
    </row>
    <row r="28" spans="2:7" ht="15.75" x14ac:dyDescent="0.25">
      <c r="B28" s="26">
        <f t="shared" si="2"/>
        <v>61</v>
      </c>
      <c r="C28" s="32">
        <f>IF(B28="","",VLOOKUP($B28,qxtable,2))*(1-$J$3)</f>
        <v>8.9859999999999992E-3</v>
      </c>
      <c r="D28" s="32">
        <f t="shared" si="0"/>
        <v>0.99101399999999995</v>
      </c>
      <c r="E28" s="31">
        <f t="shared" si="3"/>
        <v>0.94867414104520575</v>
      </c>
      <c r="G28" s="32">
        <f t="shared" si="1"/>
        <v>0.94441174812948969</v>
      </c>
    </row>
    <row r="29" spans="2:7" ht="15.75" x14ac:dyDescent="0.25">
      <c r="B29" s="26">
        <f t="shared" si="2"/>
        <v>62</v>
      </c>
      <c r="C29" s="32">
        <f>IF(B29="","",VLOOKUP($B29,qxtable,2))*(1-$J$3)</f>
        <v>1.0147E-2</v>
      </c>
      <c r="D29" s="32">
        <f t="shared" si="0"/>
        <v>0.98985299999999998</v>
      </c>
      <c r="E29" s="31">
        <f t="shared" si="3"/>
        <v>0.94014935521377352</v>
      </c>
      <c r="G29" s="32">
        <f t="shared" si="1"/>
        <v>0.93537950746009646</v>
      </c>
    </row>
    <row r="30" spans="2:7" ht="15.75" x14ac:dyDescent="0.25">
      <c r="B30" s="26">
        <f t="shared" si="2"/>
        <v>63</v>
      </c>
      <c r="C30" s="32">
        <f>IF(B30="","",VLOOKUP($B30,qxtable,2))*(1-$J$3)</f>
        <v>1.1471E-2</v>
      </c>
      <c r="D30" s="32">
        <f t="shared" si="0"/>
        <v>0.98852899999999999</v>
      </c>
      <c r="E30" s="31">
        <f t="shared" si="3"/>
        <v>0.93060965970641929</v>
      </c>
      <c r="G30" s="32">
        <f t="shared" si="1"/>
        <v>0.92527214800317314</v>
      </c>
    </row>
    <row r="31" spans="2:7" ht="15.75" x14ac:dyDescent="0.25">
      <c r="B31" s="26">
        <f t="shared" si="2"/>
        <v>64</v>
      </c>
      <c r="C31" s="32">
        <f>IF(B31="","",VLOOKUP($B31,qxtable,2))*(1-$J$3)</f>
        <v>1.294E-2</v>
      </c>
      <c r="D31" s="32">
        <f t="shared" si="0"/>
        <v>0.98706000000000005</v>
      </c>
      <c r="E31" s="31">
        <f t="shared" si="3"/>
        <v>0.919934636299927</v>
      </c>
      <c r="G31" s="32">
        <f t="shared" si="1"/>
        <v>0.91398265920306654</v>
      </c>
    </row>
    <row r="32" spans="2:7" ht="15.75" x14ac:dyDescent="0.25">
      <c r="B32" s="26">
        <f t="shared" si="2"/>
        <v>65</v>
      </c>
      <c r="C32" s="32">
        <f>IF(B32="","",VLOOKUP($B32,qxtable,2))*(1-$J$3)</f>
        <v>1.4534999999999999E-2</v>
      </c>
      <c r="D32" s="32">
        <f t="shared" si="0"/>
        <v>0.98546500000000004</v>
      </c>
      <c r="E32" s="31">
        <f t="shared" si="3"/>
        <v>0.90803068210620597</v>
      </c>
      <c r="G32" s="32">
        <f t="shared" si="1"/>
        <v>0.90143156912399913</v>
      </c>
    </row>
    <row r="33" spans="2:7" ht="15.75" x14ac:dyDescent="0.25">
      <c r="B33" s="26">
        <f t="shared" si="2"/>
        <v>66</v>
      </c>
      <c r="C33" s="32">
        <f>IF(B33="","",VLOOKUP($B33,qxtable,2))*(1-$J$3)</f>
        <v>1.6239E-2</v>
      </c>
      <c r="D33" s="32">
        <f t="shared" si="0"/>
        <v>0.983761</v>
      </c>
      <c r="E33" s="31">
        <f t="shared" si="3"/>
        <v>0.8948324561417923</v>
      </c>
      <c r="G33" s="32">
        <f t="shared" si="1"/>
        <v>0.88756686401414908</v>
      </c>
    </row>
    <row r="34" spans="2:7" ht="15.75" x14ac:dyDescent="0.25">
      <c r="B34" s="26">
        <f t="shared" si="2"/>
        <v>67</v>
      </c>
      <c r="C34" s="32">
        <f>IF(B34="","",VLOOKUP($B34,qxtable,2))*(1-$J$3)</f>
        <v>1.8034000000000001E-2</v>
      </c>
      <c r="D34" s="32">
        <f t="shared" si="0"/>
        <v>0.98196600000000001</v>
      </c>
      <c r="E34" s="31">
        <f t="shared" si="3"/>
        <v>0.88030127188650575</v>
      </c>
      <c r="G34" s="32">
        <f t="shared" si="1"/>
        <v>0.87236359531790508</v>
      </c>
    </row>
    <row r="35" spans="2:7" ht="15.75" x14ac:dyDescent="0.25">
      <c r="B35" s="26">
        <f t="shared" si="2"/>
        <v>68</v>
      </c>
      <c r="C35" s="32">
        <f>IF(B35="","",VLOOKUP($B35,qxtable,2))*(1-$J$3)</f>
        <v>1.9859000000000002E-2</v>
      </c>
      <c r="D35" s="32">
        <f t="shared" si="0"/>
        <v>0.98014100000000004</v>
      </c>
      <c r="E35" s="31">
        <f t="shared" si="3"/>
        <v>0.86442591874930452</v>
      </c>
      <c r="G35" s="32">
        <f t="shared" si="1"/>
        <v>0.85584260158908332</v>
      </c>
    </row>
    <row r="36" spans="2:7" ht="15.75" x14ac:dyDescent="0.25">
      <c r="B36" s="26">
        <f t="shared" si="2"/>
        <v>69</v>
      </c>
      <c r="C36" s="32">
        <f>IF(B36="","",VLOOKUP($B36,qxtable,2))*(1-$J$3)</f>
        <v>2.1728999999999998E-2</v>
      </c>
      <c r="D36" s="32">
        <f t="shared" si="0"/>
        <v>0.978271</v>
      </c>
      <c r="E36" s="31">
        <f t="shared" si="3"/>
        <v>0.84725928442886211</v>
      </c>
      <c r="G36" s="32">
        <f t="shared" si="1"/>
        <v>0.83805423593318473</v>
      </c>
    </row>
    <row r="37" spans="2:7" ht="15.75" x14ac:dyDescent="0.25">
      <c r="B37" s="26">
        <f t="shared" si="2"/>
        <v>70</v>
      </c>
      <c r="C37" s="32">
        <f>IF(B37="","",VLOOKUP($B37,qxtable,2))*(1-$J$3)</f>
        <v>2.3730000000000001E-2</v>
      </c>
      <c r="D37" s="32">
        <f t="shared" si="0"/>
        <v>0.97626999999999997</v>
      </c>
      <c r="E37" s="31">
        <f t="shared" si="3"/>
        <v>0.82884918743750735</v>
      </c>
      <c r="G37" s="32">
        <f t="shared" si="1"/>
        <v>0.81901489182856135</v>
      </c>
    </row>
    <row r="38" spans="2:7" ht="15.75" x14ac:dyDescent="0.25">
      <c r="B38" s="26">
        <f t="shared" si="2"/>
        <v>71</v>
      </c>
      <c r="C38" s="32">
        <f>IF(B38="","",VLOOKUP($B38,qxtable,2))*(1-$J$3)</f>
        <v>2.5950999999999998E-2</v>
      </c>
      <c r="D38" s="32">
        <f t="shared" si="0"/>
        <v>0.97404900000000005</v>
      </c>
      <c r="E38" s="31">
        <f t="shared" si="3"/>
        <v>0.80918059621961524</v>
      </c>
      <c r="G38" s="32">
        <f t="shared" si="1"/>
        <v>0.79868107339336758</v>
      </c>
    </row>
    <row r="39" spans="2:7" ht="15.75" x14ac:dyDescent="0.25">
      <c r="B39" s="26">
        <f t="shared" si="2"/>
        <v>72</v>
      </c>
      <c r="C39" s="32">
        <f>IF(B39="","",VLOOKUP($B39,qxtable,2))*(1-$J$3)</f>
        <v>2.8480999999999999E-2</v>
      </c>
      <c r="D39" s="32">
        <f t="shared" si="0"/>
        <v>0.97151900000000002</v>
      </c>
      <c r="E39" s="31">
        <f t="shared" si="3"/>
        <v>0.78818155056712003</v>
      </c>
      <c r="G39" s="32">
        <f t="shared" si="1"/>
        <v>0.77695745119626891</v>
      </c>
    </row>
    <row r="40" spans="2:7" ht="15.75" x14ac:dyDescent="0.25">
      <c r="B40" s="26">
        <f t="shared" si="2"/>
        <v>73</v>
      </c>
      <c r="C40" s="32">
        <f>IF(B40="","",VLOOKUP($B40,qxtable,2))*(1-$J$3)</f>
        <v>3.1201E-2</v>
      </c>
      <c r="D40" s="32">
        <f t="shared" si="0"/>
        <v>0.96879899999999997</v>
      </c>
      <c r="E40" s="31">
        <f t="shared" si="3"/>
        <v>0.76573335182541791</v>
      </c>
      <c r="G40" s="32">
        <f t="shared" si="1"/>
        <v>0.75378752867026544</v>
      </c>
    </row>
    <row r="41" spans="2:7" ht="15.75" x14ac:dyDescent="0.25">
      <c r="B41" s="26">
        <f t="shared" si="2"/>
        <v>74</v>
      </c>
      <c r="C41" s="32">
        <f>IF(B41="","",VLOOKUP($B41,qxtable,2))*(1-$J$3)</f>
        <v>3.4050999999999998E-2</v>
      </c>
      <c r="D41" s="32">
        <f t="shared" si="0"/>
        <v>0.96594899999999995</v>
      </c>
      <c r="E41" s="31">
        <f t="shared" si="3"/>
        <v>0.74184170551511297</v>
      </c>
      <c r="G41" s="32">
        <f t="shared" si="1"/>
        <v>0.72921147955786536</v>
      </c>
    </row>
    <row r="42" spans="2:7" ht="15.75" x14ac:dyDescent="0.25">
      <c r="B42" s="26">
        <f t="shared" si="2"/>
        <v>75</v>
      </c>
      <c r="C42" s="32">
        <f>IF(B42="","",VLOOKUP($B42,qxtable,2))*(1-$J$3)</f>
        <v>3.7211000000000001E-2</v>
      </c>
      <c r="D42" s="32">
        <f t="shared" si="0"/>
        <v>0.96278900000000001</v>
      </c>
      <c r="E42" s="31">
        <f t="shared" si="3"/>
        <v>0.71658125360061786</v>
      </c>
      <c r="G42" s="32">
        <f t="shared" si="1"/>
        <v>0.70324890108675153</v>
      </c>
    </row>
    <row r="43" spans="2:7" ht="15.75" x14ac:dyDescent="0.25">
      <c r="B43" s="26">
        <f t="shared" si="2"/>
        <v>76</v>
      </c>
      <c r="C43" s="32">
        <f>IF(B43="","",VLOOKUP($B43,qxtable,2))*(1-$J$3)</f>
        <v>4.0857999999999998E-2</v>
      </c>
      <c r="D43" s="32">
        <f t="shared" si="0"/>
        <v>0.95914200000000005</v>
      </c>
      <c r="E43" s="31">
        <f t="shared" si="3"/>
        <v>0.68991654857288531</v>
      </c>
      <c r="G43" s="32">
        <f t="shared" si="1"/>
        <v>0.67582224340208985</v>
      </c>
    </row>
    <row r="44" spans="2:7" ht="15.75" x14ac:dyDescent="0.25">
      <c r="B44" s="26">
        <f t="shared" si="2"/>
        <v>77</v>
      </c>
      <c r="C44" s="32">
        <f>IF(B44="","",VLOOKUP($B44,qxtable,2))*(1-$J$3)</f>
        <v>4.5171000000000003E-2</v>
      </c>
      <c r="D44" s="32">
        <f t="shared" si="0"/>
        <v>0.95482900000000004</v>
      </c>
      <c r="E44" s="31">
        <f t="shared" si="3"/>
        <v>0.66172793823129439</v>
      </c>
      <c r="G44" s="32">
        <f t="shared" si="1"/>
        <v>0.64678248188237142</v>
      </c>
    </row>
    <row r="45" spans="2:7" ht="15.75" x14ac:dyDescent="0.25">
      <c r="B45" s="26">
        <f t="shared" si="2"/>
        <v>78</v>
      </c>
      <c r="C45" s="32">
        <f>IF(B45="","",VLOOKUP($B45,qxtable,2))*(1-$J$3)</f>
        <v>5.0210999999999999E-2</v>
      </c>
      <c r="D45" s="32">
        <f t="shared" si="0"/>
        <v>0.94978899999999999</v>
      </c>
      <c r="E45" s="31">
        <f t="shared" si="3"/>
        <v>0.63183702553344856</v>
      </c>
      <c r="G45" s="32">
        <f t="shared" si="1"/>
        <v>0.61597444108891852</v>
      </c>
    </row>
    <row r="46" spans="2:7" ht="15.75" x14ac:dyDescent="0.25">
      <c r="B46" s="26">
        <f t="shared" si="2"/>
        <v>79</v>
      </c>
      <c r="C46" s="32">
        <f>IF(B46="","",VLOOKUP($B46,qxtable,2))*(1-$J$3)</f>
        <v>5.5861000000000001E-2</v>
      </c>
      <c r="D46" s="32">
        <f t="shared" si="0"/>
        <v>0.94413899999999995</v>
      </c>
      <c r="E46" s="31">
        <f t="shared" si="3"/>
        <v>0.6001118566443886</v>
      </c>
      <c r="G46" s="32">
        <f t="shared" si="1"/>
        <v>0.58335043243238249</v>
      </c>
    </row>
    <row r="47" spans="2:7" ht="15.75" x14ac:dyDescent="0.25">
      <c r="B47" s="26">
        <f t="shared" si="2"/>
        <v>80</v>
      </c>
      <c r="C47" s="32">
        <f>IF(B47="","",VLOOKUP($B47,qxtable,2))*(1-$J$3)</f>
        <v>6.2026999999999999E-2</v>
      </c>
      <c r="D47" s="32">
        <f t="shared" si="0"/>
        <v>0.93797299999999995</v>
      </c>
      <c r="E47" s="31">
        <f t="shared" si="3"/>
        <v>0.56658900822037639</v>
      </c>
      <c r="G47" s="32">
        <f t="shared" si="1"/>
        <v>0.54901710001393378</v>
      </c>
    </row>
    <row r="48" spans="2:7" ht="15.75" x14ac:dyDescent="0.25">
      <c r="B48" s="26">
        <f t="shared" si="2"/>
        <v>81</v>
      </c>
      <c r="C48" s="32">
        <f>IF(B48="","",VLOOKUP($B48,qxtable,2))*(1-$J$3)</f>
        <v>6.8614999999999995E-2</v>
      </c>
      <c r="D48" s="32">
        <f t="shared" si="0"/>
        <v>0.93138500000000002</v>
      </c>
      <c r="E48" s="31">
        <f t="shared" si="3"/>
        <v>0.53144519180749106</v>
      </c>
      <c r="G48" s="32">
        <f t="shared" si="1"/>
        <v>0.51321263588955557</v>
      </c>
    </row>
    <row r="49" spans="2:7" ht="15.75" x14ac:dyDescent="0.25">
      <c r="B49" s="26">
        <f t="shared" si="2"/>
        <v>82</v>
      </c>
      <c r="C49" s="32">
        <f>IF(B49="","",VLOOKUP($B49,qxtable,2))*(1-$J$3)</f>
        <v>7.5532000000000002E-2</v>
      </c>
      <c r="D49" s="32">
        <f t="shared" si="0"/>
        <v>0.92446799999999996</v>
      </c>
      <c r="E49" s="31">
        <f t="shared" si="3"/>
        <v>0.49498007997162008</v>
      </c>
      <c r="G49" s="32">
        <f t="shared" si="1"/>
        <v>0.47628666227141186</v>
      </c>
    </row>
    <row r="50" spans="2:7" ht="15.75" x14ac:dyDescent="0.25">
      <c r="B50" s="26">
        <f t="shared" si="2"/>
        <v>83</v>
      </c>
      <c r="C50" s="32">
        <f>IF(B50="","",VLOOKUP($B50,qxtable,2))*(1-$J$3)</f>
        <v>8.251E-2</v>
      </c>
      <c r="D50" s="32">
        <f t="shared" si="0"/>
        <v>0.91749000000000003</v>
      </c>
      <c r="E50" s="31">
        <f t="shared" si="3"/>
        <v>0.45759324457120365</v>
      </c>
      <c r="G50" s="32">
        <f t="shared" si="1"/>
        <v>0.43871523526641865</v>
      </c>
    </row>
    <row r="51" spans="2:7" ht="15.75" x14ac:dyDescent="0.25">
      <c r="B51" s="26">
        <f t="shared" si="2"/>
        <v>84</v>
      </c>
      <c r="C51" s="32">
        <f>IF(B51="","",VLOOKUP($B51,qxtable,2))*(1-$J$3)</f>
        <v>8.9612999999999998E-2</v>
      </c>
      <c r="D51" s="32">
        <f t="shared" si="0"/>
        <v>0.91038700000000006</v>
      </c>
      <c r="E51" s="31">
        <f t="shared" si="3"/>
        <v>0.41983722596163364</v>
      </c>
      <c r="G51" s="32">
        <f t="shared" si="1"/>
        <v>0.40102578929658372</v>
      </c>
    </row>
    <row r="52" spans="2:7" ht="15.75" x14ac:dyDescent="0.25">
      <c r="B52" s="26">
        <f t="shared" si="2"/>
        <v>85</v>
      </c>
      <c r="C52" s="32">
        <f>IF(B52="","",VLOOKUP($B52,qxtable,2))*(1-$J$3)</f>
        <v>9.7239999999999993E-2</v>
      </c>
      <c r="D52" s="32">
        <f t="shared" si="0"/>
        <v>0.90276000000000001</v>
      </c>
      <c r="E52" s="31">
        <f t="shared" si="3"/>
        <v>0.3822143526315338</v>
      </c>
      <c r="G52" s="32">
        <f t="shared" si="1"/>
        <v>0.36363109080658862</v>
      </c>
    </row>
    <row r="53" spans="2:7" ht="15.75" x14ac:dyDescent="0.25">
      <c r="B53" s="26">
        <f t="shared" si="2"/>
        <v>86</v>
      </c>
      <c r="C53" s="32">
        <f>IF(B53="","",VLOOKUP($B53,qxtable,2))*(1-$J$3)</f>
        <v>0.105792</v>
      </c>
      <c r="D53" s="32">
        <f t="shared" si="0"/>
        <v>0.894208</v>
      </c>
      <c r="E53" s="31">
        <f t="shared" si="3"/>
        <v>0.34504782898164343</v>
      </c>
      <c r="G53" s="32">
        <f t="shared" si="1"/>
        <v>0.32679617901983038</v>
      </c>
    </row>
    <row r="54" spans="2:7" ht="15.75" x14ac:dyDescent="0.25">
      <c r="B54" s="26">
        <f t="shared" si="2"/>
        <v>87</v>
      </c>
      <c r="C54" s="32">
        <f>IF(B54="","",VLOOKUP($B54,qxtable,2))*(1-$J$3)</f>
        <v>0.115671</v>
      </c>
      <c r="D54" s="32">
        <f t="shared" si="0"/>
        <v>0.88432900000000003</v>
      </c>
      <c r="E54" s="31">
        <f t="shared" si="3"/>
        <v>0.30854452905801744</v>
      </c>
      <c r="G54" s="32">
        <f t="shared" si="1"/>
        <v>0.29069970194768247</v>
      </c>
    </row>
    <row r="55" spans="2:7" ht="15.75" x14ac:dyDescent="0.25">
      <c r="B55" s="26">
        <f t="shared" si="2"/>
        <v>88</v>
      </c>
      <c r="C55" s="32">
        <f>IF(B55="","",VLOOKUP($B55,qxtable,2))*(1-$J$3)</f>
        <v>0.12698000000000001</v>
      </c>
      <c r="D55" s="32">
        <f t="shared" si="0"/>
        <v>0.87302000000000002</v>
      </c>
      <c r="E55" s="31">
        <f t="shared" si="3"/>
        <v>0.27285487483734749</v>
      </c>
      <c r="G55" s="32">
        <f t="shared" si="1"/>
        <v>0.25553131883392427</v>
      </c>
    </row>
    <row r="56" spans="2:7" ht="15.75" x14ac:dyDescent="0.25">
      <c r="B56" s="26">
        <f t="shared" si="2"/>
        <v>89</v>
      </c>
      <c r="C56" s="32">
        <f>IF(B56="","",VLOOKUP($B56,qxtable,2))*(1-$J$3)</f>
        <v>0.13945199999999999</v>
      </c>
      <c r="D56" s="32">
        <f t="shared" si="0"/>
        <v>0.86054799999999998</v>
      </c>
      <c r="E56" s="31">
        <f t="shared" si="3"/>
        <v>0.2382077628305011</v>
      </c>
      <c r="G56" s="32">
        <f t="shared" si="1"/>
        <v>0.22159848835938159</v>
      </c>
    </row>
    <row r="57" spans="2:7" ht="15.75" x14ac:dyDescent="0.25">
      <c r="B57" s="26">
        <f t="shared" si="2"/>
        <v>90</v>
      </c>
      <c r="C57" s="32">
        <f>IF(B57="","",VLOOKUP($B57,qxtable,2))*(1-$J$3)</f>
        <v>0.15293100000000001</v>
      </c>
      <c r="D57" s="32">
        <f t="shared" si="0"/>
        <v>0.84706899999999996</v>
      </c>
      <c r="E57" s="31">
        <f t="shared" si="3"/>
        <v>0.20498921388826205</v>
      </c>
      <c r="G57" s="32">
        <f t="shared" si="1"/>
        <v>0.18931461115368917</v>
      </c>
    </row>
    <row r="58" spans="2:7" ht="15.75" x14ac:dyDescent="0.25">
      <c r="B58" s="26">
        <f t="shared" si="2"/>
        <v>91</v>
      </c>
      <c r="C58" s="32">
        <f>IF(B58="","",VLOOKUP($B58,qxtable,2))*(1-$J$3)</f>
        <v>0.16725999999999999</v>
      </c>
      <c r="D58" s="32">
        <f t="shared" si="0"/>
        <v>0.83274000000000004</v>
      </c>
      <c r="E58" s="31">
        <f t="shared" si="3"/>
        <v>0.17364000841911623</v>
      </c>
      <c r="G58" s="32">
        <f t="shared" si="1"/>
        <v>0.15911849451502555</v>
      </c>
    </row>
    <row r="59" spans="2:7" ht="15.75" x14ac:dyDescent="0.25">
      <c r="B59" s="26">
        <f t="shared" si="2"/>
        <v>92</v>
      </c>
      <c r="C59" s="32">
        <f>IF(B59="","",VLOOKUP($B59,qxtable,2))*(1-$J$3)</f>
        <v>0.182281</v>
      </c>
      <c r="D59" s="32">
        <f t="shared" si="0"/>
        <v>0.81771899999999997</v>
      </c>
      <c r="E59" s="31">
        <f t="shared" si="3"/>
        <v>0.14459698061093484</v>
      </c>
      <c r="G59" s="32">
        <f t="shared" si="1"/>
        <v>0.13141833949956394</v>
      </c>
    </row>
    <row r="60" spans="2:7" ht="15.75" x14ac:dyDescent="0.25">
      <c r="B60" s="26">
        <f t="shared" si="2"/>
        <v>93</v>
      </c>
      <c r="C60" s="32">
        <f>IF(B60="","",VLOOKUP($B60,qxtable,2))*(1-$J$3)</f>
        <v>0.19839200000000001</v>
      </c>
      <c r="D60" s="32">
        <f t="shared" si="0"/>
        <v>0.80160799999999999</v>
      </c>
      <c r="E60" s="31">
        <f t="shared" si="3"/>
        <v>0.11823969838819302</v>
      </c>
      <c r="G60" s="32">
        <f t="shared" si="1"/>
        <v>0.10651079326687782</v>
      </c>
    </row>
    <row r="61" spans="2:7" ht="15.75" x14ac:dyDescent="0.25">
      <c r="B61" s="26">
        <f t="shared" si="2"/>
        <v>94</v>
      </c>
      <c r="C61" s="32">
        <f>IF(B61="","",VLOOKUP($B61,qxtable,2))*(1-$J$3)</f>
        <v>0.2157</v>
      </c>
      <c r="D61" s="32">
        <f t="shared" si="0"/>
        <v>0.7843</v>
      </c>
      <c r="E61" s="31">
        <f t="shared" si="3"/>
        <v>9.4781888145562626E-2</v>
      </c>
      <c r="G61" s="32">
        <f t="shared" si="1"/>
        <v>8.4559661509063702E-2</v>
      </c>
    </row>
    <row r="62" spans="2:7" ht="15.75" x14ac:dyDescent="0.25">
      <c r="B62" s="26">
        <f t="shared" si="2"/>
        <v>95</v>
      </c>
      <c r="C62" s="32">
        <f>IF(B62="","",VLOOKUP($B62,qxtable,2))*(1-$J$3)</f>
        <v>0.23360600000000001</v>
      </c>
      <c r="D62" s="32">
        <f t="shared" si="0"/>
        <v>0.76639400000000002</v>
      </c>
      <c r="E62" s="31">
        <f t="shared" si="3"/>
        <v>7.4337434872564764E-2</v>
      </c>
      <c r="G62" s="32">
        <f t="shared" si="1"/>
        <v>6.5654599467144581E-2</v>
      </c>
    </row>
    <row r="63" spans="2:7" ht="15.75" x14ac:dyDescent="0.25">
      <c r="B63" s="26">
        <f t="shared" si="2"/>
        <v>96</v>
      </c>
      <c r="C63" s="32">
        <f>IF(B63="","",VLOOKUP($B63,qxtable,2))*(1-$J$3)</f>
        <v>0.25151000000000001</v>
      </c>
      <c r="D63" s="32">
        <f t="shared" si="0"/>
        <v>0.74848999999999999</v>
      </c>
      <c r="E63" s="31">
        <f t="shared" si="3"/>
        <v>5.6971764061724404E-2</v>
      </c>
      <c r="G63" s="32">
        <f t="shared" si="1"/>
        <v>4.980727987214225E-2</v>
      </c>
    </row>
    <row r="64" spans="2:7" ht="15.75" x14ac:dyDescent="0.25">
      <c r="B64" s="26">
        <f t="shared" si="2"/>
        <v>97</v>
      </c>
      <c r="C64" s="32">
        <f>IF(B64="","",VLOOKUP($B64,qxtable,2))*(1-$J$3)</f>
        <v>0.26881500000000003</v>
      </c>
      <c r="D64" s="32">
        <f t="shared" si="0"/>
        <v>0.73118499999999997</v>
      </c>
      <c r="E64" s="31">
        <f t="shared" si="3"/>
        <v>4.2642795682560096E-2</v>
      </c>
      <c r="G64" s="32">
        <f t="shared" si="1"/>
        <v>3.6911284121856403E-2</v>
      </c>
    </row>
    <row r="65" spans="2:7" ht="15.75" x14ac:dyDescent="0.25">
      <c r="B65" s="26">
        <f t="shared" si="2"/>
        <v>98</v>
      </c>
      <c r="C65" s="32">
        <f>IF(B65="","",VLOOKUP($B65,qxtable,2))*(1-$J$3)</f>
        <v>0.285277</v>
      </c>
      <c r="D65" s="32">
        <f t="shared" si="0"/>
        <v>0.714723</v>
      </c>
      <c r="E65" s="31">
        <f t="shared" si="3"/>
        <v>3.1179772561152702E-2</v>
      </c>
      <c r="G65" s="32">
        <f t="shared" si="1"/>
        <v>2.6732336572688722E-2</v>
      </c>
    </row>
    <row r="66" spans="2:7" ht="15.75" x14ac:dyDescent="0.25">
      <c r="B66" s="26">
        <f t="shared" si="2"/>
        <v>99</v>
      </c>
      <c r="C66" s="32">
        <f>IF(B66="","",VLOOKUP($B66,qxtable,2))*(1-$J$3)</f>
        <v>0.30129800000000001</v>
      </c>
      <c r="D66" s="32">
        <f t="shared" si="0"/>
        <v>0.69870199999999993</v>
      </c>
      <c r="E66" s="31">
        <f t="shared" si="3"/>
        <v>2.2284900584224741E-2</v>
      </c>
      <c r="G66" s="32">
        <f t="shared" si="1"/>
        <v>1.8927702596111866E-2</v>
      </c>
    </row>
    <row r="67" spans="2:7" ht="15.75" x14ac:dyDescent="0.25">
      <c r="B67" s="26">
        <f t="shared" si="2"/>
        <v>100</v>
      </c>
      <c r="C67" s="32">
        <f>IF(B67="","",VLOOKUP($B67,qxtable,2))*(1-$J$3)</f>
        <v>0.31723800000000002</v>
      </c>
      <c r="D67" s="32">
        <f t="shared" si="0"/>
        <v>0.68276199999999998</v>
      </c>
      <c r="E67" s="31">
        <f t="shared" si="3"/>
        <v>1.5570504607998994E-2</v>
      </c>
      <c r="G67" s="32">
        <f t="shared" si="1"/>
        <v>1.31007267375828E-2</v>
      </c>
    </row>
    <row r="68" spans="2:7" ht="15.75" x14ac:dyDescent="0.25">
      <c r="B68" s="26">
        <f t="shared" si="2"/>
        <v>101</v>
      </c>
      <c r="C68" s="32">
        <f>IF(B68="","",VLOOKUP($B68,qxtable,2))*(1-$J$3)</f>
        <v>0.33346100000000001</v>
      </c>
      <c r="D68" s="32">
        <f t="shared" si="0"/>
        <v>0.66653899999999999</v>
      </c>
      <c r="E68" s="31">
        <f t="shared" si="3"/>
        <v>1.0630948867166609E-2</v>
      </c>
      <c r="G68" s="32">
        <f t="shared" si="1"/>
        <v>8.8584454470694868E-3</v>
      </c>
    </row>
    <row r="69" spans="2:7" ht="15.75" x14ac:dyDescent="0.25">
      <c r="B69" s="26">
        <f t="shared" si="2"/>
        <v>102</v>
      </c>
      <c r="C69" s="32">
        <f>IF(B69="","",VLOOKUP($B69,qxtable,2))*(1-$J$3)</f>
        <v>0.35032999999999997</v>
      </c>
      <c r="D69" s="32">
        <f t="shared" si="0"/>
        <v>0.64966999999999997</v>
      </c>
      <c r="E69" s="31">
        <f t="shared" si="3"/>
        <v>7.085942026972364E-3</v>
      </c>
      <c r="G69" s="32">
        <f t="shared" si="1"/>
        <v>5.8447329918177495E-3</v>
      </c>
    </row>
    <row r="70" spans="2:7" ht="15.75" x14ac:dyDescent="0.25">
      <c r="B70" s="26">
        <f t="shared" si="2"/>
        <v>103</v>
      </c>
      <c r="C70" s="32">
        <f>IF(B70="","",VLOOKUP($B70,qxtable,2))*(1-$J$3)</f>
        <v>0.36854199999999998</v>
      </c>
      <c r="D70" s="32">
        <f t="shared" si="0"/>
        <v>0.63145800000000007</v>
      </c>
      <c r="E70" s="31">
        <f t="shared" si="3"/>
        <v>4.6035239566631359E-3</v>
      </c>
      <c r="G70" s="32">
        <f t="shared" si="1"/>
        <v>3.7552279936448633E-3</v>
      </c>
    </row>
    <row r="71" spans="2:7" ht="15.75" x14ac:dyDescent="0.25">
      <c r="B71" s="26">
        <f t="shared" si="2"/>
        <v>104</v>
      </c>
      <c r="C71" s="32">
        <f>IF(B71="","",VLOOKUP($B71,qxtable,2))*(1-$J$3)</f>
        <v>0.38785500000000001</v>
      </c>
      <c r="D71" s="32">
        <f t="shared" si="0"/>
        <v>0.61214499999999994</v>
      </c>
      <c r="E71" s="31">
        <f t="shared" si="3"/>
        <v>2.9069320306265908E-3</v>
      </c>
      <c r="G71" s="32">
        <f t="shared" si="1"/>
        <v>2.3431979692572526E-3</v>
      </c>
    </row>
    <row r="72" spans="2:7" ht="15.75" x14ac:dyDescent="0.25">
      <c r="B72" s="26">
        <f t="shared" si="2"/>
        <v>105</v>
      </c>
      <c r="C72" s="32">
        <f>IF(B72="","",VLOOKUP($B72,qxtable,2))*(1-$J$3)</f>
        <v>0.40722399999999997</v>
      </c>
      <c r="D72" s="32">
        <f t="shared" si="0"/>
        <v>0.59277599999999997</v>
      </c>
      <c r="E72" s="31">
        <f t="shared" si="3"/>
        <v>1.7794639078879142E-3</v>
      </c>
      <c r="G72" s="32">
        <f t="shared" si="1"/>
        <v>1.4171437026750402E-3</v>
      </c>
    </row>
    <row r="73" spans="2:7" ht="15.75" x14ac:dyDescent="0.25">
      <c r="B73" s="26">
        <f t="shared" si="2"/>
        <v>106</v>
      </c>
      <c r="C73" s="32">
        <f>IF(B73="","",VLOOKUP($B73,qxtable,2))*(1-$J$3)</f>
        <v>0.42559900000000001</v>
      </c>
      <c r="D73" s="32">
        <f t="shared" si="0"/>
        <v>0.57440099999999994</v>
      </c>
      <c r="E73" s="31">
        <f t="shared" si="3"/>
        <v>1.0548234974621662E-3</v>
      </c>
      <c r="G73" s="32">
        <f t="shared" si="1"/>
        <v>8.3035758461396595E-4</v>
      </c>
    </row>
    <row r="74" spans="2:7" ht="15.75" x14ac:dyDescent="0.25">
      <c r="B74" s="26">
        <f t="shared" si="2"/>
        <v>107</v>
      </c>
      <c r="C74" s="32">
        <f>IF(B74="","",VLOOKUP($B74,qxtable,2))*(1-$J$3)</f>
        <v>0.44193500000000002</v>
      </c>
      <c r="D74" s="32">
        <f t="shared" si="0"/>
        <v>0.55806500000000003</v>
      </c>
      <c r="E74" s="31">
        <f t="shared" si="3"/>
        <v>6.0589167176576563E-4</v>
      </c>
      <c r="G74" s="32">
        <f t="shared" si="1"/>
        <v>4.7200930378486381E-4</v>
      </c>
    </row>
    <row r="75" spans="2:7" ht="15.75" x14ac:dyDescent="0.25">
      <c r="B75" s="26">
        <f t="shared" si="2"/>
        <v>108</v>
      </c>
      <c r="C75" s="32">
        <f>IF(B75="","",VLOOKUP($B75,qxtable,2))*(1-$J$3)</f>
        <v>0.45755299999999999</v>
      </c>
      <c r="D75" s="32">
        <f t="shared" si="0"/>
        <v>0.54244700000000001</v>
      </c>
      <c r="E75" s="31">
        <f t="shared" si="3"/>
        <v>3.38126935803962E-4</v>
      </c>
      <c r="G75" s="32">
        <f t="shared" si="1"/>
        <v>2.6077143887500689E-4</v>
      </c>
    </row>
    <row r="76" spans="2:7" ht="15.75" x14ac:dyDescent="0.25">
      <c r="B76" s="26">
        <f t="shared" si="2"/>
        <v>109</v>
      </c>
      <c r="C76" s="32">
        <f>IF(B76="","",VLOOKUP($B76,qxtable,2))*(1-$J$3)</f>
        <v>0.47315000000000002</v>
      </c>
      <c r="D76" s="32">
        <f t="shared" si="0"/>
        <v>0.52685000000000004</v>
      </c>
      <c r="E76" s="31">
        <f t="shared" si="3"/>
        <v>1.8341594194605179E-4</v>
      </c>
      <c r="G76" s="32">
        <f t="shared" si="1"/>
        <v>1.400243154801646E-4</v>
      </c>
    </row>
    <row r="77" spans="2:7" ht="15.75" x14ac:dyDescent="0.25">
      <c r="B77" s="26">
        <f t="shared" si="2"/>
        <v>110</v>
      </c>
      <c r="C77" s="32">
        <f>IF(B77="","",VLOOKUP($B77,qxtable,2))*(1-$J$3)</f>
        <v>0.48674499999999998</v>
      </c>
      <c r="D77" s="32">
        <f t="shared" si="0"/>
        <v>0.51325500000000002</v>
      </c>
      <c r="E77" s="31">
        <f t="shared" si="3"/>
        <v>9.6632689014277388E-5</v>
      </c>
      <c r="G77" s="32">
        <f t="shared" si="1"/>
        <v>7.3114949907150163E-5</v>
      </c>
    </row>
    <row r="78" spans="2:7" ht="15.75" x14ac:dyDescent="0.25">
      <c r="B78" s="26">
        <f t="shared" si="2"/>
        <v>111</v>
      </c>
      <c r="C78" s="32">
        <f>IF(B78="","",VLOOKUP($B78,qxtable,2))*(1-$J$3)</f>
        <v>0.49635600000000002</v>
      </c>
      <c r="D78" s="32">
        <f t="shared" si="0"/>
        <v>0.50364399999999998</v>
      </c>
      <c r="E78" s="31">
        <f t="shared" si="3"/>
        <v>4.9597210800022945E-5</v>
      </c>
      <c r="G78" s="32">
        <f t="shared" si="1"/>
        <v>3.7288274218094852E-5</v>
      </c>
    </row>
    <row r="79" spans="2:7" ht="15.75" x14ac:dyDescent="0.25">
      <c r="B79" s="26">
        <f t="shared" si="2"/>
        <v>112</v>
      </c>
      <c r="C79" s="32">
        <f>IF(B79="","",VLOOKUP($B79,qxtable,2))*(1-$J$3)</f>
        <v>0.5</v>
      </c>
      <c r="D79" s="32">
        <f t="shared" si="0"/>
        <v>0.5</v>
      </c>
      <c r="E79" s="31">
        <f t="shared" si="3"/>
        <v>2.4979337636166756E-5</v>
      </c>
      <c r="G79" s="32">
        <f t="shared" si="1"/>
        <v>1.8734503227125068E-5</v>
      </c>
    </row>
    <row r="80" spans="2:7" ht="15.75" x14ac:dyDescent="0.25">
      <c r="B80" s="26">
        <f t="shared" si="2"/>
        <v>113</v>
      </c>
      <c r="C80" s="32">
        <f>IF(B80="","",VLOOKUP($B80,qxtable,2))*(1-$J$3)</f>
        <v>0.5</v>
      </c>
      <c r="D80" s="32">
        <f t="shared" si="0"/>
        <v>0.5</v>
      </c>
      <c r="E80" s="31">
        <f t="shared" si="3"/>
        <v>1.2489668818083378E-5</v>
      </c>
      <c r="G80" s="32">
        <f t="shared" si="1"/>
        <v>9.3672516135625339E-6</v>
      </c>
    </row>
    <row r="81" spans="2:7" ht="15.75" x14ac:dyDescent="0.25">
      <c r="B81" s="26">
        <f t="shared" si="2"/>
        <v>114</v>
      </c>
      <c r="C81" s="32">
        <f>IF(B81="","",VLOOKUP($B81,qxtable,2))*(1-$J$3)</f>
        <v>0.5</v>
      </c>
      <c r="D81" s="32">
        <f t="shared" si="0"/>
        <v>0.5</v>
      </c>
      <c r="E81" s="31">
        <f t="shared" si="3"/>
        <v>6.244834409041689E-6</v>
      </c>
      <c r="G81" s="32">
        <f t="shared" si="1"/>
        <v>4.6836258067812669E-6</v>
      </c>
    </row>
    <row r="82" spans="2:7" ht="15.75" x14ac:dyDescent="0.25">
      <c r="B82" s="26">
        <f t="shared" si="2"/>
        <v>115</v>
      </c>
      <c r="C82" s="32">
        <f>IF(B82="","",VLOOKUP($B82,qxtable,2))*(1-$J$3)</f>
        <v>0.5</v>
      </c>
      <c r="D82" s="32">
        <f t="shared" ref="D82:D87" si="4">IF(B82="","",1-$C82)</f>
        <v>0.5</v>
      </c>
      <c r="E82" s="31">
        <f t="shared" si="3"/>
        <v>3.1224172045208445E-6</v>
      </c>
      <c r="G82" s="32">
        <f t="shared" ref="G82:G87" si="5">IF(B82="","",$E82*(1-$C82/2))</f>
        <v>2.3418129033906335E-6</v>
      </c>
    </row>
    <row r="83" spans="2:7" ht="15.75" x14ac:dyDescent="0.25">
      <c r="B83" s="26">
        <f t="shared" ref="B83:B87" si="6">IF(B82&gt;120,"",$B82+1)</f>
        <v>116</v>
      </c>
      <c r="C83" s="32">
        <f>IF(B83="","",VLOOKUP($B83,qxtable,2))*(1-$J$3)</f>
        <v>0.5</v>
      </c>
      <c r="D83" s="32">
        <f t="shared" si="4"/>
        <v>0.5</v>
      </c>
      <c r="E83" s="31">
        <f t="shared" ref="E83:E87" si="7">IF(B83="","",$E82*$D82)</f>
        <v>1.5612086022604222E-6</v>
      </c>
      <c r="G83" s="32">
        <f t="shared" si="5"/>
        <v>1.1709064516953167E-6</v>
      </c>
    </row>
    <row r="84" spans="2:7" ht="15.75" x14ac:dyDescent="0.25">
      <c r="B84" s="26">
        <f t="shared" si="6"/>
        <v>117</v>
      </c>
      <c r="C84" s="32">
        <f>IF(B84="","",VLOOKUP($B84,qxtable,2))*(1-$J$3)</f>
        <v>0.5</v>
      </c>
      <c r="D84" s="32">
        <f t="shared" si="4"/>
        <v>0.5</v>
      </c>
      <c r="E84" s="31">
        <f t="shared" si="7"/>
        <v>7.8060430113021112E-7</v>
      </c>
      <c r="G84" s="32">
        <f t="shared" si="5"/>
        <v>5.8545322584765837E-7</v>
      </c>
    </row>
    <row r="85" spans="2:7" ht="15.75" x14ac:dyDescent="0.25">
      <c r="B85" s="26">
        <f t="shared" si="6"/>
        <v>118</v>
      </c>
      <c r="C85" s="32">
        <f>IF(B85="","",VLOOKUP($B85,qxtable,2))*(1-$J$3)</f>
        <v>0.5</v>
      </c>
      <c r="D85" s="32">
        <f t="shared" si="4"/>
        <v>0.5</v>
      </c>
      <c r="E85" s="31">
        <f t="shared" si="7"/>
        <v>3.9030215056510556E-7</v>
      </c>
      <c r="G85" s="32">
        <f t="shared" si="5"/>
        <v>2.9272661292382918E-7</v>
      </c>
    </row>
    <row r="86" spans="2:7" ht="15.75" x14ac:dyDescent="0.25">
      <c r="B86" s="26">
        <f t="shared" si="6"/>
        <v>119</v>
      </c>
      <c r="C86" s="32">
        <f>IF(B86="","",VLOOKUP($B86,qxtable,2))*(1-$J$3)</f>
        <v>0.5</v>
      </c>
      <c r="D86" s="32">
        <f t="shared" si="4"/>
        <v>0.5</v>
      </c>
      <c r="E86" s="31">
        <f t="shared" si="7"/>
        <v>1.9515107528255278E-7</v>
      </c>
      <c r="G86" s="32">
        <f t="shared" si="5"/>
        <v>1.4636330646191459E-7</v>
      </c>
    </row>
    <row r="87" spans="2:7" ht="15.75" x14ac:dyDescent="0.25">
      <c r="B87" s="26">
        <f t="shared" si="6"/>
        <v>120</v>
      </c>
      <c r="C87" s="32">
        <f>IF(B87="","",VLOOKUP($B87,qxtable,2))*(1-$J$3)</f>
        <v>1</v>
      </c>
      <c r="D87" s="32">
        <f t="shared" si="4"/>
        <v>0</v>
      </c>
      <c r="E87" s="31">
        <f t="shared" si="7"/>
        <v>9.757553764127639E-8</v>
      </c>
      <c r="G87" s="32">
        <f t="shared" si="5"/>
        <v>4.8787768820638195E-8</v>
      </c>
    </row>
  </sheetData>
  <mergeCells count="5">
    <mergeCell ref="B2:G2"/>
    <mergeCell ref="B13:G13"/>
    <mergeCell ref="B8:G8"/>
    <mergeCell ref="B15:G15"/>
    <mergeCell ref="F16:G16"/>
  </mergeCells>
  <printOptions horizontalCentered="1"/>
  <pageMargins left="0.7" right="0.7" top="0.75" bottom="0.75" header="0.3" footer="0.3"/>
  <pageSetup scale="62" fitToHeight="0" orientation="portrait" r:id="rId1"/>
  <headerFooter>
    <oddFooter>&amp;LWeek 5- Goal seek, Sort and Filter.xlsx
Mortality Improvement &amp;R04/06/2022
07:00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02FF-0043-49E1-919F-DE817A7F995D}">
  <sheetPr>
    <pageSetUpPr fitToPage="1"/>
  </sheetPr>
  <dimension ref="B1:C129"/>
  <sheetViews>
    <sheetView tabSelected="1" topLeftCell="A2" workbookViewId="0">
      <pane ySplit="2" topLeftCell="A70" activePane="bottomLeft" state="frozen"/>
      <selection activeCell="A2" sqref="A2"/>
      <selection pane="bottomLeft" activeCell="E12" sqref="E12"/>
    </sheetView>
  </sheetViews>
  <sheetFormatPr defaultRowHeight="12.75" x14ac:dyDescent="0.2"/>
  <cols>
    <col min="1" max="1" width="5" style="1" customWidth="1"/>
    <col min="2" max="2" width="14.140625" style="1" customWidth="1"/>
    <col min="3" max="3" width="14.7109375" style="1" customWidth="1"/>
    <col min="4" max="16384" width="9.140625" style="1"/>
  </cols>
  <sheetData>
    <row r="1" spans="2:3" ht="13.5" hidden="1" thickBot="1" x14ac:dyDescent="0.25"/>
    <row r="2" spans="2:3" ht="16.5" thickBot="1" x14ac:dyDescent="0.3">
      <c r="B2" s="8" t="s">
        <v>2</v>
      </c>
      <c r="C2" s="7"/>
    </row>
    <row r="3" spans="2:3" x14ac:dyDescent="0.2">
      <c r="B3" s="6" t="s">
        <v>1</v>
      </c>
      <c r="C3" s="6" t="s">
        <v>0</v>
      </c>
    </row>
    <row r="4" spans="2:3" x14ac:dyDescent="0.2">
      <c r="B4" s="5">
        <v>5</v>
      </c>
      <c r="C4" s="3">
        <v>2.3699999999999999E-4</v>
      </c>
    </row>
    <row r="5" spans="2:3" x14ac:dyDescent="0.2">
      <c r="B5" s="4">
        <f>B4+1</f>
        <v>6</v>
      </c>
      <c r="C5" s="3">
        <v>2.2699999999999999E-4</v>
      </c>
    </row>
    <row r="6" spans="2:3" x14ac:dyDescent="0.2">
      <c r="B6" s="4">
        <f>B5+1</f>
        <v>7</v>
      </c>
      <c r="C6" s="3">
        <v>2.1699999999999999E-4</v>
      </c>
    </row>
    <row r="7" spans="2:3" x14ac:dyDescent="0.2">
      <c r="B7" s="4">
        <f>B6+1</f>
        <v>8</v>
      </c>
      <c r="C7" s="3">
        <v>2.0100000000000001E-4</v>
      </c>
    </row>
    <row r="8" spans="2:3" x14ac:dyDescent="0.2">
      <c r="B8" s="4">
        <f>B7+1</f>
        <v>9</v>
      </c>
      <c r="C8" s="3">
        <v>1.94E-4</v>
      </c>
    </row>
    <row r="9" spans="2:3" x14ac:dyDescent="0.2">
      <c r="B9" s="4">
        <f>B8+1</f>
        <v>10</v>
      </c>
      <c r="C9" s="3">
        <v>1.9699999999999999E-4</v>
      </c>
    </row>
    <row r="10" spans="2:3" x14ac:dyDescent="0.2">
      <c r="B10" s="4">
        <f>B9+1</f>
        <v>11</v>
      </c>
      <c r="C10" s="3">
        <v>2.0799999999999999E-4</v>
      </c>
    </row>
    <row r="11" spans="2:3" x14ac:dyDescent="0.2">
      <c r="B11" s="4">
        <f>B10+1</f>
        <v>12</v>
      </c>
      <c r="C11" s="3">
        <v>2.2599999999999999E-4</v>
      </c>
    </row>
    <row r="12" spans="2:3" x14ac:dyDescent="0.2">
      <c r="B12" s="4">
        <f>B11+1</f>
        <v>13</v>
      </c>
      <c r="C12" s="3">
        <v>2.5500000000000002E-4</v>
      </c>
    </row>
    <row r="13" spans="2:3" x14ac:dyDescent="0.2">
      <c r="B13" s="4">
        <f>B12+1</f>
        <v>14</v>
      </c>
      <c r="C13" s="3">
        <v>2.9700000000000001E-4</v>
      </c>
    </row>
    <row r="14" spans="2:3" x14ac:dyDescent="0.2">
      <c r="B14" s="4">
        <f>B13+1</f>
        <v>15</v>
      </c>
      <c r="C14" s="3">
        <v>3.4499999999999998E-4</v>
      </c>
    </row>
    <row r="15" spans="2:3" x14ac:dyDescent="0.2">
      <c r="B15" s="4">
        <f>B14+1</f>
        <v>16</v>
      </c>
      <c r="C15" s="3">
        <v>3.9100000000000002E-4</v>
      </c>
    </row>
    <row r="16" spans="2:3" x14ac:dyDescent="0.2">
      <c r="B16" s="4">
        <f>B15+1</f>
        <v>17</v>
      </c>
      <c r="C16" s="3">
        <v>4.2999999999999999E-4</v>
      </c>
    </row>
    <row r="17" spans="2:3" x14ac:dyDescent="0.2">
      <c r="B17" s="4">
        <f>B16+1</f>
        <v>18</v>
      </c>
      <c r="C17" s="3">
        <v>4.6000000000000001E-4</v>
      </c>
    </row>
    <row r="18" spans="2:3" x14ac:dyDescent="0.2">
      <c r="B18" s="4">
        <f>B17+1</f>
        <v>19</v>
      </c>
      <c r="C18" s="3">
        <v>4.84E-4</v>
      </c>
    </row>
    <row r="19" spans="2:3" x14ac:dyDescent="0.2">
      <c r="B19" s="4">
        <f>B18+1</f>
        <v>20</v>
      </c>
      <c r="C19" s="3">
        <v>5.0699999999999996E-4</v>
      </c>
    </row>
    <row r="20" spans="2:3" x14ac:dyDescent="0.2">
      <c r="B20" s="4">
        <f>B19+1</f>
        <v>21</v>
      </c>
      <c r="C20" s="3">
        <v>5.2999999999999998E-4</v>
      </c>
    </row>
    <row r="21" spans="2:3" x14ac:dyDescent="0.2">
      <c r="B21" s="4">
        <f>B20+1</f>
        <v>22</v>
      </c>
      <c r="C21" s="3">
        <v>5.5599999999999996E-4</v>
      </c>
    </row>
    <row r="22" spans="2:3" x14ac:dyDescent="0.2">
      <c r="B22" s="4">
        <f>B21+1</f>
        <v>23</v>
      </c>
      <c r="C22" s="3">
        <v>5.8900000000000001E-4</v>
      </c>
    </row>
    <row r="23" spans="2:3" x14ac:dyDescent="0.2">
      <c r="B23" s="4">
        <f>B22+1</f>
        <v>24</v>
      </c>
      <c r="C23" s="3">
        <v>6.2399999999999999E-4</v>
      </c>
    </row>
    <row r="24" spans="2:3" x14ac:dyDescent="0.2">
      <c r="B24" s="4">
        <f>B23+1</f>
        <v>25</v>
      </c>
      <c r="C24" s="3">
        <v>6.6100000000000002E-4</v>
      </c>
    </row>
    <row r="25" spans="2:3" x14ac:dyDescent="0.2">
      <c r="B25" s="4">
        <f>B24+1</f>
        <v>26</v>
      </c>
      <c r="C25" s="3">
        <v>6.96E-4</v>
      </c>
    </row>
    <row r="26" spans="2:3" x14ac:dyDescent="0.2">
      <c r="B26" s="4">
        <f>B25+1</f>
        <v>27</v>
      </c>
      <c r="C26" s="3">
        <v>7.27E-4</v>
      </c>
    </row>
    <row r="27" spans="2:3" x14ac:dyDescent="0.2">
      <c r="B27" s="4">
        <f>B26+1</f>
        <v>28</v>
      </c>
      <c r="C27" s="3">
        <v>7.54E-4</v>
      </c>
    </row>
    <row r="28" spans="2:3" x14ac:dyDescent="0.2">
      <c r="B28" s="4">
        <f>B27+1</f>
        <v>29</v>
      </c>
      <c r="C28" s="3">
        <v>7.7899999999999996E-4</v>
      </c>
    </row>
    <row r="29" spans="2:3" x14ac:dyDescent="0.2">
      <c r="B29" s="4">
        <f>B28+1</f>
        <v>30</v>
      </c>
      <c r="C29" s="3">
        <v>8.0099999999999995E-4</v>
      </c>
    </row>
    <row r="30" spans="2:3" x14ac:dyDescent="0.2">
      <c r="B30" s="4">
        <f>B29+1</f>
        <v>31</v>
      </c>
      <c r="C30" s="3">
        <v>8.2100000000000001E-4</v>
      </c>
    </row>
    <row r="31" spans="2:3" x14ac:dyDescent="0.2">
      <c r="B31" s="4">
        <f>B30+1</f>
        <v>32</v>
      </c>
      <c r="C31" s="3">
        <v>8.3900000000000001E-4</v>
      </c>
    </row>
    <row r="32" spans="2:3" x14ac:dyDescent="0.2">
      <c r="B32" s="4">
        <f>B31+1</f>
        <v>33</v>
      </c>
      <c r="C32" s="3">
        <v>8.4800000000000001E-4</v>
      </c>
    </row>
    <row r="33" spans="2:3" x14ac:dyDescent="0.2">
      <c r="B33" s="4">
        <f>B32+1</f>
        <v>34</v>
      </c>
      <c r="C33" s="3">
        <v>8.4900000000000004E-4</v>
      </c>
    </row>
    <row r="34" spans="2:3" x14ac:dyDescent="0.2">
      <c r="B34" s="4">
        <f>B33+1</f>
        <v>35</v>
      </c>
      <c r="C34" s="3">
        <v>8.5099999999999998E-4</v>
      </c>
    </row>
    <row r="35" spans="2:3" x14ac:dyDescent="0.2">
      <c r="B35" s="4">
        <f>B34+1</f>
        <v>36</v>
      </c>
      <c r="C35" s="3">
        <v>8.6200000000000003E-4</v>
      </c>
    </row>
    <row r="36" spans="2:3" x14ac:dyDescent="0.2">
      <c r="B36" s="4">
        <f>B35+1</f>
        <v>37</v>
      </c>
      <c r="C36" s="3">
        <v>8.9099999999999997E-4</v>
      </c>
    </row>
    <row r="37" spans="2:3" x14ac:dyDescent="0.2">
      <c r="B37" s="4">
        <f>B36+1</f>
        <v>38</v>
      </c>
      <c r="C37" s="3">
        <v>9.3899999999999995E-4</v>
      </c>
    </row>
    <row r="38" spans="2:3" x14ac:dyDescent="0.2">
      <c r="B38" s="4">
        <f>B37+1</f>
        <v>39</v>
      </c>
      <c r="C38" s="3">
        <v>9.990000000000001E-4</v>
      </c>
    </row>
    <row r="39" spans="2:3" x14ac:dyDescent="0.2">
      <c r="B39" s="4">
        <f>B38+1</f>
        <v>40</v>
      </c>
      <c r="C39" s="3">
        <v>1.072E-3</v>
      </c>
    </row>
    <row r="40" spans="2:3" x14ac:dyDescent="0.2">
      <c r="B40" s="4">
        <f>B39+1</f>
        <v>41</v>
      </c>
      <c r="C40" s="3">
        <v>1.1559999999999999E-3</v>
      </c>
    </row>
    <row r="41" spans="2:3" x14ac:dyDescent="0.2">
      <c r="B41" s="4">
        <f>B40+1</f>
        <v>42</v>
      </c>
      <c r="C41" s="3">
        <v>1.2520000000000001E-3</v>
      </c>
    </row>
    <row r="42" spans="2:3" x14ac:dyDescent="0.2">
      <c r="B42" s="4">
        <f>B41+1</f>
        <v>43</v>
      </c>
      <c r="C42" s="3">
        <v>1.3519999999999999E-3</v>
      </c>
    </row>
    <row r="43" spans="2:3" x14ac:dyDescent="0.2">
      <c r="B43" s="4">
        <f>B42+1</f>
        <v>44</v>
      </c>
      <c r="C43" s="3">
        <v>1.4580000000000001E-3</v>
      </c>
    </row>
    <row r="44" spans="2:3" x14ac:dyDescent="0.2">
      <c r="B44" s="4">
        <f>B43+1</f>
        <v>45</v>
      </c>
      <c r="C44" s="3">
        <v>1.578E-3</v>
      </c>
    </row>
    <row r="45" spans="2:3" x14ac:dyDescent="0.2">
      <c r="B45" s="4">
        <f>B44+1</f>
        <v>46</v>
      </c>
      <c r="C45" s="3">
        <v>1.722E-3</v>
      </c>
    </row>
    <row r="46" spans="2:3" x14ac:dyDescent="0.2">
      <c r="B46" s="4">
        <f>B45+1</f>
        <v>47</v>
      </c>
      <c r="C46" s="3">
        <v>1.8990000000000001E-3</v>
      </c>
    </row>
    <row r="47" spans="2:3" x14ac:dyDescent="0.2">
      <c r="B47" s="4">
        <f>B46+1</f>
        <v>48</v>
      </c>
      <c r="C47" s="3">
        <v>2.1020000000000001E-3</v>
      </c>
    </row>
    <row r="48" spans="2:3" x14ac:dyDescent="0.2">
      <c r="B48" s="4">
        <f>B47+1</f>
        <v>49</v>
      </c>
      <c r="C48" s="3">
        <v>2.3259999999999999E-3</v>
      </c>
    </row>
    <row r="49" spans="2:3" x14ac:dyDescent="0.2">
      <c r="B49" s="4">
        <f>B48+1</f>
        <v>50</v>
      </c>
      <c r="C49" s="3">
        <v>2.5790000000000001E-3</v>
      </c>
    </row>
    <row r="50" spans="2:3" x14ac:dyDescent="0.2">
      <c r="B50" s="4">
        <f>B49+1</f>
        <v>51</v>
      </c>
      <c r="C50" s="3">
        <v>2.872E-3</v>
      </c>
    </row>
    <row r="51" spans="2:3" x14ac:dyDescent="0.2">
      <c r="B51" s="4">
        <f>B50+1</f>
        <v>52</v>
      </c>
      <c r="C51" s="3">
        <v>3.2130000000000001E-3</v>
      </c>
    </row>
    <row r="52" spans="2:3" x14ac:dyDescent="0.2">
      <c r="B52" s="4">
        <f>B51+1</f>
        <v>53</v>
      </c>
      <c r="C52" s="3">
        <v>3.5839999999999999E-3</v>
      </c>
    </row>
    <row r="53" spans="2:3" x14ac:dyDescent="0.2">
      <c r="B53" s="4">
        <f>B52+1</f>
        <v>54</v>
      </c>
      <c r="C53" s="3">
        <v>3.9789999999999999E-3</v>
      </c>
    </row>
    <row r="54" spans="2:3" x14ac:dyDescent="0.2">
      <c r="B54" s="4">
        <f>B53+1</f>
        <v>55</v>
      </c>
      <c r="C54" s="3">
        <v>4.4250000000000001E-3</v>
      </c>
    </row>
    <row r="55" spans="2:3" x14ac:dyDescent="0.2">
      <c r="B55" s="4">
        <f>B54+1</f>
        <v>56</v>
      </c>
      <c r="C55" s="3">
        <v>4.9490000000000003E-3</v>
      </c>
    </row>
    <row r="56" spans="2:3" x14ac:dyDescent="0.2">
      <c r="B56" s="4">
        <f>B55+1</f>
        <v>57</v>
      </c>
      <c r="C56" s="3">
        <v>5.581E-3</v>
      </c>
    </row>
    <row r="57" spans="2:3" x14ac:dyDescent="0.2">
      <c r="B57" s="4">
        <f>B56+1</f>
        <v>58</v>
      </c>
      <c r="C57" s="3">
        <v>6.3E-3</v>
      </c>
    </row>
    <row r="58" spans="2:3" x14ac:dyDescent="0.2">
      <c r="B58" s="4">
        <f>B57+1</f>
        <v>59</v>
      </c>
      <c r="C58" s="3">
        <v>7.0899999999999999E-3</v>
      </c>
    </row>
    <row r="59" spans="2:3" x14ac:dyDescent="0.2">
      <c r="B59" s="4">
        <f>B58+1</f>
        <v>60</v>
      </c>
      <c r="C59" s="3">
        <v>7.9760000000000005E-3</v>
      </c>
    </row>
    <row r="60" spans="2:3" x14ac:dyDescent="0.2">
      <c r="B60" s="4">
        <f>B59+1</f>
        <v>61</v>
      </c>
      <c r="C60" s="3">
        <v>8.9859999999999992E-3</v>
      </c>
    </row>
    <row r="61" spans="2:3" x14ac:dyDescent="0.2">
      <c r="B61" s="4">
        <f>B60+1</f>
        <v>62</v>
      </c>
      <c r="C61" s="3">
        <v>1.0147E-2</v>
      </c>
    </row>
    <row r="62" spans="2:3" x14ac:dyDescent="0.2">
      <c r="B62" s="4">
        <f>B61+1</f>
        <v>63</v>
      </c>
      <c r="C62" s="3">
        <v>1.1471E-2</v>
      </c>
    </row>
    <row r="63" spans="2:3" x14ac:dyDescent="0.2">
      <c r="B63" s="4">
        <f>B62+1</f>
        <v>64</v>
      </c>
      <c r="C63" s="3">
        <v>1.294E-2</v>
      </c>
    </row>
    <row r="64" spans="2:3" x14ac:dyDescent="0.2">
      <c r="B64" s="4">
        <f>B63+1</f>
        <v>65</v>
      </c>
      <c r="C64" s="3">
        <v>1.4534999999999999E-2</v>
      </c>
    </row>
    <row r="65" spans="2:3" x14ac:dyDescent="0.2">
      <c r="B65" s="4">
        <f>B64+1</f>
        <v>66</v>
      </c>
      <c r="C65" s="3">
        <v>1.6239E-2</v>
      </c>
    </row>
    <row r="66" spans="2:3" x14ac:dyDescent="0.2">
      <c r="B66" s="4">
        <f>B65+1</f>
        <v>67</v>
      </c>
      <c r="C66" s="3">
        <v>1.8034000000000001E-2</v>
      </c>
    </row>
    <row r="67" spans="2:3" x14ac:dyDescent="0.2">
      <c r="B67" s="4">
        <f>B66+1</f>
        <v>68</v>
      </c>
      <c r="C67" s="3">
        <v>1.9859000000000002E-2</v>
      </c>
    </row>
    <row r="68" spans="2:3" x14ac:dyDescent="0.2">
      <c r="B68" s="4">
        <f>B67+1</f>
        <v>69</v>
      </c>
      <c r="C68" s="3">
        <v>2.1728999999999998E-2</v>
      </c>
    </row>
    <row r="69" spans="2:3" x14ac:dyDescent="0.2">
      <c r="B69" s="4">
        <f>B68+1</f>
        <v>70</v>
      </c>
      <c r="C69" s="3">
        <v>2.3730000000000001E-2</v>
      </c>
    </row>
    <row r="70" spans="2:3" x14ac:dyDescent="0.2">
      <c r="B70" s="4">
        <f>B69+1</f>
        <v>71</v>
      </c>
      <c r="C70" s="3">
        <v>2.5950999999999998E-2</v>
      </c>
    </row>
    <row r="71" spans="2:3" x14ac:dyDescent="0.2">
      <c r="B71" s="4">
        <f>B70+1</f>
        <v>72</v>
      </c>
      <c r="C71" s="3">
        <v>2.8480999999999999E-2</v>
      </c>
    </row>
    <row r="72" spans="2:3" x14ac:dyDescent="0.2">
      <c r="B72" s="4">
        <f>B71+1</f>
        <v>73</v>
      </c>
      <c r="C72" s="3">
        <v>3.1201E-2</v>
      </c>
    </row>
    <row r="73" spans="2:3" x14ac:dyDescent="0.2">
      <c r="B73" s="4">
        <f>B72+1</f>
        <v>74</v>
      </c>
      <c r="C73" s="3">
        <v>3.4050999999999998E-2</v>
      </c>
    </row>
    <row r="74" spans="2:3" x14ac:dyDescent="0.2">
      <c r="B74" s="4">
        <f>B73+1</f>
        <v>75</v>
      </c>
      <c r="C74" s="3">
        <v>3.7211000000000001E-2</v>
      </c>
    </row>
    <row r="75" spans="2:3" x14ac:dyDescent="0.2">
      <c r="B75" s="4">
        <f>B74+1</f>
        <v>76</v>
      </c>
      <c r="C75" s="3">
        <v>4.0857999999999998E-2</v>
      </c>
    </row>
    <row r="76" spans="2:3" x14ac:dyDescent="0.2">
      <c r="B76" s="4">
        <f>B75+1</f>
        <v>77</v>
      </c>
      <c r="C76" s="3">
        <v>4.5171000000000003E-2</v>
      </c>
    </row>
    <row r="77" spans="2:3" x14ac:dyDescent="0.2">
      <c r="B77" s="4">
        <f>B76+1</f>
        <v>78</v>
      </c>
      <c r="C77" s="3">
        <v>5.0210999999999999E-2</v>
      </c>
    </row>
    <row r="78" spans="2:3" x14ac:dyDescent="0.2">
      <c r="B78" s="4">
        <f>B77+1</f>
        <v>79</v>
      </c>
      <c r="C78" s="3">
        <v>5.5861000000000001E-2</v>
      </c>
    </row>
    <row r="79" spans="2:3" x14ac:dyDescent="0.2">
      <c r="B79" s="4">
        <f>B78+1</f>
        <v>80</v>
      </c>
      <c r="C79" s="3">
        <v>6.2026999999999999E-2</v>
      </c>
    </row>
    <row r="80" spans="2:3" x14ac:dyDescent="0.2">
      <c r="B80" s="4">
        <f>B79+1</f>
        <v>81</v>
      </c>
      <c r="C80" s="3">
        <v>6.8614999999999995E-2</v>
      </c>
    </row>
    <row r="81" spans="2:3" x14ac:dyDescent="0.2">
      <c r="B81" s="4">
        <f>B80+1</f>
        <v>82</v>
      </c>
      <c r="C81" s="3">
        <v>7.5532000000000002E-2</v>
      </c>
    </row>
    <row r="82" spans="2:3" x14ac:dyDescent="0.2">
      <c r="B82" s="4">
        <f>B81+1</f>
        <v>83</v>
      </c>
      <c r="C82" s="3">
        <v>8.251E-2</v>
      </c>
    </row>
    <row r="83" spans="2:3" x14ac:dyDescent="0.2">
      <c r="B83" s="4">
        <f>B82+1</f>
        <v>84</v>
      </c>
      <c r="C83" s="3">
        <v>8.9612999999999998E-2</v>
      </c>
    </row>
    <row r="84" spans="2:3" x14ac:dyDescent="0.2">
      <c r="B84" s="4">
        <f>B83+1</f>
        <v>85</v>
      </c>
      <c r="C84" s="3">
        <v>9.7239999999999993E-2</v>
      </c>
    </row>
    <row r="85" spans="2:3" x14ac:dyDescent="0.2">
      <c r="B85" s="4">
        <f>B84+1</f>
        <v>86</v>
      </c>
      <c r="C85" s="3">
        <v>0.105792</v>
      </c>
    </row>
    <row r="86" spans="2:3" x14ac:dyDescent="0.2">
      <c r="B86" s="4">
        <f>B85+1</f>
        <v>87</v>
      </c>
      <c r="C86" s="3">
        <v>0.115671</v>
      </c>
    </row>
    <row r="87" spans="2:3" x14ac:dyDescent="0.2">
      <c r="B87" s="4">
        <f>B86+1</f>
        <v>88</v>
      </c>
      <c r="C87" s="3">
        <v>0.12698000000000001</v>
      </c>
    </row>
    <row r="88" spans="2:3" x14ac:dyDescent="0.2">
      <c r="B88" s="4">
        <f>B87+1</f>
        <v>89</v>
      </c>
      <c r="C88" s="3">
        <v>0.13945199999999999</v>
      </c>
    </row>
    <row r="89" spans="2:3" x14ac:dyDescent="0.2">
      <c r="B89" s="4">
        <f>B88+1</f>
        <v>90</v>
      </c>
      <c r="C89" s="3">
        <v>0.15293100000000001</v>
      </c>
    </row>
    <row r="90" spans="2:3" x14ac:dyDescent="0.2">
      <c r="B90" s="4">
        <f>B89+1</f>
        <v>91</v>
      </c>
      <c r="C90" s="3">
        <v>0.16725999999999999</v>
      </c>
    </row>
    <row r="91" spans="2:3" x14ac:dyDescent="0.2">
      <c r="B91" s="4">
        <f>B90+1</f>
        <v>92</v>
      </c>
      <c r="C91" s="3">
        <v>0.182281</v>
      </c>
    </row>
    <row r="92" spans="2:3" x14ac:dyDescent="0.2">
      <c r="B92" s="4">
        <f>B91+1</f>
        <v>93</v>
      </c>
      <c r="C92" s="3">
        <v>0.19839200000000001</v>
      </c>
    </row>
    <row r="93" spans="2:3" x14ac:dyDescent="0.2">
      <c r="B93" s="4">
        <f>B92+1</f>
        <v>94</v>
      </c>
      <c r="C93" s="3">
        <v>0.2157</v>
      </c>
    </row>
    <row r="94" spans="2:3" x14ac:dyDescent="0.2">
      <c r="B94" s="4">
        <f>B93+1</f>
        <v>95</v>
      </c>
      <c r="C94" s="3">
        <v>0.23360600000000001</v>
      </c>
    </row>
    <row r="95" spans="2:3" x14ac:dyDescent="0.2">
      <c r="B95" s="4">
        <f>B94+1</f>
        <v>96</v>
      </c>
      <c r="C95" s="3">
        <v>0.25151000000000001</v>
      </c>
    </row>
    <row r="96" spans="2:3" x14ac:dyDescent="0.2">
      <c r="B96" s="4">
        <f>B95+1</f>
        <v>97</v>
      </c>
      <c r="C96" s="3">
        <v>0.26881500000000003</v>
      </c>
    </row>
    <row r="97" spans="2:3" x14ac:dyDescent="0.2">
      <c r="B97" s="4">
        <f>B96+1</f>
        <v>98</v>
      </c>
      <c r="C97" s="3">
        <v>0.285277</v>
      </c>
    </row>
    <row r="98" spans="2:3" x14ac:dyDescent="0.2">
      <c r="B98" s="4">
        <f>B97+1</f>
        <v>99</v>
      </c>
      <c r="C98" s="3">
        <v>0.30129800000000001</v>
      </c>
    </row>
    <row r="99" spans="2:3" x14ac:dyDescent="0.2">
      <c r="B99" s="4">
        <f>B98+1</f>
        <v>100</v>
      </c>
      <c r="C99" s="3">
        <v>0.31723800000000002</v>
      </c>
    </row>
    <row r="100" spans="2:3" x14ac:dyDescent="0.2">
      <c r="B100" s="4">
        <f>B99+1</f>
        <v>101</v>
      </c>
      <c r="C100" s="3">
        <v>0.33346100000000001</v>
      </c>
    </row>
    <row r="101" spans="2:3" x14ac:dyDescent="0.2">
      <c r="B101" s="4">
        <f>B100+1</f>
        <v>102</v>
      </c>
      <c r="C101" s="3">
        <v>0.35032999999999997</v>
      </c>
    </row>
    <row r="102" spans="2:3" x14ac:dyDescent="0.2">
      <c r="B102" s="4">
        <f>B101+1</f>
        <v>103</v>
      </c>
      <c r="C102" s="3">
        <v>0.36854199999999998</v>
      </c>
    </row>
    <row r="103" spans="2:3" x14ac:dyDescent="0.2">
      <c r="B103" s="4">
        <f>B102+1</f>
        <v>104</v>
      </c>
      <c r="C103" s="3">
        <v>0.38785500000000001</v>
      </c>
    </row>
    <row r="104" spans="2:3" x14ac:dyDescent="0.2">
      <c r="B104" s="4">
        <f>B103+1</f>
        <v>105</v>
      </c>
      <c r="C104" s="3">
        <v>0.40722399999999997</v>
      </c>
    </row>
    <row r="105" spans="2:3" x14ac:dyDescent="0.2">
      <c r="B105" s="4">
        <f>B104+1</f>
        <v>106</v>
      </c>
      <c r="C105" s="3">
        <v>0.42559900000000001</v>
      </c>
    </row>
    <row r="106" spans="2:3" x14ac:dyDescent="0.2">
      <c r="B106" s="4">
        <f>B105+1</f>
        <v>107</v>
      </c>
      <c r="C106" s="3">
        <v>0.44193500000000002</v>
      </c>
    </row>
    <row r="107" spans="2:3" x14ac:dyDescent="0.2">
      <c r="B107" s="4">
        <f>B106+1</f>
        <v>108</v>
      </c>
      <c r="C107" s="3">
        <v>0.45755299999999999</v>
      </c>
    </row>
    <row r="108" spans="2:3" x14ac:dyDescent="0.2">
      <c r="B108" s="4">
        <f>B107+1</f>
        <v>109</v>
      </c>
      <c r="C108" s="3">
        <v>0.47315000000000002</v>
      </c>
    </row>
    <row r="109" spans="2:3" x14ac:dyDescent="0.2">
      <c r="B109" s="4">
        <f>B108+1</f>
        <v>110</v>
      </c>
      <c r="C109" s="3">
        <v>0.48674499999999998</v>
      </c>
    </row>
    <row r="110" spans="2:3" x14ac:dyDescent="0.2">
      <c r="B110" s="4">
        <f>B109+1</f>
        <v>111</v>
      </c>
      <c r="C110" s="3">
        <v>0.49635600000000002</v>
      </c>
    </row>
    <row r="111" spans="2:3" x14ac:dyDescent="0.2">
      <c r="B111" s="4">
        <f>B110+1</f>
        <v>112</v>
      </c>
      <c r="C111" s="3">
        <v>0.5</v>
      </c>
    </row>
    <row r="112" spans="2:3" x14ac:dyDescent="0.2">
      <c r="B112" s="4">
        <f>B111+1</f>
        <v>113</v>
      </c>
      <c r="C112" s="3">
        <v>0.5</v>
      </c>
    </row>
    <row r="113" spans="2:3" x14ac:dyDescent="0.2">
      <c r="B113" s="4">
        <f>B112+1</f>
        <v>114</v>
      </c>
      <c r="C113" s="3">
        <v>0.5</v>
      </c>
    </row>
    <row r="114" spans="2:3" x14ac:dyDescent="0.2">
      <c r="B114" s="4">
        <f>B113+1</f>
        <v>115</v>
      </c>
      <c r="C114" s="3">
        <v>0.5</v>
      </c>
    </row>
    <row r="115" spans="2:3" x14ac:dyDescent="0.2">
      <c r="B115" s="4">
        <f>B114+1</f>
        <v>116</v>
      </c>
      <c r="C115" s="3">
        <v>0.5</v>
      </c>
    </row>
    <row r="116" spans="2:3" x14ac:dyDescent="0.2">
      <c r="B116" s="4">
        <f>B115+1</f>
        <v>117</v>
      </c>
      <c r="C116" s="3">
        <v>0.5</v>
      </c>
    </row>
    <row r="117" spans="2:3" x14ac:dyDescent="0.2">
      <c r="B117" s="4">
        <f>B116+1</f>
        <v>118</v>
      </c>
      <c r="C117" s="3">
        <v>0.5</v>
      </c>
    </row>
    <row r="118" spans="2:3" x14ac:dyDescent="0.2">
      <c r="B118" s="4">
        <f>B117+1</f>
        <v>119</v>
      </c>
      <c r="C118" s="3">
        <v>0.5</v>
      </c>
    </row>
    <row r="119" spans="2:3" x14ac:dyDescent="0.2">
      <c r="B119" s="4">
        <f>B118+1</f>
        <v>120</v>
      </c>
      <c r="C119" s="3">
        <v>1</v>
      </c>
    </row>
    <row r="120" spans="2:3" x14ac:dyDescent="0.2">
      <c r="B120" s="2"/>
    </row>
    <row r="121" spans="2:3" x14ac:dyDescent="0.2">
      <c r="B121" s="2"/>
    </row>
    <row r="122" spans="2:3" x14ac:dyDescent="0.2">
      <c r="B122" s="2"/>
    </row>
    <row r="123" spans="2:3" x14ac:dyDescent="0.2">
      <c r="B123" s="2"/>
    </row>
    <row r="124" spans="2:3" x14ac:dyDescent="0.2">
      <c r="B124" s="2"/>
    </row>
    <row r="125" spans="2:3" x14ac:dyDescent="0.2">
      <c r="B125" s="2"/>
    </row>
    <row r="126" spans="2:3" x14ac:dyDescent="0.2">
      <c r="B126" s="2"/>
    </row>
    <row r="127" spans="2:3" x14ac:dyDescent="0.2">
      <c r="B127" s="2"/>
    </row>
    <row r="128" spans="2:3" x14ac:dyDescent="0.2">
      <c r="B128" s="2"/>
    </row>
    <row r="129" spans="2:2" x14ac:dyDescent="0.2">
      <c r="B129" s="2"/>
    </row>
  </sheetData>
  <mergeCells count="1">
    <mergeCell ref="B2:C2"/>
  </mergeCells>
  <printOptions horizontalCentered="1"/>
  <pageMargins left="0.75" right="0.75" top="1" bottom="1" header="0.5" footer="0.5"/>
  <pageSetup fitToHeight="0" orientation="portrait" r:id="rId1"/>
  <headerFooter alignWithMargins="0">
    <oddFooter>&amp;LWeek 5- Goal seek, Sort and Filter.xlsx
Mortality Improvment(Data Table)&amp;R04/06/2022
07:00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qx Improvment</vt:lpstr>
      <vt:lpstr>Qx</vt:lpstr>
      <vt:lpstr>Qx!Print_Titles</vt:lpstr>
      <vt:lpstr>'qx Improvment'!Print_Titles</vt:lpstr>
      <vt:lpstr>qxtable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2022-04-07T00:10:36Z</cp:lastPrinted>
  <dcterms:created xsi:type="dcterms:W3CDTF">2022-04-06T19:49:50Z</dcterms:created>
  <dcterms:modified xsi:type="dcterms:W3CDTF">2022-04-07T00:11:22Z</dcterms:modified>
</cp:coreProperties>
</file>