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F6EB617C-D1AC-415C-90B0-7F315BF9DE2C}" xr6:coauthVersionLast="47" xr6:coauthVersionMax="47" xr10:uidLastSave="{00000000-0000-0000-0000-000000000000}"/>
  <bookViews>
    <workbookView xWindow="-120" yWindow="-120" windowWidth="23280" windowHeight="14880" xr2:uid="{BD855AF3-E698-4666-B761-0F286E3BEA50}"/>
  </bookViews>
  <sheets>
    <sheet name="Taxes" sheetId="1" r:id="rId1"/>
    <sheet name="Brack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1" l="1"/>
  <c r="J24" i="1"/>
  <c r="J25" i="1" s="1"/>
  <c r="D28" i="1" s="1" a="1"/>
  <c r="D28" i="1" s="1"/>
  <c r="D27" i="1" l="1" a="1"/>
  <c r="D27" i="1" s="1"/>
  <c r="D26" i="1" a="1"/>
  <c r="D26" i="1" s="1"/>
  <c r="D32" i="1" a="1"/>
  <c r="D32" i="1" s="1"/>
  <c r="D31" i="1" a="1"/>
  <c r="D31" i="1" s="1"/>
  <c r="D30" i="1" a="1"/>
  <c r="D30" i="1" s="1"/>
  <c r="D29" i="1" a="1"/>
  <c r="D29" i="1" s="1"/>
  <c r="E27" i="1" l="1"/>
  <c r="E28" i="1" s="1"/>
  <c r="E29" i="1" s="1"/>
  <c r="E30" i="1" s="1"/>
  <c r="E31" i="1" s="1"/>
  <c r="E32" i="1" s="1"/>
  <c r="J29" i="1"/>
  <c r="J8" i="1" l="1" a="1"/>
  <c r="J8" i="1" s="1"/>
  <c r="J7" i="1" s="1" a="1"/>
  <c r="J7" i="1" s="1"/>
  <c r="J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<sst xmlns="http://schemas.openxmlformats.org/spreadsheetml/2006/main" count="70" uniqueCount="55">
  <si>
    <t xml:space="preserve">Input Information </t>
  </si>
  <si>
    <t>Taxable Income on Line 43 of Form 1040</t>
  </si>
  <si>
    <t xml:space="preserve">Filing Status </t>
  </si>
  <si>
    <t>Federal Tax on Line 44 of Form 1040</t>
  </si>
  <si>
    <t>Tax Rate Table for the Current Year*</t>
  </si>
  <si>
    <t>Tax Rate</t>
  </si>
  <si>
    <t xml:space="preserve">*Table Used for Calculation purpose, to be Hidden* </t>
  </si>
  <si>
    <t>For Single Filers</t>
  </si>
  <si>
    <t>For Married Individuals Filing Joint Returns</t>
  </si>
  <si>
    <t>For Heads of Households</t>
  </si>
  <si>
    <t>$0 to $10,275</t>
  </si>
  <si>
    <t>$0 to $20,550</t>
  </si>
  <si>
    <t>$0 to $14,650</t>
  </si>
  <si>
    <t>$10,275 to $41,775</t>
  </si>
  <si>
    <t>$20,550 to $83,550</t>
  </si>
  <si>
    <t>$14,650 to $55,900</t>
  </si>
  <si>
    <t>$41,775 to $89,075</t>
  </si>
  <si>
    <t>$83,550 to $178,150</t>
  </si>
  <si>
    <t>$55,900 to $89,050</t>
  </si>
  <si>
    <t>$89,075 to $170,050</t>
  </si>
  <si>
    <t>$178,150 to $340,100</t>
  </si>
  <si>
    <t>$89,050 to $170,050</t>
  </si>
  <si>
    <t>$170,050 to $215,950</t>
  </si>
  <si>
    <t>$340,100 to $431,900</t>
  </si>
  <si>
    <t>$215,950 to $539,900</t>
  </si>
  <si>
    <t>$431,900 to $647,850</t>
  </si>
  <si>
    <t>$539,900 or more</t>
  </si>
  <si>
    <t>$647,850 or more</t>
  </si>
  <si>
    <t xml:space="preserve">Tax Rate </t>
  </si>
  <si>
    <t xml:space="preserve">Married Filling 
Seperately </t>
  </si>
  <si>
    <t>Single Filers</t>
  </si>
  <si>
    <t xml:space="preserve">*Rates and Brackets displayed are for the 2022 Tax year </t>
  </si>
  <si>
    <t>*Types of Filers</t>
  </si>
  <si>
    <r>
      <t>Marginal Tax Rate (</t>
    </r>
    <r>
      <rPr>
        <sz val="11"/>
        <color rgb="FFFF0000"/>
        <rFont val="Calibri"/>
        <family val="2"/>
        <scheme val="minor"/>
      </rPr>
      <t>The Last Applicable Tax Rate Applied</t>
    </r>
    <r>
      <rPr>
        <sz val="11"/>
        <color theme="1"/>
        <rFont val="Calibri"/>
        <family val="2"/>
        <scheme val="minor"/>
      </rPr>
      <t>)</t>
    </r>
  </si>
  <si>
    <r>
      <t>Effective Tax Rate(</t>
    </r>
    <r>
      <rPr>
        <sz val="11"/>
        <color rgb="FFFF0000"/>
        <rFont val="Calibri"/>
        <family val="2"/>
        <scheme val="minor"/>
      </rPr>
      <t>(Federal Tax)/(Taxable Income)</t>
    </r>
    <r>
      <rPr>
        <sz val="11"/>
        <color theme="1"/>
        <rFont val="Calibri"/>
        <family val="2"/>
        <scheme val="minor"/>
      </rPr>
      <t>)</t>
    </r>
  </si>
  <si>
    <t>Breakpoint (Lower Bound)</t>
  </si>
  <si>
    <t xml:space="preserve">Lower Bound </t>
  </si>
  <si>
    <t xml:space="preserve">Accum Taxes </t>
  </si>
  <si>
    <t>Type of Filers</t>
  </si>
  <si>
    <t xml:space="preserve">Index Code </t>
  </si>
  <si>
    <t>Taxable Income</t>
  </si>
  <si>
    <t xml:space="preserve">Imdex Code </t>
  </si>
  <si>
    <t>Married Joint Filers</t>
  </si>
  <si>
    <t>Married Separate Filers</t>
  </si>
  <si>
    <t>Head of Household Filers</t>
  </si>
  <si>
    <t>Lower Bound</t>
  </si>
  <si>
    <t>Upper Bound</t>
  </si>
  <si>
    <t>* The above rates are for the tax year 2022</t>
  </si>
  <si>
    <t>$170,051 to $215,950</t>
  </si>
  <si>
    <t>$89,076 to $170,050</t>
  </si>
  <si>
    <t>$41,776 to $89,075</t>
  </si>
  <si>
    <t>$10,276 to $41,775</t>
  </si>
  <si>
    <t>$332,926 or more</t>
  </si>
  <si>
    <t>$215,951 to $323,925</t>
  </si>
  <si>
    <t>$539,901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</si>
</sst>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555555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2" xfId="0" applyFont="1" applyBorder="1"/>
    <xf numFmtId="0" fontId="2" fillId="0" borderId="4" xfId="0" applyFont="1" applyBorder="1"/>
    <xf numFmtId="0" fontId="0" fillId="4" borderId="0" xfId="0" applyFill="1"/>
    <xf numFmtId="0" fontId="3" fillId="5" borderId="11" xfId="0" applyFont="1" applyFill="1" applyBorder="1" applyAlignment="1">
      <alignment horizontal="center" vertical="center" wrapText="1"/>
    </xf>
    <xf numFmtId="9" fontId="3" fillId="6" borderId="11" xfId="0" applyNumberFormat="1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9" fontId="3" fillId="5" borderId="1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0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9" fontId="0" fillId="0" borderId="3" xfId="2" applyFont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164" fontId="0" fillId="8" borderId="24" xfId="0" applyNumberFormat="1" applyFill="1" applyBorder="1" applyAlignment="1">
      <alignment horizontal="center"/>
    </xf>
    <xf numFmtId="9" fontId="5" fillId="0" borderId="0" xfId="2" applyFont="1" applyBorder="1"/>
    <xf numFmtId="9" fontId="5" fillId="0" borderId="5" xfId="2" applyFont="1" applyBorder="1"/>
    <xf numFmtId="44" fontId="5" fillId="0" borderId="3" xfId="1" applyFont="1" applyBorder="1"/>
    <xf numFmtId="44" fontId="5" fillId="0" borderId="0" xfId="1" applyFont="1" applyBorder="1"/>
    <xf numFmtId="44" fontId="5" fillId="0" borderId="5" xfId="1" applyFont="1" applyBorder="1"/>
    <xf numFmtId="44" fontId="0" fillId="8" borderId="10" xfId="1" applyFont="1" applyFill="1" applyBorder="1" applyAlignment="1">
      <alignment horizontal="center"/>
    </xf>
    <xf numFmtId="44" fontId="0" fillId="8" borderId="23" xfId="1" applyFont="1" applyFill="1" applyBorder="1" applyAlignment="1">
      <alignment horizontal="center"/>
    </xf>
    <xf numFmtId="44" fontId="0" fillId="8" borderId="25" xfId="1" applyFont="1" applyFill="1" applyBorder="1" applyAlignment="1">
      <alignment horizontal="center"/>
    </xf>
    <xf numFmtId="44" fontId="0" fillId="8" borderId="26" xfId="1" applyFont="1" applyFill="1" applyBorder="1" applyAlignment="1">
      <alignment horizontal="center"/>
    </xf>
    <xf numFmtId="44" fontId="0" fillId="0" borderId="3" xfId="0" applyNumberFormat="1" applyBorder="1"/>
    <xf numFmtId="44" fontId="0" fillId="0" borderId="0" xfId="0" applyNumberFormat="1"/>
    <xf numFmtId="44" fontId="0" fillId="4" borderId="0" xfId="0" applyNumberFormat="1" applyFill="1"/>
    <xf numFmtId="9" fontId="0" fillId="0" borderId="6" xfId="2" applyFont="1" applyBorder="1"/>
    <xf numFmtId="9" fontId="0" fillId="0" borderId="0" xfId="2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9" fontId="8" fillId="0" borderId="4" xfId="0" applyNumberFormat="1" applyFont="1" applyBorder="1" applyAlignment="1">
      <alignment horizontal="center"/>
    </xf>
    <xf numFmtId="9" fontId="8" fillId="0" borderId="5" xfId="0" applyNumberFormat="1" applyFont="1" applyBorder="1" applyAlignment="1">
      <alignment horizontal="center"/>
    </xf>
    <xf numFmtId="9" fontId="8" fillId="0" borderId="6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44" fontId="2" fillId="3" borderId="7" xfId="1" applyFont="1" applyFill="1" applyBorder="1" applyAlignment="1">
      <alignment horizontal="right"/>
    </xf>
    <xf numFmtId="44" fontId="2" fillId="3" borderId="9" xfId="1" applyFont="1" applyFill="1" applyBorder="1" applyAlignment="1">
      <alignment horizontal="right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</cellXfs>
  <cellStyles count="4">
    <cellStyle name="Comma 2" xfId="3" xr:uid="{56E89BE7-4CB8-465B-9FF0-F6F02802F9C7}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842A-08E2-4157-9B26-4D1EF7AABA72}">
  <sheetPr>
    <pageSetUpPr fitToPage="1"/>
  </sheetPr>
  <dimension ref="B1:M34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.5703125" customWidth="1"/>
    <col min="2" max="2" width="12.7109375" customWidth="1"/>
    <col min="3" max="3" width="20.140625" customWidth="1"/>
    <col min="4" max="4" width="19.28515625" customWidth="1"/>
    <col min="5" max="5" width="18.140625" customWidth="1"/>
    <col min="6" max="6" width="18.28515625" customWidth="1"/>
    <col min="7" max="7" width="19.5703125" customWidth="1"/>
    <col min="8" max="8" width="20" customWidth="1"/>
    <col min="9" max="9" width="18" customWidth="1"/>
    <col min="10" max="10" width="24.140625" bestFit="1" customWidth="1"/>
    <col min="13" max="13" width="12.140625" bestFit="1" customWidth="1"/>
  </cols>
  <sheetData>
    <row r="1" spans="2:13" ht="15.75" thickBot="1" x14ac:dyDescent="0.3"/>
    <row r="2" spans="2:13" ht="16.5" thickBot="1" x14ac:dyDescent="0.3">
      <c r="B2" s="42" t="s">
        <v>0</v>
      </c>
      <c r="C2" s="43"/>
      <c r="D2" s="43"/>
      <c r="E2" s="43"/>
      <c r="F2" s="43"/>
      <c r="G2" s="43"/>
      <c r="H2" s="43"/>
      <c r="I2" s="43"/>
      <c r="J2" s="44"/>
    </row>
    <row r="3" spans="2:13" ht="16.5" thickBot="1" x14ac:dyDescent="0.3">
      <c r="B3" s="7" t="s">
        <v>1</v>
      </c>
      <c r="C3" s="1"/>
      <c r="D3" s="1"/>
      <c r="E3" s="1"/>
      <c r="F3" s="1"/>
      <c r="G3" s="1"/>
      <c r="H3" s="2"/>
      <c r="I3" s="58">
        <v>80000</v>
      </c>
      <c r="J3" s="59"/>
    </row>
    <row r="4" spans="2:13" ht="16.5" thickBot="1" x14ac:dyDescent="0.3">
      <c r="B4" s="8" t="s">
        <v>2</v>
      </c>
      <c r="C4" s="5"/>
      <c r="D4" s="5"/>
      <c r="E4" s="5"/>
      <c r="F4" s="5"/>
      <c r="G4" s="5"/>
      <c r="I4" s="48" t="s">
        <v>44</v>
      </c>
      <c r="J4" s="49"/>
    </row>
    <row r="5" spans="2:13" ht="4.5" customHeight="1" thickBot="1" x14ac:dyDescent="0.3">
      <c r="H5" s="6"/>
    </row>
    <row r="6" spans="2:13" ht="15.75" thickBot="1" x14ac:dyDescent="0.3">
      <c r="B6" s="50"/>
      <c r="C6" s="51"/>
      <c r="D6" s="51"/>
      <c r="E6" s="51"/>
      <c r="F6" s="51"/>
      <c r="G6" s="51"/>
      <c r="H6" s="51"/>
      <c r="I6" s="51"/>
      <c r="J6" s="52"/>
    </row>
    <row r="7" spans="2:13" ht="15.75" x14ac:dyDescent="0.25">
      <c r="B7" s="7" t="s">
        <v>3</v>
      </c>
      <c r="C7" s="1"/>
      <c r="D7" s="1"/>
      <c r="E7" s="1"/>
      <c r="F7" s="1"/>
      <c r="G7" s="1"/>
      <c r="H7" s="1"/>
      <c r="I7" s="1"/>
      <c r="J7" s="37" cm="1">
        <f t="array" ref="J7">INDEX(E26:E32,J29)+(J28-INDEX(D26:D32,J29))*J8</f>
        <v>11716.880000000001</v>
      </c>
    </row>
    <row r="8" spans="2:13" x14ac:dyDescent="0.25">
      <c r="B8" s="3" t="s">
        <v>33</v>
      </c>
      <c r="C8" s="1"/>
      <c r="D8" s="1"/>
      <c r="E8" s="1"/>
      <c r="F8" s="1"/>
      <c r="G8" s="1"/>
      <c r="H8" s="1"/>
      <c r="I8" s="1"/>
      <c r="J8" s="23" cm="1">
        <f t="array" ref="J8">INDEX($F$26:$F$32,J29)</f>
        <v>0.22</v>
      </c>
    </row>
    <row r="9" spans="2:13" ht="15.75" thickBot="1" x14ac:dyDescent="0.3">
      <c r="B9" s="4" t="s">
        <v>34</v>
      </c>
      <c r="C9" s="5"/>
      <c r="D9" s="5"/>
      <c r="E9" s="5"/>
      <c r="F9" s="5"/>
      <c r="G9" s="5"/>
      <c r="H9" s="5"/>
      <c r="I9" s="5"/>
      <c r="J9" s="40">
        <f>(J7/I3)</f>
        <v>0.14646100000000001</v>
      </c>
    </row>
    <row r="10" spans="2:13" ht="7.5" customHeight="1" thickBot="1" x14ac:dyDescent="0.3">
      <c r="J10" s="41"/>
    </row>
    <row r="11" spans="2:13" ht="16.5" thickBot="1" x14ac:dyDescent="0.3">
      <c r="B11" s="53" t="s">
        <v>4</v>
      </c>
      <c r="C11" s="54"/>
      <c r="D11" s="54"/>
      <c r="E11" s="54"/>
      <c r="F11" s="54"/>
      <c r="G11" s="54"/>
      <c r="H11" s="54"/>
      <c r="I11" s="54"/>
      <c r="J11" s="55"/>
      <c r="M11" s="38"/>
    </row>
    <row r="12" spans="2:13" ht="15.75" customHeight="1" thickTop="1" x14ac:dyDescent="0.25">
      <c r="B12" s="56" t="s">
        <v>5</v>
      </c>
      <c r="C12" s="60" t="s">
        <v>30</v>
      </c>
      <c r="D12" s="61"/>
      <c r="E12" s="60" t="s">
        <v>42</v>
      </c>
      <c r="F12" s="61"/>
      <c r="G12" s="60" t="s">
        <v>43</v>
      </c>
      <c r="H12" s="61"/>
      <c r="I12" s="60" t="s">
        <v>44</v>
      </c>
      <c r="J12" s="62"/>
    </row>
    <row r="13" spans="2:13" s="9" customFormat="1" x14ac:dyDescent="0.25">
      <c r="B13" s="57"/>
      <c r="C13" s="24" t="s">
        <v>45</v>
      </c>
      <c r="D13" s="24" t="s">
        <v>46</v>
      </c>
      <c r="E13" s="24" t="s">
        <v>45</v>
      </c>
      <c r="F13" s="24" t="s">
        <v>46</v>
      </c>
      <c r="G13" s="24" t="s">
        <v>45</v>
      </c>
      <c r="H13" s="24" t="s">
        <v>46</v>
      </c>
      <c r="I13" s="24" t="s">
        <v>45</v>
      </c>
      <c r="J13" s="25" t="s">
        <v>46</v>
      </c>
      <c r="K13"/>
      <c r="L13"/>
      <c r="M13" s="39"/>
    </row>
    <row r="14" spans="2:13" x14ac:dyDescent="0.25">
      <c r="B14" s="26">
        <v>0.1</v>
      </c>
      <c r="C14" s="33">
        <v>0</v>
      </c>
      <c r="D14" s="33">
        <v>10275</v>
      </c>
      <c r="E14" s="33">
        <v>0</v>
      </c>
      <c r="F14" s="33">
        <v>20550</v>
      </c>
      <c r="G14" s="33">
        <v>0</v>
      </c>
      <c r="H14" s="33">
        <v>10275</v>
      </c>
      <c r="I14" s="33">
        <v>0</v>
      </c>
      <c r="J14" s="34">
        <v>14650</v>
      </c>
    </row>
    <row r="15" spans="2:13" x14ac:dyDescent="0.25">
      <c r="B15" s="26">
        <v>0.12</v>
      </c>
      <c r="C15" s="33">
        <v>10276</v>
      </c>
      <c r="D15" s="33">
        <v>41775</v>
      </c>
      <c r="E15" s="33">
        <v>20551</v>
      </c>
      <c r="F15" s="33">
        <v>83550</v>
      </c>
      <c r="G15" s="33">
        <v>10276</v>
      </c>
      <c r="H15" s="33">
        <v>41775</v>
      </c>
      <c r="I15" s="33">
        <v>14651</v>
      </c>
      <c r="J15" s="34">
        <v>55900</v>
      </c>
    </row>
    <row r="16" spans="2:13" x14ac:dyDescent="0.25">
      <c r="B16" s="26">
        <v>0.22</v>
      </c>
      <c r="C16" s="33">
        <v>41776</v>
      </c>
      <c r="D16" s="33">
        <v>89075</v>
      </c>
      <c r="E16" s="33">
        <v>83551</v>
      </c>
      <c r="F16" s="33">
        <v>178150</v>
      </c>
      <c r="G16" s="33">
        <v>41776</v>
      </c>
      <c r="H16" s="33">
        <v>89075</v>
      </c>
      <c r="I16" s="33">
        <v>55901</v>
      </c>
      <c r="J16" s="34">
        <v>89050</v>
      </c>
    </row>
    <row r="17" spans="2:10" x14ac:dyDescent="0.25">
      <c r="B17" s="26">
        <v>0.24</v>
      </c>
      <c r="C17" s="33">
        <v>89076</v>
      </c>
      <c r="D17" s="33">
        <v>170050</v>
      </c>
      <c r="E17" s="33">
        <v>178151</v>
      </c>
      <c r="F17" s="33">
        <v>340100</v>
      </c>
      <c r="G17" s="33">
        <v>89076</v>
      </c>
      <c r="H17" s="33">
        <v>170050</v>
      </c>
      <c r="I17" s="33">
        <v>89051</v>
      </c>
      <c r="J17" s="34">
        <v>170050</v>
      </c>
    </row>
    <row r="18" spans="2:10" x14ac:dyDescent="0.25">
      <c r="B18" s="26">
        <v>0.32</v>
      </c>
      <c r="C18" s="33">
        <v>170051</v>
      </c>
      <c r="D18" s="33">
        <v>215950</v>
      </c>
      <c r="E18" s="33">
        <v>340101</v>
      </c>
      <c r="F18" s="33">
        <v>431900</v>
      </c>
      <c r="G18" s="33">
        <v>170051</v>
      </c>
      <c r="H18" s="33">
        <v>215950</v>
      </c>
      <c r="I18" s="33">
        <v>170051</v>
      </c>
      <c r="J18" s="34">
        <v>215950</v>
      </c>
    </row>
    <row r="19" spans="2:10" x14ac:dyDescent="0.25">
      <c r="B19" s="26">
        <v>0.35</v>
      </c>
      <c r="C19" s="33">
        <v>215951</v>
      </c>
      <c r="D19" s="33">
        <v>539900</v>
      </c>
      <c r="E19" s="33">
        <v>431901</v>
      </c>
      <c r="F19" s="33">
        <v>647850</v>
      </c>
      <c r="G19" s="33">
        <v>215951</v>
      </c>
      <c r="H19" s="33">
        <v>323925</v>
      </c>
      <c r="I19" s="33">
        <v>215951</v>
      </c>
      <c r="J19" s="34">
        <v>539900</v>
      </c>
    </row>
    <row r="20" spans="2:10" ht="16.5" customHeight="1" thickBot="1" x14ac:dyDescent="0.3">
      <c r="B20" s="27">
        <v>0.37</v>
      </c>
      <c r="C20" s="35">
        <v>539901</v>
      </c>
      <c r="D20" s="35"/>
      <c r="E20" s="35">
        <v>647851</v>
      </c>
      <c r="F20" s="35"/>
      <c r="G20" s="35">
        <v>323926</v>
      </c>
      <c r="H20" s="35"/>
      <c r="I20" s="35">
        <v>539901</v>
      </c>
      <c r="J20" s="36"/>
    </row>
    <row r="21" spans="2:10" ht="15.75" thickBot="1" x14ac:dyDescent="0.3">
      <c r="B21" s="45" t="s">
        <v>47</v>
      </c>
      <c r="C21" s="46"/>
      <c r="D21" s="46"/>
      <c r="E21" s="46"/>
      <c r="F21" s="46"/>
      <c r="G21" s="46"/>
      <c r="H21" s="46"/>
      <c r="I21" s="46"/>
      <c r="J21" s="47"/>
    </row>
    <row r="22" spans="2:10" ht="8.25" hidden="1" customHeight="1" thickBot="1" x14ac:dyDescent="0.3"/>
    <row r="23" spans="2:10" ht="16.5" hidden="1" thickBot="1" x14ac:dyDescent="0.3">
      <c r="B23" s="42" t="s">
        <v>6</v>
      </c>
      <c r="C23" s="43"/>
      <c r="D23" s="43"/>
      <c r="E23" s="43"/>
      <c r="F23" s="43"/>
      <c r="G23" s="43"/>
      <c r="H23" s="43"/>
      <c r="I23" s="43"/>
      <c r="J23" s="44"/>
    </row>
    <row r="24" spans="2:10" ht="15.75" hidden="1" x14ac:dyDescent="0.25">
      <c r="B24" s="16" t="s">
        <v>35</v>
      </c>
      <c r="C24" s="17"/>
      <c r="D24" s="17"/>
      <c r="E24" s="17"/>
      <c r="F24" s="17"/>
      <c r="G24" s="17"/>
      <c r="H24" s="17" t="s">
        <v>38</v>
      </c>
      <c r="I24" s="17"/>
      <c r="J24" s="18" t="str">
        <f>I4</f>
        <v>Head of Household Filers</v>
      </c>
    </row>
    <row r="25" spans="2:10" ht="15.75" hidden="1" x14ac:dyDescent="0.25">
      <c r="B25" s="16"/>
      <c r="C25" s="17"/>
      <c r="D25" s="17" t="s">
        <v>36</v>
      </c>
      <c r="E25" s="17" t="s">
        <v>37</v>
      </c>
      <c r="F25" s="17" t="s">
        <v>5</v>
      </c>
      <c r="G25" s="17"/>
      <c r="H25" s="19" t="s">
        <v>39</v>
      </c>
      <c r="I25" s="17"/>
      <c r="J25" s="18">
        <f>MATCH(J24,C12:J12,0)</f>
        <v>7</v>
      </c>
    </row>
    <row r="26" spans="2:10" ht="15.75" hidden="1" x14ac:dyDescent="0.25">
      <c r="B26" s="16"/>
      <c r="C26" s="17"/>
      <c r="D26" s="17" cm="1">
        <f t="array" ref="D26">INDEX(C14:J14,$J$25)</f>
        <v>0</v>
      </c>
      <c r="E26" s="17">
        <v>0</v>
      </c>
      <c r="F26" s="28">
        <v>0.1</v>
      </c>
      <c r="G26" s="17"/>
      <c r="H26" s="17"/>
      <c r="I26" s="17"/>
      <c r="J26" s="18"/>
    </row>
    <row r="27" spans="2:10" ht="15.75" hidden="1" x14ac:dyDescent="0.25">
      <c r="B27" s="16"/>
      <c r="C27" s="17"/>
      <c r="D27" s="31" cm="1">
        <f t="array" ref="D27">INDEX(C15:J15,$J$25)</f>
        <v>14651</v>
      </c>
      <c r="E27" s="31">
        <f>E26+(D27-D26)*F26</f>
        <v>1465.1000000000001</v>
      </c>
      <c r="F27" s="28">
        <v>0.12</v>
      </c>
      <c r="G27" s="17"/>
      <c r="H27" s="17"/>
      <c r="I27" s="17"/>
      <c r="J27" s="18"/>
    </row>
    <row r="28" spans="2:10" ht="15.75" hidden="1" x14ac:dyDescent="0.25">
      <c r="B28" s="16"/>
      <c r="C28" s="17"/>
      <c r="D28" s="31" cm="1">
        <f t="array" ref="D28">INDEX(C16:J16,$J$25)</f>
        <v>55901</v>
      </c>
      <c r="E28" s="31">
        <f t="shared" ref="E28:E32" si="0">E27+(D28-D27)*F27</f>
        <v>6415.1</v>
      </c>
      <c r="F28" s="28">
        <v>0.22</v>
      </c>
      <c r="G28" s="17"/>
      <c r="H28" s="17" t="s">
        <v>40</v>
      </c>
      <c r="I28" s="17"/>
      <c r="J28" s="30">
        <f>I3</f>
        <v>80000</v>
      </c>
    </row>
    <row r="29" spans="2:10" ht="15.75" hidden="1" x14ac:dyDescent="0.25">
      <c r="B29" s="16"/>
      <c r="C29" s="17"/>
      <c r="D29" s="31" cm="1">
        <f t="array" ref="D29">INDEX(C17:J17,$J$25)</f>
        <v>89051</v>
      </c>
      <c r="E29" s="31">
        <f t="shared" si="0"/>
        <v>13708.1</v>
      </c>
      <c r="F29" s="28">
        <v>0.24</v>
      </c>
      <c r="G29" s="17"/>
      <c r="H29" s="19" t="s">
        <v>41</v>
      </c>
      <c r="I29" s="17"/>
      <c r="J29" s="18">
        <f>MATCH(J28,$D$26:$D$32)</f>
        <v>3</v>
      </c>
    </row>
    <row r="30" spans="2:10" ht="15.75" hidden="1" x14ac:dyDescent="0.25">
      <c r="B30" s="16"/>
      <c r="C30" s="17"/>
      <c r="D30" s="31" cm="1">
        <f t="array" ref="D30">INDEX(C18:J18,$J$25)</f>
        <v>170051</v>
      </c>
      <c r="E30" s="31">
        <f t="shared" si="0"/>
        <v>33148.1</v>
      </c>
      <c r="F30" s="28">
        <v>0.32</v>
      </c>
      <c r="G30" s="17"/>
      <c r="H30" s="17"/>
      <c r="I30" s="17"/>
      <c r="J30" s="18"/>
    </row>
    <row r="31" spans="2:10" ht="15.75" hidden="1" x14ac:dyDescent="0.25">
      <c r="B31" s="16"/>
      <c r="C31" s="17"/>
      <c r="D31" s="31" cm="1">
        <f t="array" ref="D31">INDEX(C19:J19,$J$25)</f>
        <v>215951</v>
      </c>
      <c r="E31" s="31">
        <f t="shared" si="0"/>
        <v>47836.1</v>
      </c>
      <c r="F31" s="28">
        <v>0.35</v>
      </c>
      <c r="G31" s="17"/>
      <c r="H31" s="17"/>
      <c r="I31" s="17"/>
      <c r="J31" s="18"/>
    </row>
    <row r="32" spans="2:10" ht="18" hidden="1" customHeight="1" thickBot="1" x14ac:dyDescent="0.3">
      <c r="B32" s="20"/>
      <c r="C32" s="21"/>
      <c r="D32" s="32" cm="1">
        <f t="array" ref="D32">INDEX(C20:J20,$J$25)</f>
        <v>539901</v>
      </c>
      <c r="E32" s="32">
        <f t="shared" si="0"/>
        <v>161218.6</v>
      </c>
      <c r="F32" s="29">
        <v>0.37</v>
      </c>
      <c r="G32" s="21"/>
      <c r="H32" s="21"/>
      <c r="I32" s="21"/>
      <c r="J32" s="22"/>
    </row>
    <row r="33" hidden="1" x14ac:dyDescent="0.25"/>
    <row r="34" hidden="1" x14ac:dyDescent="0.25"/>
  </sheetData>
  <mergeCells count="12">
    <mergeCell ref="B23:J23"/>
    <mergeCell ref="B21:J21"/>
    <mergeCell ref="I4:J4"/>
    <mergeCell ref="B2:J2"/>
    <mergeCell ref="B6:J6"/>
    <mergeCell ref="B11:J11"/>
    <mergeCell ref="B12:B13"/>
    <mergeCell ref="I3:J3"/>
    <mergeCell ref="C12:D12"/>
    <mergeCell ref="E12:F12"/>
    <mergeCell ref="G12:H12"/>
    <mergeCell ref="I12:J12"/>
  </mergeCells>
  <printOptions horizontalCentered="1"/>
  <pageMargins left="1.45" right="0.7" top="0.75" bottom="0.75" header="0.3" footer="0.3"/>
  <pageSetup scale="39" orientation="portrait" r:id="rId1"/>
  <headerFooter>
    <oddFooter>&amp;LWeek 4- Blackboxes, Whiteboxes, Research.xlsx
Taxes&amp;R03/28/2022
04:34 PM</oddFooter>
  </headerFooter>
  <ignoredErrors>
    <ignoredError sqref="D26:D32" formulaRang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File Status:" prompt="Please Select Your Filing Status From the Dropdown Provided " xr:uid="{35374567-E450-461A-9CE1-F40D4C2E8B73}">
          <x14:formula1>
            <xm:f>Brackets!$A$11:$A$14</xm:f>
          </x14:formula1>
          <xm:sqref>I4:J4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E05A-4BFD-4FFC-9BCE-47A3AADE7084}">
  <dimension ref="A1:E14"/>
  <sheetViews>
    <sheetView workbookViewId="0">
      <selection activeCell="B9" sqref="B9"/>
    </sheetView>
  </sheetViews>
  <sheetFormatPr defaultRowHeight="15" x14ac:dyDescent="0.25"/>
  <cols>
    <col min="1" max="1" width="35.7109375" customWidth="1"/>
    <col min="2" max="2" width="34.7109375" customWidth="1"/>
    <col min="3" max="3" width="34.140625" customWidth="1"/>
    <col min="4" max="4" width="35.140625" customWidth="1"/>
    <col min="5" max="5" width="45.5703125" customWidth="1"/>
  </cols>
  <sheetData>
    <row r="1" spans="1:5" ht="32.25" thickBot="1" x14ac:dyDescent="0.3">
      <c r="A1" s="10" t="s">
        <v>28</v>
      </c>
      <c r="B1" s="10" t="s">
        <v>7</v>
      </c>
      <c r="C1" s="10" t="s">
        <v>8</v>
      </c>
      <c r="D1" s="10" t="s">
        <v>29</v>
      </c>
      <c r="E1" s="10" t="s">
        <v>9</v>
      </c>
    </row>
    <row r="2" spans="1:5" ht="16.5" thickBot="1" x14ac:dyDescent="0.3">
      <c r="A2" s="11">
        <v>0.1</v>
      </c>
      <c r="B2" s="12" t="s">
        <v>10</v>
      </c>
      <c r="C2" s="12" t="s">
        <v>11</v>
      </c>
      <c r="D2" s="12" t="s">
        <v>10</v>
      </c>
      <c r="E2" s="12" t="s">
        <v>12</v>
      </c>
    </row>
    <row r="3" spans="1:5" ht="16.5" thickBot="1" x14ac:dyDescent="0.3">
      <c r="A3" s="13">
        <v>0.12</v>
      </c>
      <c r="B3" s="10" t="s">
        <v>13</v>
      </c>
      <c r="C3" s="10" t="s">
        <v>14</v>
      </c>
      <c r="D3" s="10" t="s">
        <v>51</v>
      </c>
      <c r="E3" s="10" t="s">
        <v>15</v>
      </c>
    </row>
    <row r="4" spans="1:5" ht="16.5" thickBot="1" x14ac:dyDescent="0.3">
      <c r="A4" s="11">
        <v>0.22</v>
      </c>
      <c r="B4" s="12" t="s">
        <v>16</v>
      </c>
      <c r="C4" s="12" t="s">
        <v>17</v>
      </c>
      <c r="D4" s="12" t="s">
        <v>50</v>
      </c>
      <c r="E4" s="12" t="s">
        <v>18</v>
      </c>
    </row>
    <row r="5" spans="1:5" ht="16.5" thickBot="1" x14ac:dyDescent="0.3">
      <c r="A5" s="13">
        <v>0.24</v>
      </c>
      <c r="B5" s="10" t="s">
        <v>19</v>
      </c>
      <c r="C5" s="10" t="s">
        <v>20</v>
      </c>
      <c r="D5" s="10" t="s">
        <v>49</v>
      </c>
      <c r="E5" s="10" t="s">
        <v>21</v>
      </c>
    </row>
    <row r="6" spans="1:5" ht="16.5" thickBot="1" x14ac:dyDescent="0.3">
      <c r="A6" s="11">
        <v>0.32</v>
      </c>
      <c r="B6" s="12" t="s">
        <v>22</v>
      </c>
      <c r="C6" s="12" t="s">
        <v>23</v>
      </c>
      <c r="D6" s="12" t="s">
        <v>48</v>
      </c>
      <c r="E6" s="12" t="s">
        <v>22</v>
      </c>
    </row>
    <row r="7" spans="1:5" ht="16.5" thickBot="1" x14ac:dyDescent="0.3">
      <c r="A7" s="13">
        <v>0.35</v>
      </c>
      <c r="B7" s="10" t="s">
        <v>24</v>
      </c>
      <c r="C7" s="10" t="s">
        <v>25</v>
      </c>
      <c r="D7" s="10" t="s">
        <v>53</v>
      </c>
      <c r="E7" s="10" t="s">
        <v>24</v>
      </c>
    </row>
    <row r="8" spans="1:5" ht="16.5" thickBot="1" x14ac:dyDescent="0.3">
      <c r="A8" s="11">
        <v>0.37</v>
      </c>
      <c r="B8" s="12" t="s">
        <v>54</v>
      </c>
      <c r="C8" s="12" t="s">
        <v>27</v>
      </c>
      <c r="D8" s="12" t="s">
        <v>52</v>
      </c>
      <c r="E8" s="12" t="s">
        <v>26</v>
      </c>
    </row>
    <row r="9" spans="1:5" x14ac:dyDescent="0.25">
      <c r="A9" t="s">
        <v>31</v>
      </c>
    </row>
    <row r="10" spans="1:5" x14ac:dyDescent="0.25">
      <c r="A10" s="14" t="s">
        <v>32</v>
      </c>
    </row>
    <row r="11" spans="1:5" ht="15.75" x14ac:dyDescent="0.25">
      <c r="A11" s="15" t="s">
        <v>30</v>
      </c>
    </row>
    <row r="12" spans="1:5" ht="15.75" x14ac:dyDescent="0.25">
      <c r="A12" s="15" t="s">
        <v>42</v>
      </c>
    </row>
    <row r="13" spans="1:5" ht="15.75" x14ac:dyDescent="0.25">
      <c r="A13" s="15" t="s">
        <v>43</v>
      </c>
    </row>
    <row r="14" spans="1:5" ht="15.75" x14ac:dyDescent="0.25">
      <c r="A14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Taxes</vt:lpstr>
      <vt:lpstr>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2022-03-29T22:21:27Z</cp:lastPrinted>
  <dcterms:created xsi:type="dcterms:W3CDTF">2022-03-28T21:33:26Z</dcterms:created>
  <dcterms:modified xsi:type="dcterms:W3CDTF">2022-04-01T00:03:22Z</dcterms:modified>
</cp:coreProperties>
</file>