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cassi\Documents\GitHub_AB-RCSC\rc-decision-support-tool\.00_scratch\"/>
    </mc:Choice>
  </mc:AlternateContent>
  <xr:revisionPtr revIDLastSave="0" documentId="13_ncr:1_{F667BC84-965E-4818-A046-CF2BCC3F2A4B}" xr6:coauthVersionLast="47" xr6:coauthVersionMax="47" xr10:uidLastSave="{00000000-0000-0000-0000-000000000000}"/>
  <bookViews>
    <workbookView xWindow="-120" yWindow="-120" windowWidth="29040" windowHeight="15720" tabRatio="872" xr2:uid="{A3A66B7D-82F1-429E-93DA-F36142727237}"/>
  </bookViews>
  <sheets>
    <sheet name="questions" sheetId="15" r:id="rId1"/>
    <sheet name="info_pages" sheetId="20" r:id="rId2"/>
    <sheet name="sub_links" sheetId="19" r:id="rId3"/>
    <sheet name="prog_level" sheetId="21" r:id="rId4"/>
    <sheet name="rec_mod_approach" sheetId="5" r:id="rId5"/>
    <sheet name="rec_sample_design" sheetId="14" r:id="rId6"/>
    <sheet name="lu_rec_sample_design_type" sheetId="10" r:id="rId7"/>
    <sheet name="rec_analysis_cons" sheetId="2" r:id="rId8"/>
    <sheet name="lu_objective" sheetId="11" r:id="rId9"/>
    <sheet name="lu_approach" sheetId="9" r:id="rId10"/>
    <sheet name="lu_obj_approach" sheetId="12" r:id="rId11"/>
    <sheet name="lu_question_option" sheetId="17" r:id="rId12"/>
  </sheets>
  <definedNames>
    <definedName name="_xlnm._FilterDatabase" localSheetId="1" hidden="1">info_pages!$A$1:$W$110</definedName>
    <definedName name="_xlnm._FilterDatabase" localSheetId="9" hidden="1">lu_approach!$A$1:$H$30</definedName>
    <definedName name="_xlnm._FilterDatabase" localSheetId="10" hidden="1">lu_obj_approach!$A$1:$D$37</definedName>
    <definedName name="_xlnm._FilterDatabase" localSheetId="11" hidden="1">lu_question_option!$A$1:$G$146</definedName>
    <definedName name="_xlnm._FilterDatabase" localSheetId="6" hidden="1">lu_rec_sample_design_type!$A$1:$C$7</definedName>
    <definedName name="_xlnm._FilterDatabase" localSheetId="3" hidden="1">prog_level!$A$1:$D$10</definedName>
    <definedName name="_xlnm._FilterDatabase" localSheetId="0" hidden="1">questions!$A$1:$AF$63</definedName>
    <definedName name="_xlnm._FilterDatabase" localSheetId="7" hidden="1">rec_analysis_cons!$A$1:$M$54</definedName>
    <definedName name="_xlnm._FilterDatabase" localSheetId="4" hidden="1">rec_mod_approach!$A$1:$U$31</definedName>
    <definedName name="_xlnm._FilterDatabase" localSheetId="5" hidden="1">rec_sample_design!$A$1:$AS$317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19"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2" i="17"/>
  <c r="J23" i="19"/>
  <c r="J24" i="19"/>
  <c r="J25" i="19"/>
  <c r="J26" i="19"/>
  <c r="J27" i="19" l="1"/>
  <c r="D2" i="21" l="1"/>
  <c r="D3" i="21"/>
  <c r="D4" i="21"/>
  <c r="D5" i="21"/>
  <c r="D6" i="21"/>
  <c r="D7" i="21"/>
  <c r="D8" i="21"/>
  <c r="D9" i="21"/>
  <c r="D10" i="21"/>
  <c r="D11" i="21"/>
  <c r="D12" i="21"/>
  <c r="D13" i="21"/>
  <c r="D14" i="21"/>
  <c r="D15" i="21"/>
  <c r="D16" i="21"/>
  <c r="D17" i="21"/>
  <c r="K107" i="20"/>
  <c r="U107" i="20" s="1"/>
  <c r="P107" i="20"/>
  <c r="Q107" i="20"/>
  <c r="K67" i="20"/>
  <c r="U67" i="20" s="1"/>
  <c r="P67" i="20"/>
  <c r="Q67" i="20"/>
  <c r="K62" i="20"/>
  <c r="U62" i="20" s="1"/>
  <c r="P62" i="20"/>
  <c r="Q62" i="20"/>
  <c r="K95" i="20"/>
  <c r="U95" i="20" s="1"/>
  <c r="P95" i="20"/>
  <c r="Q95" i="20"/>
  <c r="K7" i="20"/>
  <c r="U7" i="20" s="1"/>
  <c r="P7" i="20"/>
  <c r="Q7" i="20"/>
  <c r="K14" i="20"/>
  <c r="U14" i="20" s="1"/>
  <c r="P14" i="20"/>
  <c r="Q14" i="20"/>
  <c r="K10" i="20"/>
  <c r="U10" i="20" s="1"/>
  <c r="P10" i="20"/>
  <c r="Q10" i="20"/>
  <c r="K98" i="20"/>
  <c r="U98" i="20" s="1"/>
  <c r="P98" i="20"/>
  <c r="Q98" i="20"/>
  <c r="K99" i="20"/>
  <c r="U99" i="20" s="1"/>
  <c r="P99" i="20"/>
  <c r="Q99" i="20"/>
  <c r="K76" i="20"/>
  <c r="U76" i="20" s="1"/>
  <c r="P76" i="20"/>
  <c r="Q76" i="20"/>
  <c r="K97" i="20"/>
  <c r="U97" i="20" s="1"/>
  <c r="P97" i="20"/>
  <c r="Q97" i="20"/>
  <c r="K66" i="20"/>
  <c r="U66" i="20" s="1"/>
  <c r="P66" i="20"/>
  <c r="Q66" i="20"/>
  <c r="K87" i="20"/>
  <c r="U87" i="20" s="1"/>
  <c r="P87" i="20"/>
  <c r="Q87" i="20"/>
  <c r="K94" i="20"/>
  <c r="U94" i="20" s="1"/>
  <c r="P94" i="20"/>
  <c r="Q94" i="20"/>
  <c r="K81" i="20"/>
  <c r="U81" i="20" s="1"/>
  <c r="P81" i="20"/>
  <c r="Q81" i="20"/>
  <c r="K88" i="20"/>
  <c r="U88" i="20" s="1"/>
  <c r="P88" i="20"/>
  <c r="Q88" i="20"/>
  <c r="K86" i="20"/>
  <c r="U86" i="20" s="1"/>
  <c r="P86" i="20"/>
  <c r="Q86" i="20"/>
  <c r="K93" i="20"/>
  <c r="U93" i="20" s="1"/>
  <c r="P93" i="20"/>
  <c r="Q93" i="20"/>
  <c r="K89" i="20"/>
  <c r="U89" i="20" s="1"/>
  <c r="P89" i="20"/>
  <c r="Q89" i="20"/>
  <c r="K82" i="20"/>
  <c r="U82" i="20" s="1"/>
  <c r="P82" i="20"/>
  <c r="Q82" i="20"/>
  <c r="K77" i="20"/>
  <c r="U77" i="20" s="1"/>
  <c r="P77" i="20"/>
  <c r="Q77" i="20"/>
  <c r="K79" i="20"/>
  <c r="U79" i="20" s="1"/>
  <c r="P79" i="20"/>
  <c r="Q79" i="20"/>
  <c r="K36" i="20"/>
  <c r="U36" i="20" s="1"/>
  <c r="P36" i="20"/>
  <c r="Q36" i="20"/>
  <c r="K35" i="20"/>
  <c r="U35" i="20" s="1"/>
  <c r="P35" i="20"/>
  <c r="Q35" i="20"/>
  <c r="K2" i="20"/>
  <c r="U2" i="20" s="1"/>
  <c r="P2" i="20"/>
  <c r="Q2" i="20"/>
  <c r="K4" i="20"/>
  <c r="U4" i="20" s="1"/>
  <c r="P4" i="20"/>
  <c r="Q4" i="20"/>
  <c r="K3" i="20"/>
  <c r="U3" i="20" s="1"/>
  <c r="P3" i="20"/>
  <c r="Q3" i="20"/>
  <c r="K33" i="20"/>
  <c r="U33" i="20" s="1"/>
  <c r="P33" i="20"/>
  <c r="Q33" i="20"/>
  <c r="K80" i="20"/>
  <c r="U80" i="20" s="1"/>
  <c r="P80" i="20"/>
  <c r="Q80" i="20"/>
  <c r="K78" i="20"/>
  <c r="U78" i="20" s="1"/>
  <c r="P78" i="20"/>
  <c r="Q78" i="20"/>
  <c r="K90" i="20"/>
  <c r="U90" i="20" s="1"/>
  <c r="P90" i="20"/>
  <c r="Q90" i="20"/>
  <c r="K91" i="20"/>
  <c r="U91" i="20" s="1"/>
  <c r="P91" i="20"/>
  <c r="Q91" i="20"/>
  <c r="K92" i="20"/>
  <c r="U92" i="20" s="1"/>
  <c r="P92" i="20"/>
  <c r="Q92" i="20"/>
  <c r="K84" i="20"/>
  <c r="U84" i="20" s="1"/>
  <c r="P84" i="20"/>
  <c r="Q84" i="20"/>
  <c r="K85" i="20"/>
  <c r="U85" i="20" s="1"/>
  <c r="P85" i="20"/>
  <c r="Q85" i="20"/>
  <c r="K83" i="20"/>
  <c r="U83" i="20" s="1"/>
  <c r="P83" i="20"/>
  <c r="Q83" i="20"/>
  <c r="K9" i="20"/>
  <c r="U9" i="20" s="1"/>
  <c r="P9" i="20"/>
  <c r="Q9" i="20"/>
  <c r="K13" i="20"/>
  <c r="U13" i="20" s="1"/>
  <c r="P13" i="20"/>
  <c r="Q13" i="20"/>
  <c r="K12" i="20"/>
  <c r="U12" i="20" s="1"/>
  <c r="P12" i="20"/>
  <c r="Q12" i="20"/>
  <c r="K8" i="20"/>
  <c r="U8" i="20" s="1"/>
  <c r="P8" i="20"/>
  <c r="Q8" i="20"/>
  <c r="K5" i="20"/>
  <c r="U5" i="20" s="1"/>
  <c r="P5" i="20"/>
  <c r="Q5" i="20"/>
  <c r="K6" i="20"/>
  <c r="U6" i="20" s="1"/>
  <c r="P6" i="20"/>
  <c r="Q6" i="20"/>
  <c r="K100" i="20"/>
  <c r="U100" i="20" s="1"/>
  <c r="P100" i="20"/>
  <c r="Q100" i="20"/>
  <c r="K101" i="20"/>
  <c r="U101" i="20" s="1"/>
  <c r="P101" i="20"/>
  <c r="Q101" i="20"/>
  <c r="K102" i="20"/>
  <c r="U102" i="20" s="1"/>
  <c r="P102" i="20"/>
  <c r="Q102" i="20"/>
  <c r="K11" i="20"/>
  <c r="U11" i="20" s="1"/>
  <c r="P11" i="20"/>
  <c r="Q11" i="20"/>
  <c r="K61" i="20"/>
  <c r="U61" i="20" s="1"/>
  <c r="P61" i="20"/>
  <c r="Q61" i="20"/>
  <c r="K60" i="20"/>
  <c r="U60" i="20" s="1"/>
  <c r="P60" i="20"/>
  <c r="Q60" i="20"/>
  <c r="K63" i="20"/>
  <c r="U63" i="20" s="1"/>
  <c r="P63" i="20"/>
  <c r="Q63" i="20"/>
  <c r="K64" i="20"/>
  <c r="U64" i="20" s="1"/>
  <c r="P64" i="20"/>
  <c r="Q64" i="20"/>
  <c r="K65" i="20"/>
  <c r="U65" i="20" s="1"/>
  <c r="P65" i="20"/>
  <c r="Q65" i="20"/>
  <c r="K69" i="20"/>
  <c r="U69" i="20" s="1"/>
  <c r="P69" i="20"/>
  <c r="Q69" i="20"/>
  <c r="K108" i="20"/>
  <c r="U108" i="20" s="1"/>
  <c r="P108" i="20"/>
  <c r="Q108" i="20"/>
  <c r="K110" i="20"/>
  <c r="U110" i="20" s="1"/>
  <c r="P110" i="20"/>
  <c r="Q110" i="20"/>
  <c r="K109" i="20"/>
  <c r="U109" i="20" s="1"/>
  <c r="P109" i="20"/>
  <c r="Q109" i="20"/>
  <c r="K16" i="20"/>
  <c r="U16" i="20" s="1"/>
  <c r="P16" i="20"/>
  <c r="Q16" i="20"/>
  <c r="K17" i="20"/>
  <c r="U17" i="20" s="1"/>
  <c r="P17" i="20"/>
  <c r="Q17" i="20"/>
  <c r="K18" i="20"/>
  <c r="U18" i="20" s="1"/>
  <c r="P18" i="20"/>
  <c r="Q18" i="20"/>
  <c r="K19" i="20"/>
  <c r="U19" i="20" s="1"/>
  <c r="P19" i="20"/>
  <c r="Q19" i="20"/>
  <c r="K20" i="20"/>
  <c r="U20" i="20" s="1"/>
  <c r="P20" i="20"/>
  <c r="Q20" i="20"/>
  <c r="K21" i="20"/>
  <c r="U21" i="20" s="1"/>
  <c r="P21" i="20"/>
  <c r="Q21" i="20"/>
  <c r="K22" i="20"/>
  <c r="U22" i="20" s="1"/>
  <c r="P22" i="20"/>
  <c r="Q22" i="20"/>
  <c r="K23" i="20"/>
  <c r="U23" i="20" s="1"/>
  <c r="P23" i="20"/>
  <c r="Q23" i="20"/>
  <c r="K24" i="20"/>
  <c r="U24" i="20" s="1"/>
  <c r="P24" i="20"/>
  <c r="Q24" i="20"/>
  <c r="K25" i="20"/>
  <c r="U25" i="20" s="1"/>
  <c r="P25" i="20"/>
  <c r="Q25" i="20"/>
  <c r="K26" i="20"/>
  <c r="U26" i="20" s="1"/>
  <c r="P26" i="20"/>
  <c r="Q26" i="20"/>
  <c r="K27" i="20"/>
  <c r="U27" i="20" s="1"/>
  <c r="P27" i="20"/>
  <c r="Q27" i="20"/>
  <c r="K28" i="20"/>
  <c r="U28" i="20" s="1"/>
  <c r="P28" i="20"/>
  <c r="Q28" i="20"/>
  <c r="K29" i="20"/>
  <c r="U29" i="20" s="1"/>
  <c r="P29" i="20"/>
  <c r="Q29" i="20"/>
  <c r="K30" i="20"/>
  <c r="U30" i="20" s="1"/>
  <c r="P30" i="20"/>
  <c r="Q30" i="20"/>
  <c r="K31" i="20"/>
  <c r="U31" i="20" s="1"/>
  <c r="P31" i="20"/>
  <c r="Q31" i="20"/>
  <c r="K37" i="20"/>
  <c r="U37" i="20" s="1"/>
  <c r="P37" i="20"/>
  <c r="Q37" i="20"/>
  <c r="K38" i="20"/>
  <c r="U38" i="20" s="1"/>
  <c r="P38" i="20"/>
  <c r="Q38" i="20"/>
  <c r="K39" i="20"/>
  <c r="U39" i="20" s="1"/>
  <c r="P39" i="20"/>
  <c r="Q39" i="20"/>
  <c r="K40" i="20"/>
  <c r="U40" i="20" s="1"/>
  <c r="P40" i="20"/>
  <c r="Q40" i="20"/>
  <c r="K41" i="20"/>
  <c r="U41" i="20" s="1"/>
  <c r="P41" i="20"/>
  <c r="Q41" i="20"/>
  <c r="K42" i="20"/>
  <c r="U42" i="20" s="1"/>
  <c r="P42" i="20"/>
  <c r="Q42" i="20"/>
  <c r="K43" i="20"/>
  <c r="U43" i="20" s="1"/>
  <c r="P43" i="20"/>
  <c r="Q43" i="20"/>
  <c r="K44" i="20"/>
  <c r="U44" i="20" s="1"/>
  <c r="P44" i="20"/>
  <c r="Q44" i="20"/>
  <c r="K45" i="20"/>
  <c r="U45" i="20" s="1"/>
  <c r="P45" i="20"/>
  <c r="Q45" i="20"/>
  <c r="K46" i="20"/>
  <c r="U46" i="20" s="1"/>
  <c r="P46" i="20"/>
  <c r="Q46" i="20"/>
  <c r="K47" i="20"/>
  <c r="U47" i="20" s="1"/>
  <c r="P47" i="20"/>
  <c r="Q47" i="20"/>
  <c r="K48" i="20"/>
  <c r="U48" i="20" s="1"/>
  <c r="P48" i="20"/>
  <c r="Q48" i="20"/>
  <c r="K49" i="20"/>
  <c r="U49" i="20" s="1"/>
  <c r="P49" i="20"/>
  <c r="Q49" i="20"/>
  <c r="K50" i="20"/>
  <c r="U50" i="20" s="1"/>
  <c r="P50" i="20"/>
  <c r="Q50" i="20"/>
  <c r="K51" i="20"/>
  <c r="U51" i="20" s="1"/>
  <c r="P51" i="20"/>
  <c r="Q51" i="20"/>
  <c r="K52" i="20"/>
  <c r="U52" i="20" s="1"/>
  <c r="P52" i="20"/>
  <c r="Q52" i="20"/>
  <c r="K53" i="20"/>
  <c r="U53" i="20" s="1"/>
  <c r="P53" i="20"/>
  <c r="Q53" i="20"/>
  <c r="K54" i="20"/>
  <c r="U54" i="20" s="1"/>
  <c r="P54" i="20"/>
  <c r="Q54" i="20"/>
  <c r="K55" i="20"/>
  <c r="U55" i="20" s="1"/>
  <c r="P55" i="20"/>
  <c r="Q55" i="20"/>
  <c r="K56" i="20"/>
  <c r="U56" i="20" s="1"/>
  <c r="P56" i="20"/>
  <c r="Q56" i="20"/>
  <c r="K57" i="20"/>
  <c r="U57" i="20" s="1"/>
  <c r="P57" i="20"/>
  <c r="Q57" i="20"/>
  <c r="K58" i="20"/>
  <c r="U58" i="20" s="1"/>
  <c r="P58" i="20"/>
  <c r="Q58" i="20"/>
  <c r="K59" i="20"/>
  <c r="U59" i="20" s="1"/>
  <c r="P59" i="20"/>
  <c r="Q59" i="20"/>
  <c r="J5" i="19"/>
  <c r="J7" i="19"/>
  <c r="J8" i="19"/>
  <c r="J9" i="19"/>
  <c r="J10" i="19"/>
  <c r="J11" i="19"/>
  <c r="J12" i="19"/>
  <c r="J13" i="19"/>
  <c r="J14" i="19"/>
  <c r="J15" i="19"/>
  <c r="J16" i="19"/>
  <c r="J17" i="19"/>
  <c r="J18" i="19"/>
  <c r="J19" i="19"/>
  <c r="J20" i="19"/>
  <c r="J21" i="19"/>
  <c r="J22" i="19"/>
  <c r="M3" i="2" l="1"/>
  <c r="M4" i="2"/>
  <c r="M5" i="2"/>
  <c r="M6" i="2"/>
  <c r="M7" i="2"/>
  <c r="M8" i="2"/>
  <c r="M9" i="2"/>
  <c r="M10" i="2"/>
  <c r="M11" i="2"/>
  <c r="M12" i="2"/>
  <c r="M13" i="2"/>
  <c r="M14" i="2"/>
  <c r="M15" i="2"/>
  <c r="M16" i="2"/>
  <c r="M17" i="2"/>
  <c r="M18" i="2"/>
  <c r="M19" i="2"/>
  <c r="M20" i="2"/>
  <c r="M2" i="2"/>
  <c r="G168" i="14"/>
  <c r="K168" i="14"/>
  <c r="G98" i="14"/>
  <c r="K98" i="14"/>
  <c r="G99" i="14"/>
  <c r="K99" i="14"/>
  <c r="G31" i="14"/>
  <c r="K31" i="14"/>
  <c r="G60" i="14"/>
  <c r="K60" i="14"/>
  <c r="G230" i="14"/>
  <c r="K230" i="14"/>
  <c r="G245" i="14"/>
  <c r="K245" i="14"/>
  <c r="G32" i="14"/>
  <c r="K32" i="14"/>
  <c r="G33" i="14"/>
  <c r="K33" i="14"/>
  <c r="G34" i="14"/>
  <c r="K34" i="14"/>
  <c r="G35" i="14"/>
  <c r="K35" i="14"/>
  <c r="G36" i="14"/>
  <c r="K36" i="14"/>
  <c r="G37" i="14"/>
  <c r="K37" i="14"/>
  <c r="G38" i="14"/>
  <c r="K38" i="14"/>
  <c r="G6" i="14"/>
  <c r="K6" i="14"/>
  <c r="G2" i="14"/>
  <c r="K2" i="14"/>
  <c r="G4" i="14"/>
  <c r="K4" i="14"/>
  <c r="G39" i="14"/>
  <c r="K39" i="14"/>
  <c r="G40" i="14"/>
  <c r="K40" i="14"/>
  <c r="G41" i="14"/>
  <c r="K41" i="14"/>
  <c r="G42" i="14"/>
  <c r="K42" i="14"/>
  <c r="G43" i="14"/>
  <c r="K43" i="14"/>
  <c r="G44" i="14"/>
  <c r="K44" i="14"/>
  <c r="G45" i="14"/>
  <c r="K45" i="14"/>
  <c r="G46" i="14"/>
  <c r="K46" i="14"/>
  <c r="G12" i="14"/>
  <c r="K12" i="14"/>
  <c r="G15" i="14"/>
  <c r="K15" i="14"/>
  <c r="G47" i="14"/>
  <c r="K47" i="14"/>
  <c r="G48" i="14"/>
  <c r="K48" i="14"/>
  <c r="G49" i="14"/>
  <c r="K49" i="14"/>
  <c r="G50" i="14"/>
  <c r="K50" i="14"/>
  <c r="G51" i="14"/>
  <c r="K51" i="14"/>
  <c r="G52" i="14"/>
  <c r="K52" i="14"/>
  <c r="G53" i="14"/>
  <c r="K53" i="14"/>
  <c r="G54" i="14"/>
  <c r="K54" i="14"/>
  <c r="G55" i="14"/>
  <c r="K55" i="14"/>
  <c r="G16" i="14"/>
  <c r="K16" i="14"/>
  <c r="G29" i="14"/>
  <c r="K29" i="14"/>
  <c r="G56" i="14"/>
  <c r="K56" i="14"/>
  <c r="G57" i="14"/>
  <c r="K57" i="14"/>
  <c r="G58" i="14"/>
  <c r="K58" i="14"/>
  <c r="G59" i="14"/>
  <c r="K59" i="14"/>
  <c r="G61" i="14"/>
  <c r="K61" i="14"/>
  <c r="G62" i="14"/>
  <c r="K62" i="14"/>
  <c r="G63" i="14"/>
  <c r="K63" i="14"/>
  <c r="G64" i="14"/>
  <c r="K64" i="14"/>
  <c r="G65" i="14"/>
  <c r="K65" i="14"/>
  <c r="G66" i="14"/>
  <c r="K66" i="14"/>
  <c r="G67" i="14"/>
  <c r="K67" i="14"/>
  <c r="G68" i="14"/>
  <c r="K68" i="14"/>
  <c r="G69" i="14"/>
  <c r="K69" i="14"/>
  <c r="G70" i="14"/>
  <c r="K70" i="14"/>
  <c r="G71" i="14"/>
  <c r="K71" i="14"/>
  <c r="G72" i="14"/>
  <c r="K72" i="14"/>
  <c r="G73" i="14"/>
  <c r="K73" i="14"/>
  <c r="G74" i="14"/>
  <c r="K74" i="14"/>
  <c r="G75" i="14"/>
  <c r="K75" i="14"/>
  <c r="G76" i="14"/>
  <c r="K76" i="14"/>
  <c r="G77" i="14"/>
  <c r="K77" i="14"/>
  <c r="G78" i="14"/>
  <c r="K78" i="14"/>
  <c r="G81" i="14"/>
  <c r="K81" i="14"/>
  <c r="G82" i="14"/>
  <c r="K82" i="14"/>
  <c r="G83" i="14"/>
  <c r="K83" i="14"/>
  <c r="G84" i="14"/>
  <c r="K84" i="14"/>
  <c r="G85" i="14"/>
  <c r="K85" i="14"/>
  <c r="G86" i="14"/>
  <c r="K86" i="14"/>
  <c r="G87" i="14"/>
  <c r="K87" i="14"/>
  <c r="G88" i="14"/>
  <c r="K88" i="14"/>
  <c r="G7" i="14"/>
  <c r="K7" i="14"/>
  <c r="G89" i="14"/>
  <c r="K89" i="14"/>
  <c r="G90" i="14"/>
  <c r="K90" i="14"/>
  <c r="G91" i="14"/>
  <c r="K91" i="14"/>
  <c r="G92" i="14"/>
  <c r="K92" i="14"/>
  <c r="G93" i="14"/>
  <c r="K93" i="14"/>
  <c r="G9" i="14"/>
  <c r="K9" i="14"/>
  <c r="G11" i="14"/>
  <c r="K11" i="14"/>
  <c r="G94" i="14"/>
  <c r="K94" i="14"/>
  <c r="G95" i="14"/>
  <c r="K95" i="14"/>
  <c r="G96" i="14"/>
  <c r="K96" i="14"/>
  <c r="G97" i="14"/>
  <c r="K97" i="14"/>
  <c r="G100" i="14"/>
  <c r="K100" i="14"/>
  <c r="G101" i="14"/>
  <c r="K101" i="14"/>
  <c r="G102" i="14"/>
  <c r="K102" i="14"/>
  <c r="G103" i="14"/>
  <c r="K103" i="14"/>
  <c r="G104" i="14"/>
  <c r="K104" i="14"/>
  <c r="G105" i="14"/>
  <c r="K105" i="14"/>
  <c r="G106" i="14"/>
  <c r="K106" i="14"/>
  <c r="G107" i="14"/>
  <c r="K107" i="14"/>
  <c r="G108" i="14"/>
  <c r="K108" i="14"/>
  <c r="G109" i="14"/>
  <c r="K109" i="14"/>
  <c r="G110" i="14"/>
  <c r="K110" i="14"/>
  <c r="G111" i="14"/>
  <c r="K111" i="14"/>
  <c r="G112" i="14"/>
  <c r="K112" i="14"/>
  <c r="G113" i="14"/>
  <c r="K113" i="14"/>
  <c r="G114" i="14"/>
  <c r="K114" i="14"/>
  <c r="G115" i="14"/>
  <c r="K115" i="14"/>
  <c r="G116" i="14"/>
  <c r="K116" i="14"/>
  <c r="G117" i="14"/>
  <c r="K117" i="14"/>
  <c r="G118" i="14"/>
  <c r="K118" i="14"/>
  <c r="G119" i="14"/>
  <c r="K119" i="14"/>
  <c r="G120" i="14"/>
  <c r="K120" i="14"/>
  <c r="G121" i="14"/>
  <c r="K121" i="14"/>
  <c r="G122" i="14"/>
  <c r="K122" i="14"/>
  <c r="G123" i="14"/>
  <c r="K123" i="14"/>
  <c r="G124" i="14"/>
  <c r="K124" i="14"/>
  <c r="G125" i="14"/>
  <c r="K125" i="14"/>
  <c r="G126" i="14"/>
  <c r="K126" i="14"/>
  <c r="G127" i="14"/>
  <c r="K127" i="14"/>
  <c r="G128" i="14"/>
  <c r="K128" i="14"/>
  <c r="G129" i="14"/>
  <c r="K129" i="14"/>
  <c r="G130" i="14"/>
  <c r="K130" i="14"/>
  <c r="G131" i="14"/>
  <c r="K131" i="14"/>
  <c r="G132" i="14"/>
  <c r="K132" i="14"/>
  <c r="G133" i="14"/>
  <c r="K133" i="14"/>
  <c r="G134" i="14"/>
  <c r="K134" i="14"/>
  <c r="G135" i="14"/>
  <c r="K135" i="14"/>
  <c r="G136" i="14"/>
  <c r="K136" i="14"/>
  <c r="G137" i="14"/>
  <c r="K137" i="14"/>
  <c r="G138" i="14"/>
  <c r="K138" i="14"/>
  <c r="G139" i="14"/>
  <c r="K139" i="14"/>
  <c r="G140" i="14"/>
  <c r="K140" i="14"/>
  <c r="G141" i="14"/>
  <c r="K141" i="14"/>
  <c r="G142" i="14"/>
  <c r="K142" i="14"/>
  <c r="G143" i="14"/>
  <c r="K143" i="14"/>
  <c r="G144" i="14"/>
  <c r="K144" i="14"/>
  <c r="G145" i="14"/>
  <c r="K145" i="14"/>
  <c r="G146" i="14"/>
  <c r="K146" i="14"/>
  <c r="G147" i="14"/>
  <c r="K147" i="14"/>
  <c r="G148" i="14"/>
  <c r="K148" i="14"/>
  <c r="G149" i="14"/>
  <c r="K149" i="14"/>
  <c r="G150" i="14"/>
  <c r="K150" i="14"/>
  <c r="G151" i="14"/>
  <c r="K151" i="14"/>
  <c r="G152" i="14"/>
  <c r="K152" i="14"/>
  <c r="G153" i="14"/>
  <c r="K153" i="14"/>
  <c r="G17" i="14"/>
  <c r="K17" i="14"/>
  <c r="G22" i="14"/>
  <c r="K22" i="14"/>
  <c r="G154" i="14"/>
  <c r="K154" i="14"/>
  <c r="G155" i="14"/>
  <c r="K155" i="14"/>
  <c r="G156" i="14"/>
  <c r="K156" i="14"/>
  <c r="G157" i="14"/>
  <c r="K157" i="14"/>
  <c r="G158" i="14"/>
  <c r="K158" i="14"/>
  <c r="G159" i="14"/>
  <c r="K159" i="14"/>
  <c r="G160" i="14"/>
  <c r="K160" i="14"/>
  <c r="G161" i="14"/>
  <c r="K161" i="14"/>
  <c r="G162" i="14"/>
  <c r="K162" i="14"/>
  <c r="G163" i="14"/>
  <c r="K163" i="14"/>
  <c r="G164" i="14"/>
  <c r="K164" i="14"/>
  <c r="G169" i="14"/>
  <c r="K169" i="14"/>
  <c r="G170" i="14"/>
  <c r="K170" i="14"/>
  <c r="G171" i="14"/>
  <c r="K171" i="14"/>
  <c r="G172" i="14"/>
  <c r="K172" i="14"/>
  <c r="G173" i="14"/>
  <c r="K173" i="14"/>
  <c r="G165" i="14"/>
  <c r="K165" i="14"/>
  <c r="G166" i="14"/>
  <c r="K166" i="14"/>
  <c r="G167" i="14"/>
  <c r="K167" i="14"/>
  <c r="G174" i="14"/>
  <c r="K174" i="14"/>
  <c r="G175" i="14"/>
  <c r="K175" i="14"/>
  <c r="G176" i="14"/>
  <c r="K176" i="14"/>
  <c r="G177" i="14"/>
  <c r="K177" i="14"/>
  <c r="G178" i="14"/>
  <c r="K178" i="14"/>
  <c r="G179" i="14"/>
  <c r="K179" i="14"/>
  <c r="G180" i="14"/>
  <c r="K180" i="14"/>
  <c r="G181" i="14"/>
  <c r="K181" i="14"/>
  <c r="G182" i="14"/>
  <c r="K182" i="14"/>
  <c r="G183" i="14"/>
  <c r="K183" i="14"/>
  <c r="G184" i="14"/>
  <c r="K184" i="14"/>
  <c r="G185" i="14"/>
  <c r="K185" i="14"/>
  <c r="G186" i="14"/>
  <c r="K186" i="14"/>
  <c r="G187" i="14"/>
  <c r="K187" i="14"/>
  <c r="G188" i="14"/>
  <c r="K188" i="14"/>
  <c r="G189" i="14"/>
  <c r="K189" i="14"/>
  <c r="G190" i="14"/>
  <c r="K190" i="14"/>
  <c r="G191" i="14"/>
  <c r="K191" i="14"/>
  <c r="G192" i="14"/>
  <c r="K192" i="14"/>
  <c r="G193" i="14"/>
  <c r="K193" i="14"/>
  <c r="G194" i="14"/>
  <c r="K194" i="14"/>
  <c r="G195" i="14"/>
  <c r="K195" i="14"/>
  <c r="G196" i="14"/>
  <c r="K196" i="14"/>
  <c r="G197" i="14"/>
  <c r="K197" i="14"/>
  <c r="G18" i="14"/>
  <c r="K18" i="14"/>
  <c r="G26" i="14"/>
  <c r="K26" i="14"/>
  <c r="G23" i="14"/>
  <c r="K23" i="14"/>
  <c r="G198" i="14"/>
  <c r="K198" i="14"/>
  <c r="G199" i="14"/>
  <c r="K199" i="14"/>
  <c r="G200" i="14"/>
  <c r="K200" i="14"/>
  <c r="G201" i="14"/>
  <c r="K201" i="14"/>
  <c r="G202" i="14"/>
  <c r="K202" i="14"/>
  <c r="G203" i="14"/>
  <c r="K203" i="14"/>
  <c r="G204" i="14"/>
  <c r="K204" i="14"/>
  <c r="G205" i="14"/>
  <c r="K205" i="14"/>
  <c r="G206" i="14"/>
  <c r="K206" i="14"/>
  <c r="G207" i="14"/>
  <c r="K207" i="14"/>
  <c r="G208" i="14"/>
  <c r="K208" i="14"/>
  <c r="G209" i="14"/>
  <c r="K209" i="14"/>
  <c r="G210" i="14"/>
  <c r="K210" i="14"/>
  <c r="G211" i="14"/>
  <c r="K211" i="14"/>
  <c r="G212" i="14"/>
  <c r="K212" i="14"/>
  <c r="G213" i="14"/>
  <c r="K213" i="14"/>
  <c r="G214" i="14"/>
  <c r="K214" i="14"/>
  <c r="G215" i="14"/>
  <c r="K215" i="14"/>
  <c r="G216" i="14"/>
  <c r="K216" i="14"/>
  <c r="G217" i="14"/>
  <c r="K217" i="14"/>
  <c r="G218" i="14"/>
  <c r="K218" i="14"/>
  <c r="G219" i="14"/>
  <c r="K219" i="14"/>
  <c r="G220" i="14"/>
  <c r="K220" i="14"/>
  <c r="G221" i="14"/>
  <c r="K221" i="14"/>
  <c r="G19" i="14"/>
  <c r="K19" i="14"/>
  <c r="G27" i="14"/>
  <c r="K27" i="14"/>
  <c r="G24" i="14"/>
  <c r="K24" i="14"/>
  <c r="G222" i="14"/>
  <c r="K222" i="14"/>
  <c r="G223" i="14"/>
  <c r="K223" i="14"/>
  <c r="G224" i="14"/>
  <c r="K224" i="14"/>
  <c r="G225" i="14"/>
  <c r="K225" i="14"/>
  <c r="G226" i="14"/>
  <c r="K226" i="14"/>
  <c r="G227" i="14"/>
  <c r="K227" i="14"/>
  <c r="G228" i="14"/>
  <c r="K228" i="14"/>
  <c r="G229" i="14"/>
  <c r="K229" i="14"/>
  <c r="G231" i="14"/>
  <c r="K231" i="14"/>
  <c r="G232" i="14"/>
  <c r="K232" i="14"/>
  <c r="G233" i="14"/>
  <c r="K233" i="14"/>
  <c r="G234" i="14"/>
  <c r="K234" i="14"/>
  <c r="G235" i="14"/>
  <c r="K235" i="14"/>
  <c r="G236" i="14"/>
  <c r="K236" i="14"/>
  <c r="G237" i="14"/>
  <c r="K237" i="14"/>
  <c r="G238" i="14"/>
  <c r="K238" i="14"/>
  <c r="G239" i="14"/>
  <c r="K239" i="14"/>
  <c r="G240" i="14"/>
  <c r="K240" i="14"/>
  <c r="G241" i="14"/>
  <c r="K241" i="14"/>
  <c r="G242" i="14"/>
  <c r="K242" i="14"/>
  <c r="G243" i="14"/>
  <c r="K243" i="14"/>
  <c r="G246" i="14"/>
  <c r="K246" i="14"/>
  <c r="G247" i="14"/>
  <c r="K247" i="14"/>
  <c r="G248" i="14"/>
  <c r="K248" i="14"/>
  <c r="G249" i="14"/>
  <c r="K249" i="14"/>
  <c r="G250" i="14"/>
  <c r="K250" i="14"/>
  <c r="G251" i="14"/>
  <c r="K251" i="14"/>
  <c r="G252" i="14"/>
  <c r="K252" i="14"/>
  <c r="G8" i="14"/>
  <c r="K8" i="14"/>
  <c r="G3" i="14"/>
  <c r="K3" i="14"/>
  <c r="G5" i="14"/>
  <c r="K5" i="14"/>
  <c r="G253" i="14"/>
  <c r="K253" i="14"/>
  <c r="G254" i="14"/>
  <c r="K254" i="14"/>
  <c r="G255" i="14"/>
  <c r="K255" i="14"/>
  <c r="G13" i="14"/>
  <c r="K13" i="14"/>
  <c r="G21" i="14"/>
  <c r="K21" i="14"/>
  <c r="G256" i="14"/>
  <c r="K256" i="14"/>
  <c r="G257" i="14"/>
  <c r="K257" i="14"/>
  <c r="G258" i="14"/>
  <c r="K258" i="14"/>
  <c r="G259" i="14"/>
  <c r="K259" i="14"/>
  <c r="G10" i="14"/>
  <c r="K10" i="14"/>
  <c r="G14" i="14"/>
  <c r="K14" i="14"/>
  <c r="G260" i="14"/>
  <c r="K260" i="14"/>
  <c r="G261" i="14"/>
  <c r="K261" i="14"/>
  <c r="G262" i="14"/>
  <c r="K262" i="14"/>
  <c r="G263" i="14"/>
  <c r="K263" i="14"/>
  <c r="G264" i="14"/>
  <c r="K264" i="14"/>
  <c r="G265" i="14"/>
  <c r="K265" i="14"/>
  <c r="G266" i="14"/>
  <c r="K266" i="14"/>
  <c r="G267" i="14"/>
  <c r="K267" i="14"/>
  <c r="G268" i="14"/>
  <c r="K268" i="14"/>
  <c r="G269" i="14"/>
  <c r="K269" i="14"/>
  <c r="G270" i="14"/>
  <c r="K270" i="14"/>
  <c r="G271" i="14"/>
  <c r="K271" i="14"/>
  <c r="G272" i="14"/>
  <c r="K272" i="14"/>
  <c r="G273" i="14"/>
  <c r="K273" i="14"/>
  <c r="G274" i="14"/>
  <c r="K274" i="14"/>
  <c r="G275" i="14"/>
  <c r="K275" i="14"/>
  <c r="G276" i="14"/>
  <c r="K276" i="14"/>
  <c r="G277" i="14"/>
  <c r="K277" i="14"/>
  <c r="G278" i="14"/>
  <c r="K278" i="14"/>
  <c r="G279" i="14"/>
  <c r="K279" i="14"/>
  <c r="G280" i="14"/>
  <c r="K280" i="14"/>
  <c r="G281" i="14"/>
  <c r="K281" i="14"/>
  <c r="G282" i="14"/>
  <c r="K282" i="14"/>
  <c r="G283" i="14"/>
  <c r="K283" i="14"/>
  <c r="G284" i="14"/>
  <c r="K284" i="14"/>
  <c r="G285" i="14"/>
  <c r="K285" i="14"/>
  <c r="G286" i="14"/>
  <c r="K286" i="14"/>
  <c r="G287" i="14"/>
  <c r="K287" i="14"/>
  <c r="G288" i="14"/>
  <c r="K288" i="14"/>
  <c r="G289" i="14"/>
  <c r="K289" i="14"/>
  <c r="G290" i="14"/>
  <c r="K290" i="14"/>
  <c r="G291" i="14"/>
  <c r="K291" i="14"/>
  <c r="G292" i="14"/>
  <c r="K292" i="14"/>
  <c r="G293" i="14"/>
  <c r="K293" i="14"/>
  <c r="G294" i="14"/>
  <c r="K294" i="14"/>
  <c r="G295" i="14"/>
  <c r="K295" i="14"/>
  <c r="G296" i="14"/>
  <c r="K296" i="14"/>
  <c r="G297" i="14"/>
  <c r="K297" i="14"/>
  <c r="G298" i="14"/>
  <c r="K298" i="14"/>
  <c r="G20" i="14"/>
  <c r="K20" i="14"/>
  <c r="G28" i="14"/>
  <c r="K28" i="14"/>
  <c r="G25" i="14"/>
  <c r="K25" i="14"/>
  <c r="G299" i="14"/>
  <c r="K299" i="14"/>
  <c r="G300" i="14"/>
  <c r="K300" i="14"/>
  <c r="G301" i="14"/>
  <c r="K301" i="14"/>
  <c r="G302" i="14"/>
  <c r="K302" i="14"/>
  <c r="G303" i="14"/>
  <c r="K303" i="14"/>
  <c r="G304" i="14"/>
  <c r="K304" i="14"/>
  <c r="G305" i="14"/>
  <c r="K305" i="14"/>
  <c r="G306" i="14"/>
  <c r="K306" i="14"/>
  <c r="G307" i="14"/>
  <c r="K307" i="14"/>
  <c r="G308" i="14"/>
  <c r="K308" i="14"/>
  <c r="G309" i="14"/>
  <c r="K309" i="14"/>
  <c r="G310" i="14"/>
  <c r="K310" i="14"/>
  <c r="G311" i="14"/>
  <c r="K311" i="14"/>
  <c r="G312" i="14"/>
  <c r="K312" i="14"/>
  <c r="G313" i="14"/>
  <c r="K313" i="14"/>
  <c r="G314" i="14"/>
  <c r="K314" i="14"/>
  <c r="G315" i="14"/>
  <c r="K315" i="14"/>
  <c r="G316" i="14"/>
  <c r="K316" i="14"/>
  <c r="G317" i="14"/>
  <c r="K317"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tc={3F30993B-891B-4046-AC9B-31A2A0D37981}</author>
  </authors>
  <commentList>
    <comment ref="I12" authorId="0" shapeId="0" xr:uid="{3F30993B-891B-4046-AC9B-31A2A0D37981}">
      <text>
        <t>[Threaded comment]
Your version of Excel allows you to read this threaded comment; however, any edits to it will get removed if the file is opened in a newer version of Excel. Learn more: https://go.microsoft.com/fwlink/?linkid=870924
Comment:
    CHECK</t>
      </text>
    </comment>
  </commentList>
</comments>
</file>

<file path=xl/sharedStrings.xml><?xml version="1.0" encoding="utf-8"?>
<sst xmlns="http://schemas.openxmlformats.org/spreadsheetml/2006/main" count="11298" uniqueCount="2359">
  <si>
    <t>field_code</t>
  </si>
  <si>
    <t>analysis_consideration_code</t>
  </si>
  <si>
    <t>bait_lure</t>
  </si>
  <si>
    <t>bait_lure_cams</t>
  </si>
  <si>
    <t>bait_lure_cams=="baitlure_subsetcams"</t>
  </si>
  <si>
    <t>cam_makemod_same</t>
  </si>
  <si>
    <t>cam_protocol_ht_angle</t>
  </si>
  <si>
    <t>c_cam_protocol_ht_angle</t>
  </si>
  <si>
    <t>cam_protocol_ht_angle=="Variable"</t>
  </si>
  <si>
    <t>cam_settings_mult</t>
  </si>
  <si>
    <t>cam_settings_mult=="TRUE"</t>
  </si>
  <si>
    <t>cam_strat_covar</t>
  </si>
  <si>
    <t>sp_detprob_cat</t>
  </si>
  <si>
    <t>multisamp_per_loc</t>
  </si>
  <si>
    <t>sp_rarity</t>
  </si>
  <si>
    <t>sp_behav</t>
  </si>
  <si>
    <t>c_sp_behav</t>
  </si>
  <si>
    <t>sp_behav %in% c("exploratory","avoidant","unkn","variable")</t>
  </si>
  <si>
    <t>obj_targ_sp</t>
  </si>
  <si>
    <t>sp_behav_season</t>
  </si>
  <si>
    <t>sp_behav_season %in%  c("YES","unkn")</t>
  </si>
  <si>
    <t>sp_size</t>
  </si>
  <si>
    <t>sp_size=="multiple"</t>
  </si>
  <si>
    <t>study_area_mult</t>
  </si>
  <si>
    <t>study_area_mult=="TRUE"</t>
  </si>
  <si>
    <t>study_season_num</t>
  </si>
  <si>
    <t>study_season_num&gt;1</t>
  </si>
  <si>
    <t>Wearn &amp; Glover-Kapfer, 2017</t>
  </si>
  <si>
    <t>NA</t>
  </si>
  <si>
    <t>Usually targeted</t>
  </si>
  <si>
    <t>Targeted</t>
  </si>
  <si>
    <t>cam_arrange</t>
  </si>
  <si>
    <t>Camera arrangement</t>
  </si>
  <si>
    <t>mod_behaviour</t>
  </si>
  <si>
    <t>Behaviour</t>
  </si>
  <si>
    <t>Mackenzie &amp; Royle, 2005; Guillera-Arroita et al., 2010; O'Brien, 2010; Shannon et al., 2014</t>
  </si>
  <si>
    <t>mod_occupancy</t>
  </si>
  <si>
    <t>Tobler et al., 2008; Rovero et al., 2013</t>
  </si>
  <si>
    <t>mod_inventory</t>
  </si>
  <si>
    <t>Rovero et al., 2013</t>
  </si>
  <si>
    <t>Targeted for carnivores</t>
  </si>
  <si>
    <t>mod_cr_cmr</t>
  </si>
  <si>
    <t>Loonam et al., 2021</t>
  </si>
  <si>
    <t>Random or targeted across known density gradient</t>
  </si>
  <si>
    <t>mod_ds</t>
  </si>
  <si>
    <t>[*iii] Tobler et al., 2008; Sollmann et al., 2012; Wearn &amp; Glover-Kapfer, 2017</t>
  </si>
  <si>
    <t>[*iii] Targeted design for CR: This design is commonly used when estimating densities of marked populations (e.g., spatially explicit capture-recapture [SECR; Borchers &amp; Efford, 2008; Efford, 2004; Royle &amp; Young, 2008]) or behaviour studies. However, targeted sampling may impede the ability to draw inferences beyond the survey area (Wearn &amp; Glover-Kapfer, 2017).</t>
  </si>
  <si>
    <t>*</t>
  </si>
  <si>
    <t>Systematic random</t>
  </si>
  <si>
    <t>mod_is</t>
  </si>
  <si>
    <t>mod_ste</t>
  </si>
  <si>
    <t>mod_tte</t>
  </si>
  <si>
    <t>[*ix][REM: Wearn &amp; Glover-Kapfer, 2017]</t>
  </si>
  <si>
    <t>Same as REM: Systematic random</t>
  </si>
  <si>
    <t>mod_rest</t>
  </si>
  <si>
    <t>[Same as SC: Rovero et al., 2013; Sun et al., 2014; Augustine et al., 2019; Sun et al., 2022][SC: Sun et al., 2014; Clark, 2019; Clarke et al., 2023]</t>
  </si>
  <si>
    <t>Same as SC: Systematic random</t>
  </si>
  <si>
    <t>mod_catspim</t>
  </si>
  <si>
    <t>Sun et al., 2014; Clark, 2019; Clarke et al., 2023</t>
  </si>
  <si>
    <t>mod_sc</t>
  </si>
  <si>
    <t>Clarke et al., 2023</t>
  </si>
  <si>
    <t>mod_smr</t>
  </si>
  <si>
    <t>mod_rai</t>
  </si>
  <si>
    <t>[*ix] Wearn &amp; Glover-Kapfer, 2017</t>
  </si>
  <si>
    <t>mod_rem</t>
  </si>
  <si>
    <t>Systematic</t>
  </si>
  <si>
    <t>[REM: Loonam et al., 2021]</t>
  </si>
  <si>
    <t>Same as REM: Systematic</t>
  </si>
  <si>
    <t>[Same as SCR: Augustine et al., 2018; Clarke et al., 2023][SCR/SECR: Clarke et al., 2023]</t>
  </si>
  <si>
    <t>Same as SCR/SECR: Systematic</t>
  </si>
  <si>
    <t>mod_2flankspim</t>
  </si>
  <si>
    <t>mod_scr_secr</t>
  </si>
  <si>
    <t>[*x] Wearn &amp; Glover-Kapfer, 2017</t>
  </si>
  <si>
    <t>Stratified targeted</t>
  </si>
  <si>
    <t>[*x][REM: Wearn &amp; Glover-Kapfer, 2017]</t>
  </si>
  <si>
    <t>Same as REM: Stratified targeted</t>
  </si>
  <si>
    <t>[REM: Wearn &amp; Glover-Kapfer, 2017]</t>
  </si>
  <si>
    <t>Same as REM: Stratified random</t>
  </si>
  <si>
    <t>Stratified random</t>
  </si>
  <si>
    <t>mod_divers_rich</t>
  </si>
  <si>
    <t>Becker et al., 2022</t>
  </si>
  <si>
    <t>Random or stratified random (representative) with respect to movement</t>
  </si>
  <si>
    <t>mod_tifc</t>
  </si>
  <si>
    <t>Stratified</t>
  </si>
  <si>
    <t>Ideally, random</t>
  </si>
  <si>
    <t>Random</t>
  </si>
  <si>
    <t>Ideally paired or random</t>
  </si>
  <si>
    <t>Ideally random</t>
  </si>
  <si>
    <t>Mackenzie &amp; Royle, 2005; Guillera-Arroita et al., 2010; O'Brien, 2010; O'Connell &amp; Bailey, 2011; Shannon et al., 2014</t>
  </si>
  <si>
    <t>Rovero et al., 2013; Wearn &amp; Glover-Kapfer, 2017</t>
  </si>
  <si>
    <t>Wearn et al., 2013</t>
  </si>
  <si>
    <t>Random if species poorly known</t>
  </si>
  <si>
    <t>Loonam et al., 2021; Clarke et al., 2023</t>
  </si>
  <si>
    <t>Random with respect to movement, pointing in either random or consistent direction</t>
  </si>
  <si>
    <t>Random with respect to movement</t>
  </si>
  <si>
    <t>[*viii][REM: Rovero et al., 2013; Rowcliffe et al., 2013; Wearn &amp; Glover-Kapfer, 2017; Loonam et al., 2021]</t>
  </si>
  <si>
    <t>Same as REM: Random with respect to movement</t>
  </si>
  <si>
    <t>[*viii] Rovero et al., 2013; Rowcliffe et al., 2013; Wearn &amp; Glover-Kapfer, 2017; Loonam et al., 2021</t>
  </si>
  <si>
    <t>[*viii] Random with respect to movement</t>
  </si>
  <si>
    <t>Sollmann et al., 2013b</t>
  </si>
  <si>
    <t>Random with respect to activity centres</t>
  </si>
  <si>
    <t>[Same as SCR: Augustine et al., 2018; Clarke et al., 2023][SCR/SECR: Rovero et al., 2013; Wearn &amp; Glover-Kapfer, 2017]</t>
  </si>
  <si>
    <t>Same as SCR/SECR: Paired</t>
  </si>
  <si>
    <t>Paired</t>
  </si>
  <si>
    <t>[*ii] Tobler et al., 2008; Rovero et al., 2013; Wearn &amp; Glover-Kapfer, 2017</t>
  </si>
  <si>
    <t>[*ii] Paired design for CR: higher chance of recognizing all individuals captured in a survey; using two cameras also decreases the chances of missing captures entirely (Tobler et al., 2008).</t>
  </si>
  <si>
    <t>Ridout &amp; Linkie, 2009; Rowcliffe et al., 2014</t>
  </si>
  <si>
    <t>Activity patterns: Enough to obtain &gt; 100 detections</t>
  </si>
  <si>
    <t>num_cams</t>
  </si>
  <si>
    <t>Number of cameras</t>
  </si>
  <si>
    <t>Becker et al., 2022; Moeller et al., 2023</t>
  </si>
  <si>
    <t>Same as REM</t>
  </si>
  <si>
    <t>No recommendation</t>
  </si>
  <si>
    <t>cam_days_ttl</t>
  </si>
  <si>
    <t>Total number of camera days</t>
  </si>
  <si>
    <t>camdays_per_loc</t>
  </si>
  <si>
    <t>cam_spacing</t>
  </si>
  <si>
    <t>Camera spacing</t>
  </si>
  <si>
    <t>Moeller et al., 2018</t>
  </si>
  <si>
    <t>None required</t>
  </si>
  <si>
    <t>survey_duration</t>
  </si>
  <si>
    <t>Survey duration</t>
  </si>
  <si>
    <t>[vii] Augustine et al., 2018</t>
  </si>
  <si>
    <t>Fewer cameras than SCR (or same but larger sampling area)</t>
  </si>
  <si>
    <t>[vii] Fewer cameras than SCR (or same number of cameras but larger sampling area): Note - larger sampling areas preferred since there will be fewer samples collected on the periphery of the sampled area and thus less uncertainty in identifying individuals (Augustine et al., 2018).</t>
  </si>
  <si>
    <t>Moeller et al., 2023</t>
  </si>
  <si>
    <t>Dependent on spatial extent of interest</t>
  </si>
  <si>
    <t>Augustine et al., 2018; Clarke et al., 2023</t>
  </si>
  <si>
    <t>Similar to SCR or less</t>
  </si>
  <si>
    <t>Moeller et al., 2023; Becker et al., 2022</t>
  </si>
  <si>
    <t>Sun et al., 2014; Augustine et al., 2019; Sun et al., 2022; Clarke et al., 2023</t>
  </si>
  <si>
    <t>Similar to SC or less</t>
  </si>
  <si>
    <t>Same as SC</t>
  </si>
  <si>
    <t>Similar to SCR or less: No recommendation</t>
  </si>
  <si>
    <t>Sun et al., 2014</t>
  </si>
  <si>
    <t>Similar to SC or less (such that identity traits [e.g., antlers present/ absent] don’t change</t>
  </si>
  <si>
    <t>Royle et al., 2009; Clarke et al., 2023</t>
  </si>
  <si>
    <t>Close enough that individuals will be detected at multiple locations</t>
  </si>
  <si>
    <t>1-3 sigma (related to home range size)</t>
  </si>
  <si>
    <t>Efford, 2004; Noss et al., 2012; Wearn &amp; Glover-Kapfer, 2017</t>
  </si>
  <si>
    <t>Ideally enough for 20-50 total recaptures</t>
  </si>
  <si>
    <t>White et al., 1982; Foster &amp; Harmsen, 2012; Wearn &amp; Glover-Kapfer, 2017</t>
  </si>
  <si>
    <t xml:space="preserve">Ideally enough to capture &gt; 20 individuals (minimum 20 to encompass home ranges) </t>
  </si>
  <si>
    <t xml:space="preserve"> Krebs et al., 2011; Noss et al., 2012; Tobler &amp; Powell, 2013; Wearn &amp; Glover-Kapfer, 2017</t>
  </si>
  <si>
    <t>At minimum, enough to encompass the home ranges of 5-10 individuals</t>
  </si>
  <si>
    <t>min</t>
  </si>
  <si>
    <t>[Same as SCR: Augustine et al., 2018; Clarke et al., 2023][SCR/SECR: Sun et al., 2014; Wearn &amp; Glover-Kapfer, 2017]</t>
  </si>
  <si>
    <t>Same as SCR/SECR: Clustered</t>
  </si>
  <si>
    <t>Clustered</t>
  </si>
  <si>
    <t>Same as SC: Clustered</t>
  </si>
  <si>
    <t>Sun et al., 2014; Wearn &amp; Glover-Kapfer, 2017</t>
  </si>
  <si>
    <t>O'Connell &amp; Bailey, 2011; Pacifici et al., 2015</t>
  </si>
  <si>
    <t xml:space="preserve"> O'Brien, 2010; O'Connell &amp; Bailey, 2011</t>
  </si>
  <si>
    <t>Tobler &amp; Powell, 2013; Wearn &amp; Glover-Kapfer, 2017</t>
  </si>
  <si>
    <t>&gt; 60-120 if detection probability is low</t>
  </si>
  <si>
    <t>Ideally, independant (larger than HR or &gt; 1 km)</t>
  </si>
  <si>
    <t>Same as REM: &gt; home range diameter</t>
  </si>
  <si>
    <t>&gt; home range diameter</t>
  </si>
  <si>
    <t>If home range size known, ideally, larger than home range diameter</t>
  </si>
  <si>
    <t>&gt; 60; species-dependent</t>
  </si>
  <si>
    <t>Species-dependent</t>
  </si>
  <si>
    <t>&gt;60</t>
  </si>
  <si>
    <t>Ideally &gt; 50</t>
  </si>
  <si>
    <t>&gt;50</t>
  </si>
  <si>
    <t>REM: Rowcliffe et al., 2008; Wearn &amp; Glover-Kapfer, 2017</t>
  </si>
  <si>
    <t>REM: Ideally &gt; 50</t>
  </si>
  <si>
    <t>Rowcliffe et al., 2008; Wearn &amp; Glover-Kapfer, 2017</t>
  </si>
  <si>
    <t>Shannon et al., 2014</t>
  </si>
  <si>
    <t>&gt; 5,000 for rare / hard to detect</t>
  </si>
  <si>
    <t>&gt;5,000</t>
  </si>
  <si>
    <t>Burgar, 2021; Burgar, personal communication, April 23, 2023</t>
  </si>
  <si>
    <t>360</t>
  </si>
  <si>
    <t>&gt;360</t>
  </si>
  <si>
    <t>[Sun et al., 2014; Augustine et al., 2019; Sun et al., 2022; Clarke et al., 2023][Wearn &amp; Glover-Kapfer, 2017]</t>
  </si>
  <si>
    <t>Similar to SCR or less: &gt; 3,500 if the detection probability is low</t>
  </si>
  <si>
    <t>&gt;3,500</t>
  </si>
  <si>
    <t>&gt; 3,500 if the detection probability is low</t>
  </si>
  <si>
    <t>Rowcliffe et al., 2008; Rovero &amp; Marshall, 2009; Wearn &amp; Glover-Kapfer, 2017</t>
  </si>
  <si>
    <t>&gt; 250 for common</t>
  </si>
  <si>
    <t>&gt;250</t>
  </si>
  <si>
    <t>Ideally &gt; 2000</t>
  </si>
  <si>
    <t>&gt;2000</t>
  </si>
  <si>
    <t>REM: Wearn &amp; Glover-Kapfer, 2017</t>
  </si>
  <si>
    <t>REM: &gt; 2000 for low-density carnivores / rare ungulates</t>
  </si>
  <si>
    <t>&gt; 2000 for low-density carnivores / rare ungulates</t>
  </si>
  <si>
    <t>Usually &gt; 2000 for many carnivores / rare ungulates</t>
  </si>
  <si>
    <t>Kays et al., 2020</t>
  </si>
  <si>
    <t>&gt; 150 for rare (ψ &lt; 0.25)</t>
  </si>
  <si>
    <t>&gt;150</t>
  </si>
  <si>
    <t>&gt;1200 for most</t>
  </si>
  <si>
    <t>most</t>
  </si>
  <si>
    <t>&gt;1200</t>
  </si>
  <si>
    <t>Similar to SCR or less: &gt;1200 common</t>
  </si>
  <si>
    <t>&gt;1200 common</t>
  </si>
  <si>
    <t>Burgar et al., 2018; Burgar, personal communication, April 23, 2023</t>
  </si>
  <si>
    <t>SCR/SECR:  Ideally &gt; 12 months total (based on minimum for SCR)</t>
  </si>
  <si>
    <t>&gt;12</t>
  </si>
  <si>
    <t>SC: Ideally &gt; 12 months total (based on minimum for SCR)</t>
  </si>
  <si>
    <t>Ideally &gt; 12 months (based on minimum for SCR)</t>
  </si>
  <si>
    <t>&gt; 1,000 for most</t>
  </si>
  <si>
    <t>&gt;1000</t>
  </si>
  <si>
    <t>Similar to SCR or less: &gt; 1,000 for most species</t>
  </si>
  <si>
    <t>&gt;1,000</t>
  </si>
  <si>
    <t>None (uses instantaneous snapshots)</t>
  </si>
  <si>
    <t>&gt;0</t>
  </si>
  <si>
    <t>Howe et al., 2017</t>
  </si>
  <si>
    <t>No minimum</t>
  </si>
  <si>
    <t>Same as REM: No minimum</t>
  </si>
  <si>
    <t>As many as possible</t>
  </si>
  <si>
    <t>As short as possible</t>
  </si>
  <si>
    <t>Tobler et al., 2008;  Wearn et al., 2013; Wearn &amp; Glover-Kapfer, 2017</t>
  </si>
  <si>
    <t>&gt; 60 recaptures</t>
  </si>
  <si>
    <t>Karanth et al., 2011; Krebs et al., 2011; Noss et al., 2012; Rovero et al., 2013; Tobler &amp; Powell, 2013; Wearn &amp; Glover-Kapfer, 2017</t>
  </si>
  <si>
    <t>At least enough to expose 10-30 individuals to sampling</t>
  </si>
  <si>
    <t>No minimum required if random sampling used</t>
  </si>
  <si>
    <t>80-100 if detection probability is low</t>
  </si>
  <si>
    <t>&gt;=80&amp;&lt;=100</t>
  </si>
  <si>
    <t>Generally, 600-1500</t>
  </si>
  <si>
    <t>&gt;=600&amp;&lt;=1500</t>
  </si>
  <si>
    <t>SCR/SECR: &gt; 60-120 if capture probability is low</t>
  </si>
  <si>
    <t>&gt;=60&amp;&lt;=120</t>
  </si>
  <si>
    <t>SC: &gt; 60-120 if detection probability is low</t>
  </si>
  <si>
    <t>SCR/SECR: Tobler &amp; Powell, 2013</t>
  </si>
  <si>
    <t>SCR/SECR: 60-100 if detection probability is &lt; 0.1</t>
  </si>
  <si>
    <t>&gt;=60&amp;&lt;=100</t>
  </si>
  <si>
    <t>Royle et al., 2009</t>
  </si>
  <si>
    <t>Recommendations: 60-100 if detection probability is &lt; 0.1</t>
  </si>
  <si>
    <t>SCR/SECR: &gt; 60 for reasonable precision for most</t>
  </si>
  <si>
    <t>&gt;=60</t>
  </si>
  <si>
    <t>SC: &gt; 60 for reasonable precision for most</t>
  </si>
  <si>
    <t>&gt; 60 for reasonable precision for most</t>
  </si>
  <si>
    <t>Ideally &gt;= 50</t>
  </si>
  <si>
    <t>&gt;=50</t>
  </si>
  <si>
    <t>SCR/SECR: Wearn &amp; Glover-Kapfer, 2017</t>
  </si>
  <si>
    <t>SCR/SECR: If used suggested 4 camera per home range, 40-120</t>
  </si>
  <si>
    <t>&gt;=40&amp;&lt;=120</t>
  </si>
  <si>
    <t>Recommendations: If used suggested 4 camera per home range, 40-120</t>
  </si>
  <si>
    <t>30-60 sites for less common</t>
  </si>
  <si>
    <t>&gt;=30&amp;&lt;=60</t>
  </si>
  <si>
    <t>Ideally &gt;= 30</t>
  </si>
  <si>
    <t>&gt;=30</t>
  </si>
  <si>
    <t>Ahumada et al., 2011; Wearn &amp; Glover-Kapfer, 2017</t>
  </si>
  <si>
    <t>Mackenzie &amp; Royle, 2005; Guillera-Arroita et al., 2010; Shannon et al., 2014</t>
  </si>
  <si>
    <t>&gt;= 30 for most</t>
  </si>
  <si>
    <t>SCR/SECR: &gt;= 30 for all but the most detectable</t>
  </si>
  <si>
    <t>SC: &gt;= 30 for all but the most detectable</t>
  </si>
  <si>
    <t>&gt;= 30 for all but the most detectable</t>
  </si>
  <si>
    <t>30 for all but the most detectable</t>
  </si>
  <si>
    <t>SC: Minimum 30 (precision is dependent on number of marked individuals in a population)</t>
  </si>
  <si>
    <t>Minimum 30 (precision is dependent on number of marked individuals in a population)</t>
  </si>
  <si>
    <t>3-6 months for medium-large mammals</t>
  </si>
  <si>
    <t>&gt;=3&amp;&lt;=6</t>
  </si>
  <si>
    <t>25-35, scale-dependent</t>
  </si>
  <si>
    <t>&gt;=25&amp;&lt;=35</t>
  </si>
  <si>
    <t>Li et al., 2012; Ahumada et al., 2011; Wearn et al., 2016</t>
  </si>
  <si>
    <t>20-100 to reach species-accumulation asymptote</t>
  </si>
  <si>
    <t>&gt;=20&amp;&lt;=100</t>
  </si>
  <si>
    <t>Tobler et al., 2008; Wearn et al., 2013</t>
  </si>
  <si>
    <t>Ideally &gt;= 20</t>
  </si>
  <si>
    <t>&gt;=20</t>
  </si>
  <si>
    <t>REM: Rowcliffe et al., 2016</t>
  </si>
  <si>
    <t>REM: 1,000-10,000 for most, if estimates of activity and  speed are to be reasonably precise</t>
  </si>
  <si>
    <t>1,000-10,000 for most, if estimates of activity and  speed are to be reasonably precise</t>
  </si>
  <si>
    <t>&gt;=1000&amp;&lt;=10000</t>
  </si>
  <si>
    <t>Rowcliffe et al., 2016</t>
  </si>
  <si>
    <t>1,000-10,000 for most, if estimates of activity and speed are to be reasonably precise</t>
  </si>
  <si>
    <t>&gt;= 1000</t>
  </si>
  <si>
    <t>&gt;=1000</t>
  </si>
  <si>
    <t>Ideally &gt;= 100</t>
  </si>
  <si>
    <t>&gt;=100</t>
  </si>
  <si>
    <t>Tobler et al., 2008;  Sollmann et al., 2012; Wearn &amp; Glover-Kapfer, 2017</t>
  </si>
  <si>
    <t>1-4 km is typical</t>
  </si>
  <si>
    <t>&gt;=1&amp;&lt;=4</t>
  </si>
  <si>
    <t>SCR/SECR:  Ideally 1-3 months (depending on time required to maximize detections while minimizing the violation of "population closure" assumption)</t>
  </si>
  <si>
    <t>&gt;=1&amp;&lt;=3</t>
  </si>
  <si>
    <t>SC: Ideally 1-3 months (depending on time required to maximize detections while minimizing the violation of "population closure" assumption)</t>
  </si>
  <si>
    <t>Ideally 1-3 months (depending on time required to maximize detections while minimizing the violation of "population closure" assumption)</t>
  </si>
  <si>
    <t>Ideally 1-2 km</t>
  </si>
  <si>
    <t>&gt;=1&amp;&lt;=2</t>
  </si>
  <si>
    <t>Rovero et al., 2013; Colyn et al., 2017; Wearn &amp; Glover-Kapfer, 2017</t>
  </si>
  <si>
    <t>Same as REM: 1-2 km without home range size, closer if using mixed models</t>
  </si>
  <si>
    <t>1-2 km without home range size, closer if using mixed models</t>
  </si>
  <si>
    <t xml:space="preserve"> Tobler et al., 2008; Kinnaird &amp; O'Brien, 2011; Ahumada et al., 2011; Wearn &amp; Glover-Kapfer, 2017</t>
  </si>
  <si>
    <t>1-2 km is often adequate (provided each camera is treated as an independent sample)</t>
  </si>
  <si>
    <t>[???]</t>
  </si>
  <si>
    <t>Same as REM: Ideally &gt;= 1 km</t>
  </si>
  <si>
    <t>&gt;=1</t>
  </si>
  <si>
    <t>Ideally &gt;= 1 km</t>
  </si>
  <si>
    <t>SCR/SECR: Minimum 1 month per survey (presuming multiple surveys completed)</t>
  </si>
  <si>
    <t>SC: Minimum 1 month per survey (presuming multiple surveys completed)</t>
  </si>
  <si>
    <t>Minimum 1 month per survey (presuming multiple surveys completed)</t>
  </si>
  <si>
    <t>Wearn &amp; Glover-Kapfer, 2017; Wearn &amp; Glover-Kapfer, 2017</t>
  </si>
  <si>
    <t>If home range size unknown, &gt; 1 km; &gt;= 1 km is typical</t>
  </si>
  <si>
    <t>Tobler et al., 2008; Cusack et al., 2015</t>
  </si>
  <si>
    <t>Ideally &gt;= 1 km, but closer may be justified</t>
  </si>
  <si>
    <t>If stratified, 20-50 per stratum</t>
  </si>
  <si>
    <t>&gt;=(num_covars*20)&amp;&lt;=(num_covars*50)</t>
  </si>
  <si>
    <t>[?]</t>
  </si>
  <si>
    <t>If stratified, &gt; 20 per stratum</t>
  </si>
  <si>
    <t>&gt;=(num_covars*20)</t>
  </si>
  <si>
    <t>&gt; 2-4 per smallest home range [+At minimum, enough to encompass the home ranges of 5-10 individuals]</t>
  </si>
  <si>
    <t>SCR/SECR: &gt; 4 per home range</t>
  </si>
  <si>
    <t>&gt; 4 per home range</t>
  </si>
  <si>
    <t>Karanth &amp; Nichols, 1998; Rovero et al., 2013</t>
  </si>
  <si>
    <t>&gt;= 2 per smallest home range [+At minimum, enough to encompass the home ranges of 5-10 individuals]</t>
  </si>
  <si>
    <t>&gt;= 2 per smallest home rang</t>
  </si>
  <si>
    <t>Recommendations: &gt; 4 per home range</t>
  </si>
  <si>
    <t>Rowcliffe et al., 2008</t>
  </si>
  <si>
    <t>REM: No maximum</t>
  </si>
  <si>
    <t>&lt;Inf</t>
  </si>
  <si>
    <t>No maximum</t>
  </si>
  <si>
    <t>Tobler et al., 2008; Wearn &amp; Glover-Kapfer, 2017</t>
  </si>
  <si>
    <t>Ideally &lt; 6 months</t>
  </si>
  <si>
    <t>&lt;6</t>
  </si>
  <si>
    <t>&lt; 30 for highly detectable</t>
  </si>
  <si>
    <t>&lt;30</t>
  </si>
  <si>
    <t>Tobler et al., 2008; Sollmann et al., 2012</t>
  </si>
  <si>
    <t>Ideally &lt; 3 months</t>
  </si>
  <si>
    <t>&lt;3</t>
  </si>
  <si>
    <t>&lt;20 for common (ψ &gt; 0.75)</t>
  </si>
  <si>
    <t>&lt;20</t>
  </si>
  <si>
    <t>REM: Ideally &lt; 12 months</t>
  </si>
  <si>
    <t>&lt;12</t>
  </si>
  <si>
    <t>Ideally &lt; 12 months</t>
  </si>
  <si>
    <t>SCR/SECR: Sollmann et al., 2012; Sun et al., 2014; Wearn &amp; Glover-Kapfer, 2017</t>
  </si>
  <si>
    <t>Similar to SCR or less: Species-dependent (&lt; home range size)</t>
  </si>
  <si>
    <t>Sollmann et al., 2012; Sun et al., 2014; Wearn &amp; Glover-Kapfer, 2017</t>
  </si>
  <si>
    <t>Species-dependent (&lt; home range size)</t>
  </si>
  <si>
    <t>[*v] Rovero et al., 2013</t>
  </si>
  <si>
    <t xml:space="preserve">Species-dependent (&lt; home range diameter) </t>
  </si>
  <si>
    <t>[v] Species-dependent (home range size) for CR/CMR: There is a trade-off between density and survey extent: 10-30 individuals exposed with a camera location density of at least 2-4 per smallest home range.</t>
  </si>
  <si>
    <t>&lt;= 30 if ψ &gt; 0.8</t>
  </si>
  <si>
    <t>&lt;=30</t>
  </si>
  <si>
    <t>&lt;=1</t>
  </si>
  <si>
    <t>Similar to SCR or less: Maximum of 0.8 times the home range radius</t>
  </si>
  <si>
    <t>Maximum of 0.8 times the home range radius</t>
  </si>
  <si>
    <t>Dependent on species density and distribution</t>
  </si>
  <si>
    <t>[Krebs et al., 2011; Clarke et al., 2023][Efford, 2004; Noss et al., 2012; Wearn &amp; Glover-Kapfer, 2017]</t>
  </si>
  <si>
    <t>Similar to SCR or less: Enough for 20-50 recaptures total</t>
  </si>
  <si>
    <t>Enough for 20-50 recaptures</t>
  </si>
  <si>
    <t>REM: Rowcliffe et al., 2008; Rovero et al., 2013</t>
  </si>
  <si>
    <t>REM: Ideally &gt; 20 detections</t>
  </si>
  <si>
    <t>Rowcliffe et al., 2008; Rovero et al., 2013</t>
  </si>
  <si>
    <t>Ideally &gt; 20 detections</t>
  </si>
  <si>
    <t>Ideally &gt;20 detections</t>
  </si>
  <si>
    <t>REM: Minimum 10 detections</t>
  </si>
  <si>
    <t>Minimum of 10 detections</t>
  </si>
  <si>
    <t>Enough to capture &gt; 10 detections</t>
  </si>
  <si>
    <t>Dependent on species density and distribution (e.g., more cameras with lower density and more clumped distribution)</t>
  </si>
  <si>
    <t>REM: Dependent on species' density</t>
  </si>
  <si>
    <t>Dependent on species' density</t>
  </si>
  <si>
    <t>Objective-dependent</t>
  </si>
  <si>
    <t xml:space="preserve">Dependent on spatial extent of interest </t>
  </si>
  <si>
    <t>Rowcliffe et al., 2013</t>
  </si>
  <si>
    <t>Same as REM: Spatially independent</t>
  </si>
  <si>
    <t>Spatially independent</t>
  </si>
  <si>
    <t>Dependent on behavioural metric (e.g., if it occurs during a certain period)</t>
  </si>
  <si>
    <t>Sun et al., 2022</t>
  </si>
  <si>
    <t xml:space="preserve">	Similar to SC or with fewer cameras</t>
  </si>
  <si>
    <t>[Same as SCR: Augustine et al., 2018; Clarke et al., 2023]</t>
  </si>
  <si>
    <t>Same as SCR; however, more flexible</t>
  </si>
  <si>
    <t>Augustine et al., 2018</t>
  </si>
  <si>
    <t>Ideally, regular, closely-spaced cameras for 2-flank SPIM: due to the increased likelihood of capturing both sides of the animal (Augustine et al., 2018)</t>
  </si>
  <si>
    <t xml:space="preserve"> Augustine et al., 2018</t>
  </si>
  <si>
    <t>Note: larger sampling areas preferred since there will be fewer samples collected on the periphery of the sampled area and thus less uncertainty in identifying individuals</t>
  </si>
  <si>
    <t>[*ix,] Note: larger sampling areas preferred since there will be fewer samples collected on the periphery of the sampled area and thus less uncertainty in identifying individuals (Augustine et al., 2018)</t>
  </si>
  <si>
    <t>[*ix,] Augustine et al., 2018</t>
  </si>
  <si>
    <t>Ideally, regular, closely-spaced cameras (relative to home range sizes)</t>
  </si>
  <si>
    <t>Rovero et al., 2013; Augustine et al., 2018</t>
  </si>
  <si>
    <t>SC: Close enough that individuals will be detected at multiple locations</t>
  </si>
  <si>
    <t>[*iv] Wearn &amp; Glover-Kapfer, 2017</t>
  </si>
  <si>
    <t>Spatially dependent</t>
  </si>
  <si>
    <t>[iv] Spatially dependent for CR: "camera locations should be sufficiently close to one another such that individuals are picked up across more than one location" (Wearn &amp; Glover-Kapfer, 2017).</t>
  </si>
  <si>
    <t>Guillera-Arroita et al., 2010</t>
  </si>
  <si>
    <t>[*i] Wearn &amp; Glover-Kapfer, 2017</t>
  </si>
  <si>
    <t>[i] Spatially independent for species diversity and richness: locations should be independent, meaning that any two locations do not sample the same community of animals. Note - this may be hard to achieve when considering the movement distances of some species, such as big cats, and in practice, a camera spacing of 1-2 km is often used (e.g., Tobler et al., 2008; Ahumada et al., 2011; Kinnaird &amp; O'Brien, 2012)</t>
  </si>
  <si>
    <t>Similar to SCR or less: Ideally, 1/3 the home range radius (~4-7 camera per home range)</t>
  </si>
  <si>
    <t>Ideally, 1/3 the home range radius (~4-7 camera per home range)</t>
  </si>
  <si>
    <t>O'Brien, 2010; Wearn &amp; Glover-Kapfer, 2017</t>
  </si>
  <si>
    <t>20,000 "hyper-rare" (caught 0.1% of the time)</t>
  </si>
  <si>
    <t>REM: Often 2,000</t>
  </si>
  <si>
    <t>Often 2,000</t>
  </si>
  <si>
    <t>Burgar et al., 2018; Sun et al., 2022</t>
  </si>
  <si>
    <t>SC: Ideally 60 (but will depend on detection probability and resight data)</t>
  </si>
  <si>
    <t>Ideally 60 (but will depend on detection probability and resight data)</t>
  </si>
  <si>
    <t>Minimum 40</t>
  </si>
  <si>
    <t>Ahumada et al., 2011</t>
  </si>
  <si>
    <t>Commonly 30</t>
  </si>
  <si>
    <t>SC: Minimum 30</t>
  </si>
  <si>
    <t>Minimum 30</t>
  </si>
  <si>
    <t>Minimum 20</t>
  </si>
  <si>
    <t>REM: Minimum 20</t>
  </si>
  <si>
    <t>SCR/SECR: White et al., 1982; Foster &amp; Harmsen, 2012; Wearn &amp; Glover-Kapfer, 2017</t>
  </si>
  <si>
    <t>SCR/SECR: Minimum 20</t>
  </si>
  <si>
    <t>Recommendations: Minimum 20</t>
  </si>
  <si>
    <t>approach</t>
  </si>
  <si>
    <t>approach=="mod_rai" &amp; zeroinflation=="TRUE" &amp; zi_process=="TRUE"</t>
  </si>
  <si>
    <t>num_cams_avail&gt;20</t>
  </si>
  <si>
    <t>objective %in% c("obj_rel_abund","obj_unknown")</t>
  </si>
  <si>
    <t>mod_rai_hurdle</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</si>
  <si>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</si>
  <si>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</si>
  <si>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</si>
  <si>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</si>
  <si>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mod_rai_zip</t>
  </si>
  <si>
    <t>approach=="mod_rai" &amp; overdispersion=="FALSE" &amp; zeroinflation=="FALSE" &amp; zi_overdispersed=="TRUE" &amp; zi_re_overdispersed =="TRUE" &amp; zi_process=="FALSE"</t>
  </si>
  <si>
    <t>mod_rai_zinb</t>
  </si>
  <si>
    <t>approach=="mod_rai" &amp; overdispersion=="FALSE" &amp; zeroinflation=="FALSE"</t>
  </si>
  <si>
    <t>mod_rai_poisson</t>
  </si>
  <si>
    <t>approach=="mod_rai" &amp; overdispersion=="TRUE" &amp; zeroinflation=="FALSE"</t>
  </si>
  <si>
    <t>mod_rai_nb</t>
  </si>
  <si>
    <t>zi_re_overdispersed =="TRUE"</t>
  </si>
  <si>
    <t>marking_code=="Unmarked"</t>
  </si>
  <si>
    <t>auxillary_info=="timeinfront"</t>
  </si>
  <si>
    <t>mod_nmixture</t>
  </si>
  <si>
    <t>surv_dur_mth_min&gt;=90</t>
  </si>
  <si>
    <t>num_cams_avail&gt;30</t>
  </si>
  <si>
    <t>lowdens_mvmtmed=="TRUE" &amp; multi_det_spatial=="FALSE"</t>
  </si>
  <si>
    <t>mod_mr</t>
  </si>
  <si>
    <t>mod_roylenichols</t>
  </si>
  <si>
    <t>marking_code=="Marked"</t>
  </si>
  <si>
    <t>multisamp_per_loc=="TRUE" OR overdispersion=="TRUE"</t>
  </si>
  <si>
    <t>[c_cam_protocol_ht_angle; this is placeholder text]</t>
  </si>
  <si>
    <t>[c_sp_behav; this is placeholder text]</t>
  </si>
  <si>
    <t>[c_sp_behav_mult; this is placeholder text]</t>
  </si>
  <si>
    <t>[c_sp_behav_season; this is placeholder text]</t>
  </si>
  <si>
    <t>[c_study_season_num; this is placeholder text]</t>
  </si>
  <si>
    <t>demo</t>
  </si>
  <si>
    <t>TRUE-PRI1</t>
  </si>
  <si>
    <t>TRUE-PRI2</t>
  </si>
  <si>
    <t>(sp_hr_size/2)*0.333</t>
  </si>
  <si>
    <t>&lt;(sp_hr_size/2)*0.8</t>
  </si>
  <si>
    <t>&lt;=sp_hr_size</t>
  </si>
  <si>
    <t>&gt;=((sp_hr_size*4)*num_individ)</t>
  </si>
  <si>
    <t>&gt;=((min(sp_hr_size)*2)*5)&amp;&lt;=((min(sp_hr_size)*2)*10)</t>
  </si>
  <si>
    <t>&gt;=(sp_hr_size*4)</t>
  </si>
  <si>
    <t>&gt;=(min(sp_hr_size)*2)&amp;&lt;=(min(sp_hr_size)*4)</t>
  </si>
  <si>
    <t>&gt;sp_hr_size</t>
  </si>
  <si>
    <t>sp_behav_mult</t>
  </si>
  <si>
    <t>cam_independent</t>
  </si>
  <si>
    <t>objective</t>
  </si>
  <si>
    <t>sp_asymptote</t>
  </si>
  <si>
    <t>sp_hr_size</t>
  </si>
  <si>
    <t>sp_info</t>
  </si>
  <si>
    <t>sp_occ_restr</t>
  </si>
  <si>
    <t>sp_type</t>
  </si>
  <si>
    <t>surv_dur_min_max</t>
  </si>
  <si>
    <t>3ormore_cat_ids</t>
  </si>
  <si>
    <t>aux_count_possible</t>
  </si>
  <si>
    <t>auxillary_info</t>
  </si>
  <si>
    <t>cam_dens_gradient</t>
  </si>
  <si>
    <t>cam_direction_ds</t>
  </si>
  <si>
    <t>cam_high_dens</t>
  </si>
  <si>
    <t>focalarea_calc</t>
  </si>
  <si>
    <t>marking_allsub</t>
  </si>
  <si>
    <t>marking_code</t>
  </si>
  <si>
    <t>modmixed</t>
  </si>
  <si>
    <t>sp_common_pop_lg</t>
  </si>
  <si>
    <t>sp_dens_low</t>
  </si>
  <si>
    <t>num_det</t>
  </si>
  <si>
    <t>num_det_individ</t>
  </si>
  <si>
    <t>num_recap</t>
  </si>
  <si>
    <t>overdispersion</t>
  </si>
  <si>
    <t>sp_detprob_cat_least</t>
  </si>
  <si>
    <t>sp_detprob_cat_most</t>
  </si>
  <si>
    <t>sp_rarity_leastrare</t>
  </si>
  <si>
    <t>sp_rarity_rarest</t>
  </si>
  <si>
    <t>survey_dur_mth</t>
  </si>
  <si>
    <t>user_entry</t>
  </si>
  <si>
    <t>zeroinflation</t>
  </si>
  <si>
    <t>zi_overdispersed</t>
  </si>
  <si>
    <t>zi_process</t>
  </si>
  <si>
    <t>zi_re_overdispersed</t>
  </si>
  <si>
    <t>FALSE</t>
  </si>
  <si>
    <t>c_multisamp_per_loc</t>
  </si>
  <si>
    <t>c_cam_makemod_same</t>
  </si>
  <si>
    <t>c_cam_settings_mult</t>
  </si>
  <si>
    <t>c_study_area_mult</t>
  </si>
  <si>
    <t>[c_multisamp_per_loc; this is placeholder text]</t>
  </si>
  <si>
    <t>[c_bait_lure; this is placeholder text]</t>
  </si>
  <si>
    <t>[c_bait_lure_cams; this is placeholder text]</t>
  </si>
  <si>
    <t>[c_cam_makemod_same; this is placeholder text]</t>
  </si>
  <si>
    <t>[c_cam_settings_mult; this is placeholder text]</t>
  </si>
  <si>
    <t>[c_study_area_mult; this is placeholder text]</t>
  </si>
  <si>
    <t>NULL</t>
  </si>
  <si>
    <t>obj_density</t>
  </si>
  <si>
    <t>obj_behaviour</t>
  </si>
  <si>
    <t>obj_pop_size</t>
  </si>
  <si>
    <t>obj_divers_rich</t>
  </si>
  <si>
    <t>obj_inventory</t>
  </si>
  <si>
    <t>obj_occupancy</t>
  </si>
  <si>
    <t>obj_rel_abund</t>
  </si>
  <si>
    <t>field_present</t>
  </si>
  <si>
    <t>sp_rarity %in% c("unkn","multiple")</t>
  </si>
  <si>
    <t>note</t>
  </si>
  <si>
    <t>rec_sample-design_text</t>
  </si>
  <si>
    <t>sp_detprob_cat %in% c("unkn","multiple")</t>
  </si>
  <si>
    <t>If used suggested 4 camera per home range, 40-120</t>
  </si>
  <si>
    <t>Same as SCR</t>
  </si>
  <si>
    <t>Camera days per camera location</t>
  </si>
  <si>
    <t>Recommendations</t>
  </si>
  <si>
    <t>Ideally &gt; 12 months total (based on minimum for SCR)</t>
  </si>
  <si>
    <t>CHECK zi_re_overdispersed =="TRUE"</t>
  </si>
  <si>
    <t>[c_obj_targ_sp; this is placeholder text ; approach=="mod_rai" &amp; overdispersion=="TRUE" &amp; zeroinflation=="FALSE"]</t>
  </si>
  <si>
    <t>c_mod_rai</t>
  </si>
  <si>
    <t>Species inventory</t>
  </si>
  <si>
    <t>Species diversity &amp; richness</t>
  </si>
  <si>
    <t>Relative abundance indices</t>
  </si>
  <si>
    <t>Capture-recapture (CR) / Capture-mark-recapture (CMR)</t>
  </si>
  <si>
    <t>Spatial capture-recapture (SCR) / Spatially explicit capture recapture (SECR)</t>
  </si>
  <si>
    <t>Mark-resight (MR)</t>
  </si>
  <si>
    <t>Spatial count (SC) model / Unmarked spatial capture-recapture</t>
  </si>
  <si>
    <t>Spatial Partial Identity Model (Categorical SPIM; catSPIM)</t>
  </si>
  <si>
    <t>Spatial Partial Identity Model (2-flank SPIM)</t>
  </si>
  <si>
    <t>Random encounter model (REM)</t>
  </si>
  <si>
    <t>Random encounter and staying time (REST)</t>
  </si>
  <si>
    <t>Time in front of the camera (TIFC)</t>
  </si>
  <si>
    <t>Distance sampling (DS)</t>
  </si>
  <si>
    <t>Time-to-event (TTE)</t>
  </si>
  <si>
    <t>Space-to-event (STE)</t>
  </si>
  <si>
    <t>Instantaneous sampling (IS)</t>
  </si>
  <si>
    <t>approach_fulltext</t>
  </si>
  <si>
    <t>display_order</t>
  </si>
  <si>
    <t>approach_in_use</t>
  </si>
  <si>
    <t>approach_sub_fulltext</t>
  </si>
  <si>
    <t>approach_ref</t>
  </si>
  <si>
    <t>mod_divers_rich_rich</t>
  </si>
  <si>
    <t>mod_divers_rich_divers</t>
  </si>
  <si>
    <t>mod_divers_rich_beta</t>
  </si>
  <si>
    <t>[MacKenzie et al., 2002]</t>
  </si>
  <si>
    <t>Poisson</t>
  </si>
  <si>
    <t>Zero-inflated poisson (ZIP)</t>
  </si>
  <si>
    <t>[Lambert 1992]</t>
  </si>
  <si>
    <t>Negative binomial (NB)</t>
  </si>
  <si>
    <t>[Mullahy, 1986]</t>
  </si>
  <si>
    <t>Zero-inflated negative binomial (ZINB)</t>
  </si>
  <si>
    <t>[McCullagh &amp; Nelder, 1989]</t>
  </si>
  <si>
    <t>Hurdle</t>
  </si>
  <si>
    <t>[Mullahy 1986; Heilbron 1994]</t>
  </si>
  <si>
    <t>[Karanth, 1995; Karanth &amp; Nichols, 1998]</t>
  </si>
  <si>
    <t>[Borchers &amp; Efford, 2008; Efford, 2004; Royle &amp; Young, 2008; Royle et al., 2009]</t>
  </si>
  <si>
    <t>[Arnason et al., 1991; McClintock et al., 2009]</t>
  </si>
  <si>
    <t>[Chandler &amp; Royle, 2013; Sollmann et al., 2013a, 2013b]</t>
  </si>
  <si>
    <t>[Chandler &amp; Royle, 2013; Royle et al., 2014]</t>
  </si>
  <si>
    <t>[Augustine et al., 2019; Sun et al., 2022]</t>
  </si>
  <si>
    <t>[Augustine et al., 2018]</t>
  </si>
  <si>
    <t>Royle-Nichols</t>
  </si>
  <si>
    <t>[Royle &amp; Nichols, 2003; MacKenzie et al., 2006]</t>
  </si>
  <si>
    <t>N-mixture</t>
  </si>
  <si>
    <t>[Rowcliffe et al., 2008, 2013]</t>
  </si>
  <si>
    <t>[Nakashima et al., 2017]</t>
  </si>
  <si>
    <t>Huggard, 2018; Warbington &amp; Boyce, 2020; tested in Becker et al., 2022</t>
  </si>
  <si>
    <t>[Howe et al., 2017]</t>
  </si>
  <si>
    <t>[Moeller et al., 2018]</t>
  </si>
  <si>
    <t>Density</t>
  </si>
  <si>
    <t>Vital rates</t>
  </si>
  <si>
    <t>obj_vital_rate</t>
  </si>
  <si>
    <t>Absolute abundance</t>
  </si>
  <si>
    <t>obj_abundance</t>
  </si>
  <si>
    <t>Population size</t>
  </si>
  <si>
    <t>Relative abundance</t>
  </si>
  <si>
    <t>Occupancy</t>
  </si>
  <si>
    <t>objective_display_order</t>
  </si>
  <si>
    <t>objective_fulltext</t>
  </si>
  <si>
    <t>approach_sub_type</t>
  </si>
  <si>
    <t>Binned</t>
  </si>
  <si>
    <t>Measured</t>
  </si>
  <si>
    <t>mod_divers_rich_alpha</t>
  </si>
  <si>
    <t>mod_divers_rich_gamma</t>
  </si>
  <si>
    <t>multi_det_spatial</t>
  </si>
  <si>
    <t>num_cams_avail</t>
  </si>
  <si>
    <t>ignore_alternative_multi_det_spatial</t>
  </si>
  <si>
    <t>ignore_subtype_cond</t>
  </si>
  <si>
    <t>ignore_notes</t>
  </si>
  <si>
    <t>[unkn]</t>
  </si>
  <si>
    <t>sample_design_type</t>
  </si>
  <si>
    <t>xx</t>
  </si>
  <si>
    <t>ignore_scenario</t>
  </si>
  <si>
    <t>sample_design_type_text</t>
  </si>
  <si>
    <t>header_display_order</t>
  </si>
  <si>
    <t>cam_arrange%in% c("Stratified","Stratified random")</t>
  </si>
  <si>
    <t>sp_size %in% c("med","lg")</t>
  </si>
  <si>
    <t>sp_detprob_cat %in% c("med","multiple","unk")</t>
  </si>
  <si>
    <t>data_hr=="TRUE" &amp; num_cams&gt;=(sp_hr_size*4)</t>
  </si>
  <si>
    <t>data_hr=="FALSE" &amp; num_cams&gt;=(sp_hr_size*4)</t>
  </si>
  <si>
    <t>num_cams&gt;=(sp_hr_size*4)</t>
  </si>
  <si>
    <t>sp_detprob_cat!="high"</t>
  </si>
  <si>
    <t>sp_info=="poor"</t>
  </si>
  <si>
    <t>sp_detprob_cat=="high"</t>
  </si>
  <si>
    <t>sp_asymptote=="TRUE"</t>
  </si>
  <si>
    <t>user_entry=="analysis" &amp; num_recap&gt;=60</t>
  </si>
  <si>
    <t>cam_arrange%in% c("Stratified","Stratified random","Stratified targeted") &amp; (cam_strat_covar_num&gt;0)</t>
  </si>
  <si>
    <t>(sp_type=="carnivore" &amp; sp_dens_low=="TRUE") | (sp_type=="ungulate" &amp; sp_rarity=="rare")</t>
  </si>
  <si>
    <t>cam_arrange=="Random"</t>
  </si>
  <si>
    <t>cam_dens_gradient=="TRUE"</t>
  </si>
  <si>
    <t>cam_direction_ds=="TRUE"</t>
  </si>
  <si>
    <t>data_hr=="FALSE" &amp; modmixed=="FALSE"</t>
  </si>
  <si>
    <t>data_hr=="FALSE" &amp; modmixed=="TRUE"</t>
  </si>
  <si>
    <t>data_hr=="FALSE"</t>
  </si>
  <si>
    <t>data_hr=="TRUE"</t>
  </si>
  <si>
    <t>detprob&lt;0.1</t>
  </si>
  <si>
    <t>sp_detprob_cat!="low"</t>
  </si>
  <si>
    <t>sp_detprob_cat=="low"</t>
  </si>
  <si>
    <t>sp_occ_restr=="FALSE"</t>
  </si>
  <si>
    <t>sp_occ_restr=="TRUE" | sp_occ_restr=="FALSE"</t>
  </si>
  <si>
    <t>sp_rarity=="common"</t>
  </si>
  <si>
    <t>sp_rarity=="less common"</t>
  </si>
  <si>
    <t>sp_rarity=="rare"</t>
  </si>
  <si>
    <t>sp_rarity=="very-rare"</t>
  </si>
  <si>
    <t>sp_type=="carnivore"</t>
  </si>
  <si>
    <t>user_entry=="analysis" &amp; num_det_individ&gt;=10 &amp; num_det_individ&lt;=30</t>
  </si>
  <si>
    <t>user_entry=="analysis" &amp; num_det_individ&gt;=20</t>
  </si>
  <si>
    <t>user_entry=="analysis" &amp; num_det&gt;=10</t>
  </si>
  <si>
    <t>user_entry=="analysis" &amp; num_det&gt;=20</t>
  </si>
  <si>
    <t>user_entry=="analysis" &amp; num_recap&gt;=20 &amp; num_recap&lt;=50</t>
  </si>
  <si>
    <t>sp_detprob_cat=="low" | sp_rarity="rare"</t>
  </si>
  <si>
    <t>mod_inventory_cam_arrange_1</t>
  </si>
  <si>
    <t>mod_inventory_cam_arrange_2</t>
  </si>
  <si>
    <t>mod_inventory_cam_spacing_1</t>
  </si>
  <si>
    <t>mod_inventory_cam_spacing_2</t>
  </si>
  <si>
    <t>mod_inventory_num_cams_1</t>
  </si>
  <si>
    <t>mod_inventory_num_cams_2</t>
  </si>
  <si>
    <t>mod_inventory_camdays_per_loc_1</t>
  </si>
  <si>
    <t>mod_inventory_camdays_per_loc_2</t>
  </si>
  <si>
    <t>mod_inventory_camdays_per_loc_3</t>
  </si>
  <si>
    <t>mod_inventory_cam_days_ttl_1</t>
  </si>
  <si>
    <t>mod_inventory_survey_duration_1</t>
  </si>
  <si>
    <t>mod_divers_rich_cam_arrange_1</t>
  </si>
  <si>
    <t>mod_divers_rich_cam_arrange_2</t>
  </si>
  <si>
    <t>mod_divers_rich_cam_arrange_3</t>
  </si>
  <si>
    <t>mod_divers_rich_cam_arrange_4</t>
  </si>
  <si>
    <t>mod_divers_rich_cam_spacing_1</t>
  </si>
  <si>
    <t>mod_divers_rich_cam_spacing_2</t>
  </si>
  <si>
    <t>mod_divers_rich_cam_spacing_3</t>
  </si>
  <si>
    <t>mod_divers_rich_num_cams_1</t>
  </si>
  <si>
    <t>mod_divers_rich_num_cams_2</t>
  </si>
  <si>
    <t>mod_divers_rich_num_cams_3</t>
  </si>
  <si>
    <t>mod_divers_rich_num_cams_4</t>
  </si>
  <si>
    <t>mod_divers_rich_num_cams_5</t>
  </si>
  <si>
    <t>mod_divers_rich_num_cams_6</t>
  </si>
  <si>
    <t>mod_divers_rich_camdays_per_loc_1</t>
  </si>
  <si>
    <t>mod_divers_rich_cam_days_ttl_1</t>
  </si>
  <si>
    <t>mod_divers_rich_cam_days_ttl_2</t>
  </si>
  <si>
    <t>mod_divers_rich_survey_duration_1</t>
  </si>
  <si>
    <t>mod_divers_rich_survey_duration_2</t>
  </si>
  <si>
    <t>mod_occupancy_cam_arrange_1</t>
  </si>
  <si>
    <t>mod_occupancy_cam_arrange_2</t>
  </si>
  <si>
    <t>mod_occupancy_cam_arrange_3</t>
  </si>
  <si>
    <t>mod_occupancy_cam_arrange_4</t>
  </si>
  <si>
    <t>mod_occupancy_cam_spacing_1</t>
  </si>
  <si>
    <t>mod_occupancy_cam_spacing_2</t>
  </si>
  <si>
    <t>mod_occupancy_num_cams_1</t>
  </si>
  <si>
    <t>mod_occupancy_num_cams_2</t>
  </si>
  <si>
    <t>mod_occupancy_num_cams_3</t>
  </si>
  <si>
    <t>mod_occupancy_num_cams_4</t>
  </si>
  <si>
    <t>mod_occupancy_num_cams_5</t>
  </si>
  <si>
    <t>mod_occupancy_num_cams_6</t>
  </si>
  <si>
    <t>mod_occupancy_num_cams_7</t>
  </si>
  <si>
    <t>mod_occupancy_camdays_per_loc_1</t>
  </si>
  <si>
    <t>mod_occupancy_camdays_per_loc_2</t>
  </si>
  <si>
    <t>mod_occupancy_cam_days_ttl_1</t>
  </si>
  <si>
    <t>mod_occupancy_cam_days_ttl_2</t>
  </si>
  <si>
    <t>mod_occupancy_cam_days_ttl_3</t>
  </si>
  <si>
    <t>mod_occupancy_cam_days_ttl_4</t>
  </si>
  <si>
    <t>mod_occupancy_survey_duration_1</t>
  </si>
  <si>
    <t>mod_occupancy_survey_duration_2</t>
  </si>
  <si>
    <t>mod_rai_cam_arrange_1</t>
  </si>
  <si>
    <t>mod_rai_cam_arrange_2</t>
  </si>
  <si>
    <t>mod_rai_cam_spacing_1</t>
  </si>
  <si>
    <t>mod_rai_cam_spacing_2</t>
  </si>
  <si>
    <t>mod_rai_cam_spacing_3</t>
  </si>
  <si>
    <t>mod_rai_num_cams_1</t>
  </si>
  <si>
    <t>mod_rai_num_cams_2</t>
  </si>
  <si>
    <t>mod_rai_num_cams_3</t>
  </si>
  <si>
    <t>mod_rai_num_cams_4</t>
  </si>
  <si>
    <t>mod_rai_camdays_per_loc_1</t>
  </si>
  <si>
    <t>mod_rai_camdays_per_loc_2</t>
  </si>
  <si>
    <t>mod_rai_camdays_per_loc_3</t>
  </si>
  <si>
    <t>mod_rai_cam_days_ttl_1</t>
  </si>
  <si>
    <t>mod_rai_cam_days_ttl_2</t>
  </si>
  <si>
    <t>mod_rai_cam_days_ttl_3</t>
  </si>
  <si>
    <t>mod_rai_cam_days_ttl_4</t>
  </si>
  <si>
    <t>mod_rai_cam_days_ttl_5</t>
  </si>
  <si>
    <t>mod_rai_cam_days_ttl_6</t>
  </si>
  <si>
    <t>mod_rai_survey_duration_1</t>
  </si>
  <si>
    <t>mod_rai_survey_duration_2</t>
  </si>
  <si>
    <t>mod_cr_cmr_cam_arrange_1</t>
  </si>
  <si>
    <t>mod_cr_cmr_cam_arrange_3</t>
  </si>
  <si>
    <t>mod_cr_cmr_cam_arrange_4</t>
  </si>
  <si>
    <t>mod_cr_cmr_cam_arrange_5</t>
  </si>
  <si>
    <t>mod_cr_cmr_cam_spacing_1</t>
  </si>
  <si>
    <t>mod_cr_cmr_cam_spacing_2</t>
  </si>
  <si>
    <t>mod_cr_cmr_cam_spacing_3</t>
  </si>
  <si>
    <t>mod_cr_cmr_num_cams_1</t>
  </si>
  <si>
    <t>mod_cr_cmr_num_cams_2</t>
  </si>
  <si>
    <t>mod_cr_cmr_num_cams_3</t>
  </si>
  <si>
    <t>mod_cr_cmr_camdays_per_loc_1</t>
  </si>
  <si>
    <t>mod_cr_cmr_camdays_per_loc_2</t>
  </si>
  <si>
    <t>mod_cr_cmr_camdays_per_loc_3</t>
  </si>
  <si>
    <t>mod_cr_cmr_cam_days_ttl_1</t>
  </si>
  <si>
    <t>mod_cr_cmr_cam_days_ttl_2</t>
  </si>
  <si>
    <t>mod_cr_cmr_cam_days_ttl_3</t>
  </si>
  <si>
    <t>mod_cr_cmr_survey_duration_1</t>
  </si>
  <si>
    <t>mod_cr_cmr_survey_duration_2</t>
  </si>
  <si>
    <t>mod_cr_cmr_survey_duration_3</t>
  </si>
  <si>
    <t>mod_cr_cmr_survey_duration_4</t>
  </si>
  <si>
    <t>mod_scr_secr_cam_arrange_1</t>
  </si>
  <si>
    <t>mod_scr_secr_cam_arrange_2</t>
  </si>
  <si>
    <t>mod_scr_secr_cam_arrange_3</t>
  </si>
  <si>
    <t>mod_scr_secr_cam_spacing_1</t>
  </si>
  <si>
    <t>mod_scr_secr_cam_spacing_2</t>
  </si>
  <si>
    <t>mod_scr_secr_cam_spacing_3</t>
  </si>
  <si>
    <t>mod_scr_secr_num_cams_1</t>
  </si>
  <si>
    <t>mod_scr_secr_num_cams_2</t>
  </si>
  <si>
    <t>mod_scr_secr_num_cams_3</t>
  </si>
  <si>
    <t>mod_scr_secr_num_cams_4</t>
  </si>
  <si>
    <t>mod_scr_secr_num_cams_5</t>
  </si>
  <si>
    <t>mod_scr_secr_camdays_per_loc_1</t>
  </si>
  <si>
    <t>mod_scr_secr_camdays_per_loc_2</t>
  </si>
  <si>
    <t>mod_scr_secr_camdays_per_loc_3</t>
  </si>
  <si>
    <t>mod_scr_secr_cam_days_ttl_1</t>
  </si>
  <si>
    <t>mod_scr_secr_cam_days_ttl_2</t>
  </si>
  <si>
    <t>mod_scr_secr_cam_days_ttl_3</t>
  </si>
  <si>
    <t>mod_scr_secr_cam_days_ttl_4</t>
  </si>
  <si>
    <t>mod_scr_secr_survey_duration_1</t>
  </si>
  <si>
    <t>mod_scr_secr_survey_duration_2</t>
  </si>
  <si>
    <t>mod_scr_secr_survey_duration_3</t>
  </si>
  <si>
    <t>mod_smr_cam_arrange_1</t>
  </si>
  <si>
    <t>mod_smr_cam_arrange_2</t>
  </si>
  <si>
    <t>mod_smr_cam_arrange_3</t>
  </si>
  <si>
    <t>mod_smr_cam_spacing_1</t>
  </si>
  <si>
    <t>mod_smr_num_cams_1</t>
  </si>
  <si>
    <t>mod_smr_num_cams_2</t>
  </si>
  <si>
    <t>mod_smr_camdays_per_loc_1</t>
  </si>
  <si>
    <t>mod_smr_camdays_per_loc_2</t>
  </si>
  <si>
    <t>mod_smr_camdays_per_loc_3</t>
  </si>
  <si>
    <t>mod_smr_camdays_per_loc_4</t>
  </si>
  <si>
    <t>mod_smr_cam_days_ttl_1</t>
  </si>
  <si>
    <t>mod_smr_survey_duration_1</t>
  </si>
  <si>
    <t>mod_smr_survey_duration_2</t>
  </si>
  <si>
    <t>mod_smr_survey_duration_3</t>
  </si>
  <si>
    <t>mod_sc_cam_arrange_1</t>
  </si>
  <si>
    <t>mod_sc_cam_arrange_2</t>
  </si>
  <si>
    <t>mod_sc_cam_spacing_1</t>
  </si>
  <si>
    <t>mod_sc_num_cams_1</t>
  </si>
  <si>
    <t>mod_sc_num_cams_2</t>
  </si>
  <si>
    <t>mod_sc_camdays_per_loc_1</t>
  </si>
  <si>
    <t>mod_sc_camdays_per_loc_2</t>
  </si>
  <si>
    <t>mod_sc_camdays_per_loc_3</t>
  </si>
  <si>
    <t>mod_sc_camdays_per_loc_4</t>
  </si>
  <si>
    <t>mod_sc_camdays_per_loc_5</t>
  </si>
  <si>
    <t>mod_sc_cam_days_ttl_1</t>
  </si>
  <si>
    <t>mod_sc_survey_duration_1</t>
  </si>
  <si>
    <t>mod_sc_survey_duration_2</t>
  </si>
  <si>
    <t>mod_sc_survey_duration_3</t>
  </si>
  <si>
    <t>mod_catspim_cam_arrange_1</t>
  </si>
  <si>
    <t>mod_catspim_cam_arrange_2</t>
  </si>
  <si>
    <t>mod_catspim_cam_spacing_1</t>
  </si>
  <si>
    <t>mod_catspim_num_cams_1</t>
  </si>
  <si>
    <t>mod_catspim_num_cams_2</t>
  </si>
  <si>
    <t>mod_catspim_num_cams_3</t>
  </si>
  <si>
    <t>mod_catspim_camdays_per_loc_1</t>
  </si>
  <si>
    <t>mod_catspim_camdays_per_loc_2</t>
  </si>
  <si>
    <t>mod_catspim_camdays_per_loc_3</t>
  </si>
  <si>
    <t>mod_catspim_camdays_per_loc_4</t>
  </si>
  <si>
    <t>mod_catspim_camdays_per_loc_5</t>
  </si>
  <si>
    <t>mod_catspim_cam_days_ttl_1</t>
  </si>
  <si>
    <t>mod_catspim_cam_days_ttl_2</t>
  </si>
  <si>
    <t>mod_catspim_cam_days_ttl_3</t>
  </si>
  <si>
    <t>mod_catspim_cam_days_ttl_4</t>
  </si>
  <si>
    <t>mod_catspim_survey_duration_1</t>
  </si>
  <si>
    <t>mod_catspim_survey_duration_2</t>
  </si>
  <si>
    <t>mod_catspim_survey_duration_3</t>
  </si>
  <si>
    <t>mod_catspim_survey_duration_4</t>
  </si>
  <si>
    <t>mod_2flankspim_cam_arrange_1</t>
  </si>
  <si>
    <t>mod_2flankspim_cam_arrange_2</t>
  </si>
  <si>
    <t>mod_2flankspim_cam_arrange_3</t>
  </si>
  <si>
    <t>mod_2flankspim_cam_arrange_4</t>
  </si>
  <si>
    <t>mod_2flankspim_cam_arrange_5</t>
  </si>
  <si>
    <t>mod_2flankspim_cam_spacing_1</t>
  </si>
  <si>
    <t>mod_2flankspim_cam_spacing_2</t>
  </si>
  <si>
    <t>mod_2flankspim_cam_spacing_3</t>
  </si>
  <si>
    <t>mod_2flankspim_cam_spacing_4</t>
  </si>
  <si>
    <t>mod_2flankspim_cam_spacing_5</t>
  </si>
  <si>
    <t>mod_2flankspim_cam_spacing_6</t>
  </si>
  <si>
    <t>mod_2flankspim_num_cams_1</t>
  </si>
  <si>
    <t>mod_2flankspim_num_cams_2</t>
  </si>
  <si>
    <t>mod_2flankspim_num_cams_3</t>
  </si>
  <si>
    <t>mod_2flankspim_num_cams_4</t>
  </si>
  <si>
    <t>mod_2flankspim_num_cams_5</t>
  </si>
  <si>
    <t>mod_2flankspim_camdays_per_loc_1</t>
  </si>
  <si>
    <t>mod_2flankspim_camdays_per_loc_2</t>
  </si>
  <si>
    <t>mod_2flankspim_camdays_per_loc_3</t>
  </si>
  <si>
    <t>mod_2flankspim_camdays_per_loc_4</t>
  </si>
  <si>
    <t>mod_2flankspim_cam_days_ttl_1</t>
  </si>
  <si>
    <t>mod_2flankspim_survey_duration_1</t>
  </si>
  <si>
    <t>mod_2flankspim_survey_duration_2</t>
  </si>
  <si>
    <t>mod_2flankspim_survey_duration_3</t>
  </si>
  <si>
    <t>mod_2flankspim_survey_duration_4</t>
  </si>
  <si>
    <t>mod_rem_cam_arrange_1</t>
  </si>
  <si>
    <t>mod_rem_cam_arrange_2</t>
  </si>
  <si>
    <t>mod_rem_cam_arrange_3</t>
  </si>
  <si>
    <t>mod_rem_cam_arrange_4</t>
  </si>
  <si>
    <t>mod_rem_cam_arrange_5</t>
  </si>
  <si>
    <t>mod_rem_cam_spacing_1</t>
  </si>
  <si>
    <t>mod_rem_cam_spacing_2</t>
  </si>
  <si>
    <t>mod_rem_cam_spacing_3</t>
  </si>
  <si>
    <t>mod_rem_cam_spacing_4</t>
  </si>
  <si>
    <t>mod_rem_cam_spacing_5</t>
  </si>
  <si>
    <t>mod_rem_cam_spacing_6</t>
  </si>
  <si>
    <t>mod_rem_num_cams_1</t>
  </si>
  <si>
    <t>mod_rem_num_cams_2</t>
  </si>
  <si>
    <t>mod_rem_num_cams_3</t>
  </si>
  <si>
    <t>mod_rem_num_cams_4</t>
  </si>
  <si>
    <t>mod_rem_camdays_per_loc_1</t>
  </si>
  <si>
    <t>mod_rem_camdays_per_loc_2</t>
  </si>
  <si>
    <t>mod_rem_cam_days_ttl_1</t>
  </si>
  <si>
    <t>mod_rem_cam_days_ttl_2</t>
  </si>
  <si>
    <t>mod_rem_cam_days_ttl_3</t>
  </si>
  <si>
    <t>mod_rem_cam_days_ttl_4</t>
  </si>
  <si>
    <t>mod_rem_cam_days_ttl_5</t>
  </si>
  <si>
    <t>mod_rem_survey_duration_1</t>
  </si>
  <si>
    <t>mod_rem_survey_duration_2</t>
  </si>
  <si>
    <t>mod_rest_cam_arrange_1</t>
  </si>
  <si>
    <t>mod_rest_cam_arrange_2</t>
  </si>
  <si>
    <t>mod_rest_cam_arrange_3</t>
  </si>
  <si>
    <t>mod_rest_cam_arrange_4</t>
  </si>
  <si>
    <t>mod_rest_cam_arrange_5</t>
  </si>
  <si>
    <t>mod_rest_cam_arrange_6</t>
  </si>
  <si>
    <t>mod_rest_cam_spacing_1</t>
  </si>
  <si>
    <t>mod_rest_cam_spacing_2</t>
  </si>
  <si>
    <t>mod_rest_cam_spacing_3</t>
  </si>
  <si>
    <t>mod_rest_cam_spacing_4</t>
  </si>
  <si>
    <t>mod_rest_cam_spacing_5</t>
  </si>
  <si>
    <t>mod_rest_cam_spacing_6</t>
  </si>
  <si>
    <t>mod_rest_cam_spacing_7</t>
  </si>
  <si>
    <t>mod_rest_num_cams_1</t>
  </si>
  <si>
    <t>mod_rest_num_cams_2</t>
  </si>
  <si>
    <t>mod_rest_num_cams_3</t>
  </si>
  <si>
    <t>mod_rest_camdays_per_loc_1</t>
  </si>
  <si>
    <t>mod_rest_camdays_per_loc_2</t>
  </si>
  <si>
    <t>mod_rest_cam_days_ttl_1</t>
  </si>
  <si>
    <t>mod_rest_cam_days_ttl_2</t>
  </si>
  <si>
    <t>mod_rest_cam_days_ttl_3</t>
  </si>
  <si>
    <t>mod_rest_cam_days_ttl_4</t>
  </si>
  <si>
    <t>mod_rest_cam_days_ttl_5</t>
  </si>
  <si>
    <t>mod_rest_cam_days_ttl_6</t>
  </si>
  <si>
    <t>mod_rest_survey_duration_1</t>
  </si>
  <si>
    <t>mod_rest_survey_duration_2</t>
  </si>
  <si>
    <t>mod_rest_survey_duration_3</t>
  </si>
  <si>
    <t>mod_tifc_cam_arrange_1</t>
  </si>
  <si>
    <t>mod_tifc_cam_arrange_2</t>
  </si>
  <si>
    <t>mod_tifc_cam_spacing_1</t>
  </si>
  <si>
    <t>mod_tifc_cam_spacing_2</t>
  </si>
  <si>
    <t>mod_tifc_cam_spacing_3</t>
  </si>
  <si>
    <t>mod_tifc_cam_spacing_4</t>
  </si>
  <si>
    <t>mod_tifc_cam_spacing_5</t>
  </si>
  <si>
    <t>mod_tifc_cam_spacing_6</t>
  </si>
  <si>
    <t>mod_tifc_cam_spacing_7</t>
  </si>
  <si>
    <t>mod_tifc_num_cams_1</t>
  </si>
  <si>
    <t>mod_tifc_num_cams_2</t>
  </si>
  <si>
    <t>mod_tifc_num_cams_3</t>
  </si>
  <si>
    <t>mod_tifc_num_cams_4</t>
  </si>
  <si>
    <t>mod_tifc_camdays_per_loc_1</t>
  </si>
  <si>
    <t>mod_tifc_camdays_per_loc_2</t>
  </si>
  <si>
    <t>mod_tifc_cam_days_ttl_1</t>
  </si>
  <si>
    <t>mod_tifc_cam_days_ttl_2</t>
  </si>
  <si>
    <t>mod_tifc_cam_days_ttl_3</t>
  </si>
  <si>
    <t>mod_tifc_cam_days_ttl_4</t>
  </si>
  <si>
    <t>mod_tifc_cam_days_ttl_5</t>
  </si>
  <si>
    <t>mod_tifc_cam_days_ttl_6</t>
  </si>
  <si>
    <t>mod_tifc_survey_duration_1</t>
  </si>
  <si>
    <t>mod_tifc_survey_duration_2</t>
  </si>
  <si>
    <t>mod_ds_cam_arrange_1</t>
  </si>
  <si>
    <t>mod_ds_cam_arrange_2</t>
  </si>
  <si>
    <t>mod_ds_cam_arrange_3</t>
  </si>
  <si>
    <t>mod_ds_cam_arrange_4</t>
  </si>
  <si>
    <t>mod_ds_cam_spacing_1</t>
  </si>
  <si>
    <t>mod_ds_num_cams_1</t>
  </si>
  <si>
    <t>mod_ds_camdays_per_loc_1</t>
  </si>
  <si>
    <t>mod_ds_cam_days_ttl_1</t>
  </si>
  <si>
    <t>mod_ds_survey_duration_1</t>
  </si>
  <si>
    <t>mod_tte_cam_arrange_1</t>
  </si>
  <si>
    <t>mod_tte_cam_arrange_2</t>
  </si>
  <si>
    <t>mod_tte_cam_arrange_3</t>
  </si>
  <si>
    <t>mod_tte_cam_spacing_1</t>
  </si>
  <si>
    <t>mod_tte_num_cams_1</t>
  </si>
  <si>
    <t>mod_tte_num_cams_2</t>
  </si>
  <si>
    <t>mod_tte_num_cams_3</t>
  </si>
  <si>
    <t>mod_tte_camdays_per_loc_1</t>
  </si>
  <si>
    <t>mod_tte_cam_days_ttl_1</t>
  </si>
  <si>
    <t>mod_tte_survey_duration_1</t>
  </si>
  <si>
    <t>mod_ste_cam_arrange_1</t>
  </si>
  <si>
    <t>mod_ste_cam_arrange_2</t>
  </si>
  <si>
    <t>mod_ste_cam_arrange_3</t>
  </si>
  <si>
    <t>mod_ste_cam_spacing_1</t>
  </si>
  <si>
    <t>mod_ste_num_cams_1</t>
  </si>
  <si>
    <t>mod_ste_num_cams_2</t>
  </si>
  <si>
    <t>mod_ste_num_cams_3</t>
  </si>
  <si>
    <t>mod_ste_camdays_per_loc_1</t>
  </si>
  <si>
    <t>mod_ste_cam_days_ttl_1</t>
  </si>
  <si>
    <t>mod_ste_survey_duration_1</t>
  </si>
  <si>
    <t>mod_is_cam_arrange_1</t>
  </si>
  <si>
    <t>mod_is_cam_arrange_2</t>
  </si>
  <si>
    <t>mod_is_cam_arrange_3</t>
  </si>
  <si>
    <t>mod_is_cam_spacing_1</t>
  </si>
  <si>
    <t>mod_is_num_cams_1</t>
  </si>
  <si>
    <t>mod_is_num_cams_2</t>
  </si>
  <si>
    <t>mod_is_num_cams_3</t>
  </si>
  <si>
    <t>mod_is_camdays_per_loc_1</t>
  </si>
  <si>
    <t>mod_is_cam_days_ttl_1</t>
  </si>
  <si>
    <t>mod_is_survey_duration_1</t>
  </si>
  <si>
    <t>mod_behaviour_cam_arrange_1</t>
  </si>
  <si>
    <t>mod_behaviour_cam_arrange_2</t>
  </si>
  <si>
    <t>mod_behaviour_cam_arrange_3</t>
  </si>
  <si>
    <t>mod_behaviour_cam_spacing_1</t>
  </si>
  <si>
    <t>mod_behaviour_cam_spacing_2</t>
  </si>
  <si>
    <t>mod_behaviour_cam_spacing_3</t>
  </si>
  <si>
    <t>mod_behaviour_num_cams_1</t>
  </si>
  <si>
    <t>mod_behaviour_num_cams_2</t>
  </si>
  <si>
    <t>mod_behaviour_camdays_per_loc_1</t>
  </si>
  <si>
    <t>mod_behaviour_cam_days_ttl_1</t>
  </si>
  <si>
    <t>mod_behaviour_survey_duration_1</t>
  </si>
  <si>
    <t>Spatial mark-resight (SMR)</t>
  </si>
  <si>
    <t>Beta-diversity (β)</t>
  </si>
  <si>
    <t>Gamma richness (γ)</t>
  </si>
  <si>
    <t>Alpha richness (α)</t>
  </si>
  <si>
    <t>Species diversity &amp; richness - Alpha richness (α)</t>
  </si>
  <si>
    <t>Species diversity &amp; richness - Gamma richness (γ)</t>
  </si>
  <si>
    <t>Species diversity &amp; richness - Beta-diversity (β)</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</si>
  <si>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</si>
  <si>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</si>
  <si>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</si>
  <si>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</si>
  <si>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</si>
  <si>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[c_sp_rarity_multi; this is placeholder text]</t>
  </si>
  <si>
    <t>c_sp_size_multi</t>
  </si>
  <si>
    <t>[c_sp_size_multi; this is placeholder text]</t>
  </si>
  <si>
    <t>[c_sp_detprob_cat_ulti; this is placeholder text]</t>
  </si>
  <si>
    <t>obj_targ_sp =="multiple"</t>
  </si>
  <si>
    <t>c_obj_targ_sp_multi</t>
  </si>
  <si>
    <t>[c_obj_targ_sp_multi; this is placeholder text]</t>
  </si>
  <si>
    <t>c_sp_behav_unkn_mult</t>
  </si>
  <si>
    <t>c_sp_behav_season_unkn_multi</t>
  </si>
  <si>
    <t>c_sp_detprob_cat_unkn_mult</t>
  </si>
  <si>
    <t>c_sp_rarity_unkn_mult</t>
  </si>
  <si>
    <t>c_study_season_num_mult</t>
  </si>
  <si>
    <t>-</t>
  </si>
  <si>
    <t>Same as SC or less</t>
  </si>
  <si>
    <t>days</t>
  </si>
  <si>
    <t>all but the most detectable</t>
  </si>
  <si>
    <t>≥ 30</t>
  </si>
  <si>
    <t>≥ 30 (precision is dependent on number of marked individuals in a population) (minumum)</t>
  </si>
  <si>
    <t>detection probability is low</t>
  </si>
  <si>
    <t>&gt; 3500</t>
  </si>
  <si>
    <t>&gt; 1200</t>
  </si>
  <si>
    <t>&gt; 1000</t>
  </si>
  <si>
    <t>none</t>
  </si>
  <si>
    <t>*Note: these recommendations are the same as SC or less (such that identity traits [e.g., antlers present/ absent] don’t change</t>
  </si>
  <si>
    <t>months</t>
  </si>
  <si>
    <t>Ideally</t>
  </si>
  <si>
    <t>surv_dur_mth_min</t>
  </si>
  <si>
    <t>month per survey</t>
  </si>
  <si>
    <t>≥ 1 month per survey (presuming multiple surveys completed) (minumum)</t>
  </si>
  <si>
    <t>Note: these recommendations are the same as SCR or less</t>
  </si>
  <si>
    <t>cameras</t>
  </si>
  <si>
    <t>≥ 30 (minumum)</t>
  </si>
  <si>
    <t>&gt;30</t>
  </si>
  <si>
    <t>&gt; 60-120</t>
  </si>
  <si>
    <t>for reasonable precision for most</t>
  </si>
  <si>
    <t>&gt; 60</t>
  </si>
  <si>
    <t>≥ 360 days</t>
  </si>
  <si>
    <t>data_hr</t>
  </si>
  <si>
    <t>per home range</t>
  </si>
  <si>
    <t>home range size known</t>
  </si>
  <si>
    <t>Ideally 1/3 the home range radius (~4-7 camera per home range)</t>
  </si>
  <si>
    <t>relative to sp_hr_size</t>
  </si>
  <si>
    <t>&lt; home range diameter</t>
  </si>
  <si>
    <t>dependent_sp_hr_size</t>
  </si>
  <si>
    <t>recaptures</t>
  </si>
  <si>
    <t>Dependent_recaptures</t>
  </si>
  <si>
    <t>if detection probability is low (&amp;lt 0.1)</t>
  </si>
  <si>
    <t>60-100</t>
  </si>
  <si>
    <t>mod_scr_secr_num_cams_999</t>
  </si>
  <si>
    <t>home range size known; if used suggested 4 camera per home range</t>
  </si>
  <si>
    <t xml:space="preserve">If used suggested 4 camera per home range, </t>
  </si>
  <si>
    <t>cameras per home range</t>
  </si>
  <si>
    <t>&gt; 4 per home range (or less*)</t>
  </si>
  <si>
    <t>≥ 20 (minumum)</t>
  </si>
  <si>
    <t>&gt;20</t>
  </si>
  <si>
    <t>Enough to expose 10-30 individuals to sampling (minumum)</t>
  </si>
  <si>
    <t>max</t>
  </si>
  <si>
    <t>carnivores</t>
  </si>
  <si>
    <t>dependent_sp</t>
  </si>
  <si>
    <t>&gt; 2-4 per smallest home range</t>
  </si>
  <si>
    <t>≥ 2 per smallest home range</t>
  </si>
  <si>
    <t>Enough to encompass the home ranges of 5-10 individuals (minumum)</t>
  </si>
  <si>
    <t>km</t>
  </si>
  <si>
    <t>typical</t>
  </si>
  <si>
    <t>&lt;999</t>
  </si>
  <si>
    <t>cameras per stratum</t>
  </si>
  <si>
    <t>≥ 20 per stratum</t>
  </si>
  <si>
    <t>Ideally ≥ 50</t>
  </si>
  <si>
    <t>Ideally ≥ 30</t>
  </si>
  <si>
    <t>Ideally ≥ 1 km</t>
  </si>
  <si>
    <t>"hyper-rare" (caught 0.1% of the time)</t>
  </si>
  <si>
    <t>&gt; 20,000</t>
  </si>
  <si>
    <t>&gt;20000</t>
  </si>
  <si>
    <t>common</t>
  </si>
  <si>
    <t>&gt; 250</t>
  </si>
  <si>
    <t>many carnivores / rare ungulates</t>
  </si>
  <si>
    <t>&gt; 2000</t>
  </si>
  <si>
    <t>Usually</t>
  </si>
  <si>
    <t>detections</t>
  </si>
  <si>
    <t>Enough for &gt; 10 detections</t>
  </si>
  <si>
    <t>Dependent_detections</t>
  </si>
  <si>
    <t>Ideally &gt; 2000 days</t>
  </si>
  <si>
    <t>less common</t>
  </si>
  <si>
    <t>30-60</t>
  </si>
  <si>
    <t>rare (ψ &lt; 0.25)</t>
  </si>
  <si>
    <t>&gt; 150</t>
  </si>
  <si>
    <t>common (ψ &gt; ~0.75)</t>
  </si>
  <si>
    <t>≤ 30</t>
  </si>
  <si>
    <t>&lt; 20</t>
  </si>
  <si>
    <t>species-dependent</t>
  </si>
  <si>
    <t>Ideally ≥ 100</t>
  </si>
  <si>
    <t>&gt; 40 (minumum)</t>
  </si>
  <si>
    <t>80-100</t>
  </si>
  <si>
    <t>home range size unknown</t>
  </si>
  <si>
    <t>≥ 1 km is typical</t>
  </si>
  <si>
    <t>Ideally; dependent_sp_hr_size</t>
  </si>
  <si>
    <t>rare / hard to detect</t>
  </si>
  <si>
    <t>&gt; 5000</t>
  </si>
  <si>
    <t>medium-large mammals</t>
  </si>
  <si>
    <t>3-6 months</t>
  </si>
  <si>
    <t>to reach species-accumulation asymptote</t>
  </si>
  <si>
    <t>20-100</t>
  </si>
  <si>
    <t>if stratified</t>
  </si>
  <si>
    <t>Commonly</t>
  </si>
  <si>
    <t>provided each camera is treated as an independent sample</t>
  </si>
  <si>
    <t>cam_independent=="TRUE"</t>
  </si>
  <si>
    <t>1-2 km is often adequate</t>
  </si>
  <si>
    <t>often adequate</t>
  </si>
  <si>
    <t>Ideally ≥ 1 km, but closer may be justified</t>
  </si>
  <si>
    <t>≥ 1000</t>
  </si>
  <si>
    <t>Typically, 600-1500</t>
  </si>
  <si>
    <t>Typically</t>
  </si>
  <si>
    <t>cam_strat_covar_num</t>
  </si>
  <si>
    <t>Ideally independant (&gt; 1 km)</t>
  </si>
  <si>
    <t>independent camera locations; home range size known</t>
  </si>
  <si>
    <t>Ideally independant (&gt; home range diameter)</t>
  </si>
  <si>
    <t>Dependent_objectives</t>
  </si>
  <si>
    <t>Dependent on species' density and distribution (e.g., more cameras with lower density and more clumped distribution)</t>
  </si>
  <si>
    <t>dependent-spdens_distr</t>
  </si>
  <si>
    <t>No requirements (uses instantaneous snapshots)</t>
  </si>
  <si>
    <t>No requirements</t>
  </si>
  <si>
    <t>if random sampling used</t>
  </si>
  <si>
    <t>dependent-spatialextent</t>
  </si>
  <si>
    <t>across known density gradient</t>
  </si>
  <si>
    <t>camera direction either random or consistent</t>
  </si>
  <si>
    <t>Note: these recommendations are the same as REM</t>
  </si>
  <si>
    <t>low-density carnivores / rare ungulates</t>
  </si>
  <si>
    <t>most, if estimates of activity and speed are to be reasonably precise</t>
  </si>
  <si>
    <t>1000-10000</t>
  </si>
  <si>
    <t>Often 2000</t>
  </si>
  <si>
    <t>Often</t>
  </si>
  <si>
    <t>≥ 10 detections (minumum)</t>
  </si>
  <si>
    <t>mod_tifc_survey_duration_3</t>
  </si>
  <si>
    <t>dependent-spdens</t>
  </si>
  <si>
    <t>home range size unknown / using mixed models</t>
  </si>
  <si>
    <t>1-2 km or closer</t>
  </si>
  <si>
    <t>home range size unknown / not using mixed models</t>
  </si>
  <si>
    <t>1-2 km</t>
  </si>
  <si>
    <t>for most, if estimates of activity and speed are to be reasonably precise</t>
  </si>
  <si>
    <t>need to look at all 2flankspim</t>
  </si>
  <si>
    <t>Same as SCR or less</t>
  </si>
  <si>
    <t>Ideally regular, closely-spaced cameras (relative to home range size) [due to the increased likelihood of capturing both sides of the animal (Augustine et al., 2018)]</t>
  </si>
  <si>
    <t>species/scale-dependent</t>
  </si>
  <si>
    <t>&lt; home range diameter (minimum)</t>
  </si>
  <si>
    <t>min; dependent_sp_hr_size</t>
  </si>
  <si>
    <t>Enough for 20-50 recaptures (or less*)</t>
  </si>
  <si>
    <t>*Note: these recommendations are the same as SCR; however, more flexible</t>
  </si>
  <si>
    <t>*Note: these recommendations are the same as SCR or less</t>
  </si>
  <si>
    <t>*Note: these recommendations are relative to fewer cameras than SCR (or same but larger sampling area)</t>
  </si>
  <si>
    <t>60-100 (or less*)</t>
  </si>
  <si>
    <t>If used suggested 4 camera per home range, 40-120 (or less*)</t>
  </si>
  <si>
    <t>*Note: these recommendations are the same as SCR (or less)</t>
  </si>
  <si>
    <t>≥ 0.8 times the home range radius (maximum)</t>
  </si>
  <si>
    <t>Ideally ≥ 20</t>
  </si>
  <si>
    <t>highly detectable</t>
  </si>
  <si>
    <t>&lt; 30</t>
  </si>
  <si>
    <t>species poorly known</t>
  </si>
  <si>
    <t>note_working</t>
  </si>
  <si>
    <t>ref</t>
  </si>
  <si>
    <t>text_old</t>
  </si>
  <si>
    <t>note_user</t>
  </si>
  <si>
    <t>sample_design_cond_note</t>
  </si>
  <si>
    <t>same_as</t>
  </si>
  <si>
    <t>units</t>
  </si>
  <si>
    <t>condition_text</t>
  </si>
  <si>
    <t>condition</t>
  </si>
  <si>
    <t>text_adjust</t>
  </si>
  <si>
    <t>bold</t>
  </si>
  <si>
    <t>display_order_all</t>
  </si>
  <si>
    <t>order_approach</t>
  </si>
  <si>
    <t>rec_sample-design_numeric</t>
  </si>
  <si>
    <t>&lt;b&gt;≥ 20 (minumum)&lt;/b&gt;</t>
  </si>
  <si>
    <t>&lt;b&gt;No minimum&lt;/b&gt;</t>
  </si>
  <si>
    <t>&lt;b&gt;No maximum&lt;/b&gt;</t>
  </si>
  <si>
    <t>need calc from hr_size</t>
  </si>
  <si>
    <t>&lt;b&gt;≥ 10 detections (minumum)&lt;/b&gt;</t>
  </si>
  <si>
    <t>&lt;b&gt;≥ 1 month per survey (presuming multiple surveys completed) (minumum)&lt;/b&gt;</t>
  </si>
  <si>
    <t>&lt;b&gt;≥ 30 (minumum)&lt;/b&gt;</t>
  </si>
  <si>
    <t>&lt;b&gt;≥ 30 (precision is dependent on number of marked individuals in a population) (minumum)&lt;/b&gt;</t>
  </si>
  <si>
    <t>need to look at all 2flankspim; need calc from hr_size + ADD study_area_size</t>
  </si>
  <si>
    <t>&lt;b&gt;Enough to expose 10-30 individuals to sampling (minumum)&lt;/b&gt;</t>
  </si>
  <si>
    <t>&lt;b&gt;Maximum of 0.8 times the home range radius&lt;/b&gt;</t>
  </si>
  <si>
    <t>need calc from hr_size + ADD study_area_size</t>
  </si>
  <si>
    <t>REM: 1,000-10,000 for most, if estimates of activity and speed are to be reasonably precise</t>
  </si>
  <si>
    <t>10,00-10,000 (for most, if estimates of activity and speed are to be reasonably precise)</t>
  </si>
  <si>
    <t>&lt;b&gt;&gt; 40 (minumum)&lt;/b&gt;</t>
  </si>
  <si>
    <t>&lt;b&gt;Enough to encompass the home ranges of 5-10 individuals (minumum)&lt;/b&gt;</t>
  </si>
  <si>
    <t>*Note: these recommendations are the same as SC (or less) (such that identity traits [e.g., antlers present/ absent] don’t change</t>
  </si>
  <si>
    <t>need to look at all 2flankspim; need calc from hr_size</t>
  </si>
  <si>
    <t>&lt;b&gt;≥ 0.8 times the home range radius (maximum)&lt;/b&gt;</t>
  </si>
  <si>
    <t>&lt;b&gt;&lt; home range diameter (minimum)&lt;/b&gt;</t>
  </si>
  <si>
    <t>DELETE</t>
  </si>
  <si>
    <t>[[DELETE]]</t>
  </si>
  <si>
    <t>dd</t>
  </si>
  <si>
    <t>rec_sample-design_text_ref</t>
  </si>
  <si>
    <t>condition_edits</t>
  </si>
  <si>
    <t xml:space="preserve">sp_behav %in% c("variable","unkn")
</t>
  </si>
  <si>
    <t>missing</t>
  </si>
  <si>
    <t>{_x000D_
    "objective": [_x000D_
        "obj_rel_abund",_x000D_
        "obj_unknown"_x000D_
    ]_x000D_
}</t>
  </si>
  <si>
    <t>{_x000D_
    "obj_targ_sp": [_x000D_
        "YES",_x000D_
        "unkn"_x000D_
    ]_x000D_
}</t>
  </si>
  <si>
    <t>{_x000D_
    "sp_detprob_cat": [_x000D_
        "unkn",_x000D_
        "multiple"_x000D_
    ]_x000D_
}</t>
  </si>
  <si>
    <t>{_x000D_
    "sp_rarity": [_x000D_
        "unkn",_x000D_
        "multiple"_x000D_
    ]_x000D_
}</t>
  </si>
  <si>
    <t>{
    "sp_size: "multiple"
}</t>
  </si>
  <si>
    <t>{
    "obj_targ_sp": "multiple"
}</t>
  </si>
  <si>
    <t>YES, NO</t>
  </si>
  <si>
    <t>TRUE, FALSE</t>
  </si>
  <si>
    <t>user_entry=="analysis" &amp; objective=="obj_rel_abund" &amp; zi_overdispersed==TRUE &amp; modmixed==FALSE</t>
  </si>
  <si>
    <t>logical</t>
  </si>
  <si>
    <t>Try including a random effect for "Camera Location." Is the data still zero-inflated when accounting for a "Camera Location" random effect?</t>
  </si>
  <si>
    <t xml:space="preserve">objective=="obj_rel_abund" </t>
  </si>
  <si>
    <t>user_entry=="analysis" &amp; zeroinflation==TRUE</t>
  </si>
  <si>
    <t>user_entry=="analysis" &amp; objective=="obj_rel_abund" &amp; zeroinflation==TRUE</t>
  </si>
  <si>
    <t>Try using a zero-inflated model. Is overdispersion still present when accounting for by zero-inflation?
(i.e., is the zero-inflated model still overdispersed)</t>
  </si>
  <si>
    <t>user_entry=="analysis" &amp; objective=="obj_rel_abund" &amp; overdispersion==TRUE</t>
  </si>
  <si>
    <t>Is the data zero-inflated?</t>
  </si>
  <si>
    <t>Design a new remote camera project, Analyze data that was already collected</t>
  </si>
  <si>
    <t>study_design, analysis</t>
  </si>
  <si>
    <t>factor</t>
  </si>
  <si>
    <t>Are you looking to design a new remote camera project, or analyze data that was already collected?</t>
  </si>
  <si>
    <t>Will all cameras target the same feature?</t>
  </si>
  <si>
    <t>c_targetfeature</t>
  </si>
  <si>
    <t>Do you plan to target specific feature(s)? 
(e.g., facing the camera towards a game trail or mineral lick)</t>
  </si>
  <si>
    <t>user_entry=="analysis"</t>
  </si>
  <si>
    <t>integer</t>
  </si>
  <si>
    <t>How many months did you sample in total?</t>
  </si>
  <si>
    <t>c_study_season_num</t>
  </si>
  <si>
    <t>How many seasons will the study contain?</t>
  </si>
  <si>
    <t>c_study_area_num</t>
  </si>
  <si>
    <t>Do you plan to use data from multiple study areas?</t>
  </si>
  <si>
    <t>c_sp_size</t>
  </si>
  <si>
    <t>Same sp_size codes from Q above, however, labels differ from what user see when obj_targ_sp=="single" and "multiple" is now an option available to users</t>
  </si>
  <si>
    <t>Small, Medium, Large, Multiple</t>
  </si>
  <si>
    <t>sm, med, lg, multiple</t>
  </si>
  <si>
    <t>Are all of the Target Species within a same body size category? If so, which category?</t>
  </si>
  <si>
    <t>need to provide recommendations that incorp range of rarity</t>
  </si>
  <si>
    <t>Common, Less common, Rare, Very rare, Unknown, Multiple</t>
  </si>
  <si>
    <t>common, less common, rare, very-rare, unkn, multiple</t>
  </si>
  <si>
    <t xml:space="preserve">
obj_targ_sp=="multiple" &amp; 
sp_detprob_cat=="multiple"</t>
  </si>
  <si>
    <t>How common is the rarest Target Species?</t>
  </si>
  <si>
    <t>How common is the most common Target Species?</t>
  </si>
  <si>
    <t>Examples of comparable species users can refer to in order to select the most appropriate option</t>
  </si>
  <si>
    <t>c_sp_rarity_mult</t>
  </si>
  <si>
    <t>If obj_targ_sp=="single", user will not be able to select "Multiple"</t>
  </si>
  <si>
    <t>Low, Medium, High, Unknown, Multiple</t>
  </si>
  <si>
    <t>low, med, high, unkn, multiple</t>
  </si>
  <si>
    <t xml:space="preserve">
obj_targ_sp=="multiple")</t>
  </si>
  <si>
    <t>How detectable is the most detectable Target Species?</t>
  </si>
  <si>
    <t>How detectable is the least detectable Target Species?</t>
  </si>
  <si>
    <t>c_sp_season</t>
  </si>
  <si>
    <t>YES, NO, I'm not sure</t>
  </si>
  <si>
    <t>yes, no, unkn</t>
  </si>
  <si>
    <t>obj_targ_sp=="multiple" &amp; study_season_num=="Multiple"</t>
  </si>
  <si>
    <t>Does the [or one of the, if multiple] Target Species' behaviour vary by season?</t>
  </si>
  <si>
    <t>c_sp_behav_mult</t>
  </si>
  <si>
    <t>Same sp_behav codes from Q above, however, labels differ from what user see when obj_targ_sp=="single" and "variable" is now an option available to users</t>
  </si>
  <si>
    <t>Same behaviour - Exploratory, Same behaviour - Neutral, Same behaviour - Avoidant, I'm not sure, Variable</t>
  </si>
  <si>
    <t>exploratory, neutral, avoidant, unkn, variable</t>
  </si>
  <si>
    <t>If obj_targ_sp=="multiple", any objective could warrant consideration unless all species have similar behaviour (unlikely)</t>
  </si>
  <si>
    <t>If obj_targ_sp=="single", user will not be able to select "Variable"</t>
  </si>
  <si>
    <t>Exploratory, Neutral, Avoidant, I'm not sure, Variable</t>
  </si>
  <si>
    <t>obj_targ_sp=="multiple"</t>
  </si>
  <si>
    <t>Is the Target Species known or likely to investigate the camera (e.g., moose, coyote) or be camera shy (e.g., lynx)?</t>
  </si>
  <si>
    <t>c_mixed_mods</t>
  </si>
  <si>
    <t>user_entry=="analysis" &amp; objective=="obj_rel_abund"</t>
  </si>
  <si>
    <t>Is the data overdispersed?
(Poisson GLM vs. negative binomial model)</t>
  </si>
  <si>
    <t>user_entry=="analysis" &amp; (objective=="obj_density" &amp; 
marking_code %in% c("Partially marked","Marked")</t>
  </si>
  <si>
    <t>How many recaptures were detected?</t>
  </si>
  <si>
    <t>user_entry=="analysis" &amp; 
objective=="obj_density" &amp; 
marking_code=="Marked"</t>
  </si>
  <si>
    <t>user_entry=="analysis" &amp; 
marking_code=="Marked"</t>
  </si>
  <si>
    <t>How many individuals were detected?</t>
  </si>
  <si>
    <t>user_entry=="analysis" &amp; (objective %in% c("obj_rel_abund","obj_behaviour") |
(objective=="obj_density" &amp; marking_code=="Unmarked"</t>
  </si>
  <si>
    <t>How many independent detections?</t>
  </si>
  <si>
    <t>user_entry=="analysis" &amp; objective=="obj_rel_abund" &amp; zi_overdispersed==TRUE</t>
  </si>
  <si>
    <t>Are you using / Do you plan to use mixed models?</t>
  </si>
  <si>
    <t>c_cam_settings</t>
  </si>
  <si>
    <t>Do you plan to use data from cameras with different settings?
(e.g., if pooling data from multiple studies, protocols for camera settings may differ)</t>
  </si>
  <si>
    <t>add for study design if combining data from muliple setups?</t>
  </si>
  <si>
    <t>Consistent, Variable</t>
  </si>
  <si>
    <t>Was the placement Camera Height and Camera Angle consistent or variable across Camera Locations?</t>
  </si>
  <si>
    <t>Discuss potential effects of using multiple make/models / how you might address in analysis; loop into analytical recommendations below</t>
  </si>
  <si>
    <t>c_cam_make_model</t>
  </si>
  <si>
    <t>Do you plan to use cameras of the same make and model?</t>
  </si>
  <si>
    <t>c_baitlure_var</t>
  </si>
  <si>
    <t>All Camera Locations, A subset of Camera Locations</t>
  </si>
  <si>
    <t>baitlure_allcams,baitlure_subsetcams</t>
  </si>
  <si>
    <t>Will bait/lure be placed at all or a subset of Camera Locations?</t>
  </si>
  <si>
    <t>c_baitlure</t>
  </si>
  <si>
    <t>No bait/lure, YES - single type of bait/lure, YES - Multiple types of bait/lure</t>
  </si>
  <si>
    <t>none, baitlure_single, baitlure_multi</t>
  </si>
  <si>
    <t>Do you plan to use bait or lure? If so, will you use the same type of bait or lure, or multiple types?</t>
  </si>
  <si>
    <t>Anne: Provide guideline of what constitutes "low density" (e.g. &lt; x/ km2)? scale - in the area of interest? The difference between this question nd "how rare or common..." may not be readily apparent + add note in sample_design recommendations if response if(sp_dens_low=="unkn")</t>
  </si>
  <si>
    <t>obj_targ_sp=="single" &amp; (objective=="obj_rel_abund" |
(objective=="obj_density" &amp; sp_type=="carnivore"))</t>
  </si>
  <si>
    <t>Does the Target Species occur in low density?</t>
  </si>
  <si>
    <t>obj_targ_sp=="single" &amp; ((marking_code=="Marked" &amp; marking_allsub=="Subset") | marking_code=="Partially marked") &amp;
3ormore_cat_ids==FALSE &amp;
lowdens_mvmtmed==FALSE &amp;
auxillary_info=="neither" &amp;
count_possible==FALSE &amp;
rarity!="common")</t>
  </si>
  <si>
    <t>cam_high_dens == FALSE</t>
  </si>
  <si>
    <t>Is the study population large?</t>
  </si>
  <si>
    <t>objective=="obj_rel_abund"</t>
  </si>
  <si>
    <t>Will you collect multiple samples from the same location?</t>
  </si>
  <si>
    <t>objective=="obj_rel_abund" |
(objective=="obj_density" &amp; marking_code=="Marked"</t>
  </si>
  <si>
    <t>Marked, Partially marked, Unmarked</t>
  </si>
  <si>
    <t>Do individuals have natural or artificial marks such that they can be uniquely identified? 
(i.e. are the individuals, population, or species "marked," "unmarked," or "partially marked")</t>
  </si>
  <si>
    <t>All, Subset</t>
  </si>
  <si>
    <t>obj_targ_sp=="single"  &amp; objective %in% c("obj_density","obj_pop_size","obj_abundance"))</t>
  </si>
  <si>
    <t>Are ALL or a SUBET individuals naturally/artifically marked?</t>
  </si>
  <si>
    <t>Measured, Binned</t>
  </si>
  <si>
    <t>obj_targ_sp=="single" &amp; 
objective %in% c("obj_density","obj_pop_size","obj_abundance")) &amp; ((marking_code=="Marked" &amp; marking_allsub=="Subset") | marking_code=="Partially marked") &amp;
3ormore_cat_ids==FALSE</t>
  </si>
  <si>
    <t>Focal area measured or detections binned by distance?</t>
  </si>
  <si>
    <t>lowdens_mvmtmed==FALSE &amp;
auxillary_info=="none'"</t>
  </si>
  <si>
    <t>repeat</t>
  </si>
  <si>
    <t>objective=="obj_density"</t>
  </si>
  <si>
    <t>Can cameras be deployed close together (i.e., high camera density)?</t>
  </si>
  <si>
    <t>objective=="obj_density &amp;
marking_code=="Unmarked"</t>
  </si>
  <si>
    <t>Was the Camera Direction either random or consistent?</t>
  </si>
  <si>
    <t>Will you place Camera Locations across a known density gradient?</t>
  </si>
  <si>
    <t>Cannot be collected, Distance from animals to the camera, Animal movement speed, Collecting time-lapse images, Measuring time individuals spend in front of the camera, None of these options</t>
  </si>
  <si>
    <t>cannot_collect, dist_to_cam, mvmt_speed, timelapse, timeinfront, none</t>
  </si>
  <si>
    <t xml:space="preserve">obj_targ_sp=="single" &amp; objective %in% c("obj_density","obj_pop_size","obj_abundance")) &amp; ((marking_code=="Marked" &amp; marking_allsub=="Subset") | marking_code=="Partially marked") </t>
  </si>
  <si>
    <t>Can additional information be collected/accessed? If so, what type?</t>
  </si>
  <si>
    <t>auxillary_info %in% c("mvmt_speed","timelapse")</t>
  </si>
  <si>
    <t>Can counts of individuals be determined?</t>
  </si>
  <si>
    <t>obj_targ_sp=="single" &amp; objective %in% c("obj_density","obj_pop_size","obj_abundance"))</t>
  </si>
  <si>
    <t>(marking_code=="Marked" &amp; marking_allsub=="Subset") | 
marking_code=="Partially marked"</t>
  </si>
  <si>
    <t>Are there 3+ categories of traits that can be be used to identify individuals? (i.e., information used to identify individuals that can be divided into distinct groups, e.g, sex class, age class, coat colour, markings and antler point count; Clarke et al., 2023)</t>
  </si>
  <si>
    <t>where "NO" will be included as "0" in surv_dur_mth_min; which should make it easy to formulate recommendations (&gt;0; no min)</t>
  </si>
  <si>
    <t>TRUE, FALSE, NA</t>
  </si>
  <si>
    <t>logical, integer</t>
  </si>
  <si>
    <t>Is there a minimum number of months you can sample in total? If so, how many?</t>
  </si>
  <si>
    <t>where "NO" will be included as "999" in surv_dur_mth_max; which should make it easy to in formulate recommendations (multiplicative of 0 is 0)</t>
  </si>
  <si>
    <t>Is there a maximum number of months you can sample? If so, how many?</t>
  </si>
  <si>
    <t>Corrina: will this questionelicit some confusion? thinking of bears specifically (not carnivore), but some folks may lump them into this class.</t>
  </si>
  <si>
    <t>Carnivore, Ungulate, Other</t>
  </si>
  <si>
    <t>carnivore, ungulate, other</t>
  </si>
  <si>
    <t>obj_targ_sp=="single" &amp; objective %in% c("obj_rel_abund","obj_density")</t>
  </si>
  <si>
    <t>Is the Target Species a carnivore or ungulate?</t>
  </si>
  <si>
    <t>obj_targ_sp=="single" &amp; objective=="obj_divers_rich"</t>
  </si>
  <si>
    <t>What is the approximate size of the Target Species?</t>
  </si>
  <si>
    <t>cater to "unknown" at first; Determine "cut-off" values or provide comparable species for users to base selection from Incorporate "Unknown" into recommendations</t>
  </si>
  <si>
    <t>c_rarity</t>
  </si>
  <si>
    <t>How rare or common is the Target Species?</t>
  </si>
  <si>
    <t>Add note in sample_design recommendations if response if(sp_occ_restr=="unkn")</t>
  </si>
  <si>
    <t xml:space="preserve">obj_targ_sp=="single" &amp; objective %in% c("obj_inventory","obj_density"))
</t>
  </si>
  <si>
    <t>Is the distribution of the Target Species highly restricted?</t>
  </si>
  <si>
    <t>Add note in sample_design recommendations if response if(sp_info=="unkn")</t>
  </si>
  <si>
    <t>Poorly known, Well known, I'm not sure</t>
  </si>
  <si>
    <t>poor, well, unkn</t>
  </si>
  <si>
    <t>obj_targ_sp=="single" &amp; objective=="obj_inventory"</t>
  </si>
  <si>
    <t>How well is the biology about of the Target Species known?</t>
  </si>
  <si>
    <t>if objective == "obj_divers_rich" or objective == "obj_rel_abund" or objective == "obj_density" or objective == "obj_abundance" or objective == "obj_pop_size" or objective == "obj_behaviour"</t>
  </si>
  <si>
    <t>numeric</t>
  </si>
  <si>
    <t>If so, enter the home range diameter (in metres)</t>
  </si>
  <si>
    <t>integer, NA</t>
  </si>
  <si>
    <t>obj_targ_sp=="single" &amp; objective %in% c("obj_occupancy","obj_rel_abund","obj_density","obj_abundance" ,"obj_pop_size", "obj_behaviour"))</t>
  </si>
  <si>
    <t>Is home range size information available for your Target Species (can be taken from the literature)?</t>
  </si>
  <si>
    <t>Anne: may depend if using lure/bait? Incorporate "Unknown" into recommendations</t>
  </si>
  <si>
    <t>c_detprob</t>
  </si>
  <si>
    <t>obj_targ_sp=="single" &amp; objective %in% c("obj_inventory","obj_occupancy","obj_density"))</t>
  </si>
  <si>
    <t>How detectable is the Target Species?</t>
  </si>
  <si>
    <t>simplify, if answer = unsure, provide user with options that would be available if either YES, NO selected</t>
  </si>
  <si>
    <t>if objective == "obj_divers_rich"</t>
  </si>
  <si>
    <t>Do you wish to sample long enough to reach the species-accumulation asymptote?</t>
  </si>
  <si>
    <t>Anne: Agree with Corrina. Suggest simply what was in Guidelines ("a formal measure that summarizes the state of a community or population at a particular time (Wearn &amp; Glover-Kapfer, 2017) (e.g., species richness or population abundance)". Also should they not in all cases have a state variable in mind prior to data collection (or are you envisioning situations where they have data collected with no primary goal in mind)?</t>
  </si>
  <si>
    <t>Species inventory, Species diversity &amp; richness, Occupancy, Relative abundance, Absolute abundance, Population size, Density, Vital rates, Behaviour, Unknown</t>
  </si>
  <si>
    <t>obj_inventory, obj_divers_rich, obj_occupancy, obj_rel_abund, obj_abundance, obj_pop_size, obj_density, obj_vital_rate, obj_behaviour, obj_unknown</t>
  </si>
  <si>
    <t>What's your objective? Select "Unknown" if you're not sure.</t>
  </si>
  <si>
    <t>c_sp_behav_season</t>
  </si>
  <si>
    <t>Single, Multiple</t>
  </si>
  <si>
    <t>single, multiple</t>
  </si>
  <si>
    <t>Are you sampling for a single species or multiple?</t>
  </si>
  <si>
    <t>where "NO" will be included as "999" in num_cams_avail; which should make it easy to in formulate recommendations (number of cams referred to as &gt; 20, &gt; 30 etc.)</t>
  </si>
  <si>
    <t>Do you have a limited number of cameras?</t>
  </si>
  <si>
    <t>num_cams_limited</t>
  </si>
  <si>
    <t>num_cam_avail&lt;-ifelse(num_cams_limited=="NO","999",num_cam_avail)</t>
  </si>
  <si>
    <t>If so, how many?</t>
  </si>
  <si>
    <t>cam_strat_covar_num&lt;-ifelse(cam_strat_covar=="NO",0,cam_strat_covar)</t>
  </si>
  <si>
    <t>If so, how many covariates?
(e.g., 5 different habitat types would be 5 covariates)</t>
  </si>
  <si>
    <t>Do we need "cam_strat_covar", or can we presume NO = 1</t>
  </si>
  <si>
    <t>c_cam_strat_covar_num</t>
  </si>
  <si>
    <t>where "NO" will be included as "0" in cam_strat_covar_num; which should make it easy to in formulate recommendations (multiplicative of 0 is 0)</t>
  </si>
  <si>
    <t>Do you plan to strategically place camera locations to include multiple habitats or otherwise differing categories (e.g., different land cover types, or near vs. far from a disturbance)</t>
  </si>
  <si>
    <t>objective=="obj_inventory"</t>
  </si>
  <si>
    <t>Will each camera location be treated as an independent sample?</t>
  </si>
  <si>
    <t>notes_questions</t>
  </si>
  <si>
    <t>analysis_
consideration</t>
  </si>
  <si>
    <t>field_relationship_notes</t>
  </si>
  <si>
    <t>q_option_label</t>
  </si>
  <si>
    <t>q_option_code</t>
  </si>
  <si>
    <t>unneeded_based_on_order</t>
  </si>
  <si>
    <t>ask_question_if_logic</t>
  </si>
  <si>
    <t>field_type</t>
  </si>
  <si>
    <t>question_text</t>
  </si>
  <si>
    <t>question_code</t>
  </si>
  <si>
    <t>{_x000D_
    "objective": [_x000D_
        "obj_occupancy",_x000D_
        "obj_unknown"_x000D_
    ]_x000D_
}</t>
  </si>
  <si>
    <t>{
    "objective": [
        "obj_behaviour",
        "obj_unknown"
    ]
}</t>
  </si>
  <si>
    <t>{
    "num_cams_avail": 20
}</t>
  </si>
  <si>
    <t>{
    "cam_independent": "TRUE"
}</t>
  </si>
  <si>
    <t>{
    "objective": [
        "obj_divers_rich",
        "obj_unknown"
    ]
}</t>
  </si>
  <si>
    <t>temp_code</t>
  </si>
  <si>
    <r>
      <t xml:space="preserve">obj_targ_sp=="single" &amp; </t>
    </r>
    <r>
      <rPr>
        <sz val="12"/>
        <color rgb="FFFF0000"/>
        <rFont val="Calibri"/>
        <family val="2"/>
      </rPr>
      <t>(objective %in% c("obj_occupancy","obj_rel_abund"))</t>
    </r>
    <r>
      <rPr>
        <sz val="12"/>
        <color theme="1"/>
        <rFont val="Calibri"/>
        <family val="2"/>
      </rPr>
      <t xml:space="preserve"> | (objective=="obj_density" &amp; sp_type=="ungulate")</t>
    </r>
  </si>
  <si>
    <t>{
    "num_cams_avail": 0
}</t>
  </si>
  <si>
    <t>Duration &amp; Timing</t>
  </si>
  <si>
    <t>Target species</t>
  </si>
  <si>
    <t>Study area &amp; Site selection constraints</t>
  </si>
  <si>
    <t>Objectives &amp; Resources</t>
  </si>
  <si>
    <t>Equipment &amp; Deployment</t>
  </si>
  <si>
    <t>Data &amp; Analysis</t>
  </si>
  <si>
    <t>NO</t>
  </si>
  <si>
    <t>YES</t>
  </si>
  <si>
    <t>A subset of Camera Locations</t>
  </si>
  <si>
    <t>baitlure_subsetcams</t>
  </si>
  <si>
    <t>All Camera Locations</t>
  </si>
  <si>
    <t>baitlure_allcams</t>
  </si>
  <si>
    <t>YES - Multiple types of bait/lure</t>
  </si>
  <si>
    <t>baitlure_multi</t>
  </si>
  <si>
    <t>baitlure_single</t>
  </si>
  <si>
    <t>No bait/lure</t>
  </si>
  <si>
    <t>Variable</t>
  </si>
  <si>
    <t>Consistent</t>
  </si>
  <si>
    <t>Multiple</t>
  </si>
  <si>
    <t>multiple</t>
  </si>
  <si>
    <t>Unknown</t>
  </si>
  <si>
    <t>unkn</t>
  </si>
  <si>
    <t>High</t>
  </si>
  <si>
    <t>high</t>
  </si>
  <si>
    <t>Medium</t>
  </si>
  <si>
    <t>med</t>
  </si>
  <si>
    <t>Low</t>
  </si>
  <si>
    <t>low</t>
  </si>
  <si>
    <t>Very rare</t>
  </si>
  <si>
    <t>very-rare</t>
  </si>
  <si>
    <t>Rare</t>
  </si>
  <si>
    <t>rare</t>
  </si>
  <si>
    <t>Less common</t>
  </si>
  <si>
    <t>Common</t>
  </si>
  <si>
    <t>variable</t>
  </si>
  <si>
    <t>I'm not sure</t>
  </si>
  <si>
    <t>Same behaviour - Avoidant</t>
  </si>
  <si>
    <t>avoidant</t>
  </si>
  <si>
    <t>Same behaviour - Neutral</t>
  </si>
  <si>
    <t>neutral</t>
  </si>
  <si>
    <t>Same behaviour - Exploratory</t>
  </si>
  <si>
    <t>exploratory</t>
  </si>
  <si>
    <t>Large</t>
  </si>
  <si>
    <t>lg</t>
  </si>
  <si>
    <t>Small</t>
  </si>
  <si>
    <t>sm</t>
  </si>
  <si>
    <t>None of these options</t>
  </si>
  <si>
    <t>Measuring time individuals spend in front of the camera</t>
  </si>
  <si>
    <t>timeinfront</t>
  </si>
  <si>
    <t>Collecting time-lapse images</t>
  </si>
  <si>
    <t>timelapse</t>
  </si>
  <si>
    <t>Animal movement speed</t>
  </si>
  <si>
    <t>mvmt_speed</t>
  </si>
  <si>
    <t>Distance from animals to the camera</t>
  </si>
  <si>
    <t>dist_to_cam</t>
  </si>
  <si>
    <t>Cannot be collected</t>
  </si>
  <si>
    <t>cannot_collect</t>
  </si>
  <si>
    <t>Subset</t>
  </si>
  <si>
    <t>All</t>
  </si>
  <si>
    <t>Unmarked</t>
  </si>
  <si>
    <t>Partially marked</t>
  </si>
  <si>
    <t>Marked</t>
  </si>
  <si>
    <t>no</t>
  </si>
  <si>
    <t>yes</t>
  </si>
  <si>
    <t>Avoidant</t>
  </si>
  <si>
    <t>Neutral</t>
  </si>
  <si>
    <t>Exploratory</t>
  </si>
  <si>
    <t>Other</t>
  </si>
  <si>
    <t>other</t>
  </si>
  <si>
    <t>Ungulate</t>
  </si>
  <si>
    <t>ungulate</t>
  </si>
  <si>
    <t>Carnivore</t>
  </si>
  <si>
    <t>carnivore</t>
  </si>
  <si>
    <t>Well known</t>
  </si>
  <si>
    <t>well</t>
  </si>
  <si>
    <t>Poorly known</t>
  </si>
  <si>
    <t>poor</t>
  </si>
  <si>
    <t>Single</t>
  </si>
  <si>
    <t>single</t>
  </si>
  <si>
    <t>surv_dur_max_known</t>
  </si>
  <si>
    <t>surv_dur_min_known</t>
  </si>
  <si>
    <t>obj_unknown</t>
  </si>
  <si>
    <t>Analyze data that was already collected</t>
  </si>
  <si>
    <t>analysis</t>
  </si>
  <si>
    <t>Design a new remote camera project</t>
  </si>
  <si>
    <t>study_design</t>
  </si>
  <si>
    <t>analysis_cons_condition</t>
  </si>
  <si>
    <t>analysis_cons_json_old</t>
  </si>
  <si>
    <t>analysis_cons_json_new</t>
  </si>
  <si>
    <t>analysis_cons_code</t>
  </si>
  <si>
    <t>analysis_cons_placeholder</t>
  </si>
  <si>
    <t>Because you chose…</t>
  </si>
  <si>
    <t>Ensure that the modelling method used accounts for variable detection of probability of the target species; this might include (but is not limited to) body size, movement speed, behaviour. What is most important to consider will also depend on your modelling approach (e.g., movement speed will matter less for Instantaneous Sampling than for Time in front of the Camera) [adjustments in future].</t>
  </si>
  <si>
    <t>If targetting multiple species, correct for variable behaviour (in response the the camera/equipment) by applying correction factors for investigative behaviour (Becker et al., 2022).</t>
  </si>
  <si>
    <t xml:space="preserve">Target species - Multiple species / variable behaviour </t>
  </si>
  <si>
    <t>Variable camera height and/or angle</t>
  </si>
  <si>
    <t>Variable camera settings</t>
  </si>
  <si>
    <t>cam_targ_feature</t>
  </si>
  <si>
    <t>cam_targ_feature_same</t>
  </si>
  <si>
    <t>cam_targ_feature==TRUE</t>
  </si>
  <si>
    <t>c_cam_targ_feature_multi</t>
  </si>
  <si>
    <t>cam_targ_feature=="TRUE"</t>
  </si>
  <si>
    <t>[c_cam_targ_feature; this is placeholder text]</t>
  </si>
  <si>
    <t>cam_targ_feature_same=="FALSE"</t>
  </si>
  <si>
    <t>c_cam_targ_feature_differ</t>
  </si>
  <si>
    <t>[c_cam_targ_feature_differ; this is placeholder text]</t>
  </si>
  <si>
    <t>c_cam_targ_feature_true</t>
  </si>
  <si>
    <t>Targetting multiple features</t>
  </si>
  <si>
    <t>Multiple bait/lure types</t>
  </si>
  <si>
    <t>c_bait_lure_subset_cams</t>
  </si>
  <si>
    <t>Are all of the "target species" similarly likely to investigate the camera or stake?&lt;br&gt;(e.g., moose, coyote) or be camera shy (e.g., lynx)&lt;br&gt;If all are similar, which best describes the likelihood of investigating the camera?</t>
  </si>
  <si>
    <t>Are all of the Target Species similarly detectable?&lt;br&gt;If all are similar, which best describes the Target Species detectability?</t>
  </si>
  <si>
    <t>Are all of the Target Species similarly rare or common?&lt;br&gt;If all are similar, which best describes the Target Species rarity?</t>
  </si>
  <si>
    <t>Targetting specific features</t>
  </si>
  <si>
    <t>Multiple study areas</t>
  </si>
  <si>
    <t>Multiples study seasons</t>
  </si>
  <si>
    <t>Target species - Rarity["Multiple" or "Unknown"]</t>
  </si>
  <si>
    <r>
      <t>Target species - D</t>
    </r>
    <r>
      <rPr>
        <sz val="11"/>
        <color theme="1"/>
        <rFont val="Arial"/>
        <family val="2"/>
      </rPr>
      <t>etection probability</t>
    </r>
    <r>
      <rPr>
        <b/>
        <sz val="11"/>
        <color theme="1"/>
        <rFont val="Arial"/>
        <family val="2"/>
      </rPr>
      <t>["Multiple" or "Unknown"]</t>
    </r>
  </si>
  <si>
    <t>Target species - Body size["Multiple" or "Unknown"]</t>
  </si>
  <si>
    <t>Target species - Species behaviour varies by season</t>
  </si>
  <si>
    <t>Target species - Species behaviour["Exploratory","Avoidant","Unknown","Variable")</t>
  </si>
  <si>
    <t>Bait/lure placed at a subset of cameras</t>
  </si>
  <si>
    <t>c_modmixed</t>
  </si>
  <si>
    <t>cam_makemod_same=="FALSE"</t>
  </si>
  <si>
    <t>OK</t>
  </si>
  <si>
    <t>Variable camera make/model</t>
  </si>
  <si>
    <t xml:space="preserve">&gt;Ensure that your study design options and modelling methods are appropriate for the full spectrum of species’ rarity of your Target Species (e.g.,  if common &lt;--&gt; rare and if faced with multiple options, choose a more conservative survey length to ensure that cameras are deployed long enough to detect rare species; in analysis.....[coming soon]) </t>
  </si>
  <si>
    <t>c_bait_lure_mult</t>
  </si>
  <si>
    <t>bait_lure_mult</t>
  </si>
  <si>
    <t>bait_lure_mult=="TRUE"</t>
  </si>
  <si>
    <t>State variable["Relative abundance" or "Unknown"]</t>
  </si>
  <si>
    <t>Note that when you reach the analysis stage, you will want to select a count model method that most appropriately accounts for "Zero-inflation" and "Overdispersion" (see section XXX [not yet present] for more information). See also "Mixed models" (section XXX [not yet present]).</t>
  </si>
  <si>
    <t>**Repeat sampling**  - See also "offsets"</t>
  </si>
  <si>
    <t>Target species - Single vs. multiple ("Multiple")</t>
  </si>
  <si>
    <t>{
    "obj_targ_sp": [
        "single"
    ],
    "objective": [
        "obj_occupancy", 
        "obj_inventory", 
        "obj_density",
        "obj_unknown", 
    ]
}</t>
  </si>
  <si>
    <t>{
    "obj_targ_sp": [
        "single"
    ],
    "objective": [
        "obj_occupancy", 
        "obj_rel_abund", 
        "obj_density",
        "obj_unknown", 
    ],
    "sp_type": [
         "ungulate"
    ]
}</t>
  </si>
  <si>
    <r>
      <t xml:space="preserve">{
    "obj_targ_sp": [
        "single"
    ],
    "objective": [
        "obj_occupancy", 
        "obj_rel_abund", 
        "obj_density", 
</t>
    </r>
    <r>
      <rPr>
        <sz val="12"/>
        <color rgb="FFFF0000"/>
        <rFont val="Calibri"/>
        <family val="2"/>
      </rPr>
      <t xml:space="preserve">        "obj_abundance",</t>
    </r>
    <r>
      <rPr>
        <sz val="12"/>
        <color theme="1"/>
        <rFont val="Calibri"/>
        <family val="2"/>
      </rPr>
      <t xml:space="preserve">
        "obj_behaviour",
        "obj_unknown", 
    ]
}</t>
    </r>
  </si>
  <si>
    <t>{
    "obj_targ_sp": [
        "single"
    ],
    "objective": [
        "obj_inventory",
        "obj_density",
        "obj_unknown", 
    ]
}</t>
  </si>
  <si>
    <t>{
    "obj_targ_sp": [
        "single"
    ],
    "objective": [
        "obj_rel_abund", 
        "obj_density",
        "obj_unknown", 
    ]
}</t>
  </si>
  <si>
    <t>{
    "obj_targ_sp": [
        "single"
    ],
    "objective": [
        "obj_inventory",
        "obj_unknown", 
    ]
}</t>
  </si>
  <si>
    <t>{
    "objective": [
        "obj_divers_rich",
        "obj_unknown", 
    ]
}</t>
  </si>
  <si>
    <t>{
    "objective": [
        "obj_divers_rich",
        "obj_rel_abund",
        "obj_behaviour",
        "obj_unknown", 
    ]
}</t>
  </si>
  <si>
    <t>{
    "obj_targ_sp": [
        "single"
    ],
    "objective": [
        "obj_divers_rich",
        "obj_unknown", 
    ]
}</t>
  </si>
  <si>
    <t>{
    "objective": [
        "obj_inventory",
        "obj_unknown", 
    ]
}</t>
  </si>
  <si>
    <t>json_logic</t>
  </si>
  <si>
    <t>hr_size</t>
  </si>
  <si>
    <t>surv_dur_mth_max</t>
  </si>
  <si>
    <t>"3ormore_cat_ids"=="FALSE"</t>
  </si>
  <si>
    <t>{
    "obj_targ_sp": [
        "multiple"
    ],
    "sp_detprob_cat": [
        "multiple"
    ]
}</t>
  </si>
  <si>
    <t>CASS MADE, UNSURE IF CORRECT CODE</t>
  </si>
  <si>
    <t>{
    "lowdens_mvmtmed": [
        "FALSE"
    ],
    "auxillary_info": [
        "none"
    ]
}</t>
  </si>
  <si>
    <t>{
    "user_entry": [
        "analysis"
    ]
}</t>
  </si>
  <si>
    <t>{
    "auxillary_info": [
        "timeinfront"
    ]
}</t>
  </si>
  <si>
    <t>{
    "cam_high_dens": [
        "FALSE"
    ]
}</t>
  </si>
  <si>
    <t>{
    "cam_targ_feature": [
        "TRUE"
    ]
}</t>
  </si>
  <si>
    <t>{
    "3ormore_cat_ids": [
        "FALSE"
    ]
}</t>
  </si>
  <si>
    <t>{
    "obj_targ_sp": [
        "multiple"
    ]
}</t>
  </si>
  <si>
    <t>{
    {
        "marking_code": [
            "Unmarked"
        ]
}</t>
  </si>
  <si>
    <t>{
    "objective": [
        "obj_rel_abund",
        "obj_unknown"
    ]
}</t>
  </si>
  <si>
    <t>{
    "objective": [
        "obj_density",
        "obj_unknown"
    ]
}</t>
  </si>
  <si>
    <t>{
    "marking_code": [
        "Marked"
    ]
}</t>
  </si>
  <si>
    <t>Consider the following in your analysis</t>
  </si>
  <si>
    <t>Include latitude, topography, temp, and or NVDI as covariates in analysis (Hofmeester et al., 2019).</t>
  </si>
  <si>
    <t>Include season or temperature as covariates (Hofmeester et al., 2019).</t>
  </si>
  <si>
    <t>Include each setting that differs as a covariate.</t>
  </si>
  <si>
    <t>Correct for variability in bait/lure effects by including bait/lure presence as a covariate.</t>
  </si>
  <si>
    <t>Correct for variable placement on detection probability by including FOV Target Feature "type" as a covariate.</t>
  </si>
  <si>
    <t>Measure sensitivity of PIR sensor of each model and use as a covariate (Hofmeester et al., 2019) or include camera model as a covariate (Kelly &amp; Holub, 2015).</t>
  </si>
  <si>
    <t>Include camera height and/or camera angle as covariates (Hofmeester et al., 2019).</t>
  </si>
  <si>
    <t>Correct for variable body size of your target species by including body mass and diet as variables (O’Brien, Kinnaird, and Wibisono 2011; Hofmeester et al., 2019).</t>
  </si>
  <si>
    <t>markdown</t>
  </si>
  <si>
    <t>obj_targ_sp=="single" &amp;
objective %in% c("obj_density","obj_abundance")</t>
  </si>
  <si>
    <t>{
    "obj_targ_sp": [
        "single"
    ],
    "objective": [
        "obj_density",
        "obj_abundance",
        "obj_unknown", 
    ]
}</t>
  </si>
  <si>
    <t>CASS MADE</t>
  </si>
  <si>
    <t>{
    "auxillary_info": [
        "mvmt_speed",
        "timelapse",
    ]
}</t>
  </si>
  <si>
    <t>objective %in% c("obj_divers_rich", "obj_rel_abund", "obj_behaviour")</t>
  </si>
  <si>
    <t>objective %in% c("obj_occupancy", "obj_rel_abund",  "obj_unknown") &amp; obj_targ_sp=="multiple"</t>
  </si>
  <si>
    <t>note for later -- will want to analysis considerations--- one for general bias + the following models’ assumptions include unbiased behaviour: c("mod_scr_secr","mod_ds","mod_2flankspim","mod_rem","mod_rest","mod_tifc")</t>
  </si>
  <si>
    <t>obj_targ_sp=="multiple")</t>
  </si>
  <si>
    <t>{
    "user_entry": [
        "analysis"
    ],
    "objective": [
        "obj_rel_abund", 
        "obj_unknown", 
    ],
    "overdispersion": [
         "TRUE"
    ]
}</t>
  </si>
  <si>
    <t>{
    "user_entry": [
        "analysis"
    ],
    "objective": [
        "obj_rel_abund", 
        "obj_unknown", 
    ]
}</t>
  </si>
  <si>
    <t>{
    "user_entry": [
        "analysis"
    ],
    "objective": [
        "obj_rel_abund", 
        "obj_unknown", 
    ],
    "overdispersion": [
         "TRUE"
    ],
    "zeroinflation": [
         "TRUE"
    ]
}</t>
  </si>
  <si>
    <t>{
    "user_entry": [
        "analysis"
    ],
    "objective": [
        "obj_rel_abund", 
        "obj_unknown", 
    ],
    "overdispersion": [
         "TRUE"
    ],
    "zeroinflation": [
         "TRUE"
    ],
    "zi_overdispered": [
         "TRUE"
    ]
}</t>
  </si>
  <si>
    <t>{
    "user_entry": [
        "analysis"
    ],
    "objective": [
        "obj_rel_abund", 
        "obj_unknown", 
    ],
    "overdispersion": [
         "TRUE"
    ],
    "zeroinflation": [
         "TRUE"
    ],
    "zi_overdispered": [
         "TRUE"
    ],
    "mod_mixed": [
         "FALSE"
    ]
}</t>
  </si>
  <si>
    <t>Do you believe that another process may be contributing to excess zeros?</t>
  </si>
  <si>
    <t>{
    "obj_targ_sp": [
        "multiple"
    ],
    "study_season_num": [
        "Multiple", 
    ]
}</t>
  </si>
  <si>
    <t>{
    "user_entry": [
        "analysis"
    ],
    "objective": [
        "obj_rel_abund", 
        "obj_unknown", 
    ],
    "overdispersion": [
         "TRUE"
    ],
    "zeroinflation": [
         "TRUE"
}</t>
  </si>
  <si>
    <t>{
    "user_entry": [
        "analysis"
    ],
    "marking_code": [
        "Marked", 
    ]
}</t>
  </si>
  <si>
    <t>{
    "obj_targ_sp": [
        "mutiple"
    ],
    "objective": [
        "obj_occupancy", 
        "obj_rel_abund", 
        "obj_unknown",
    ]
}</t>
  </si>
  <si>
    <t>question_text_NEW</t>
  </si>
  <si>
    <t>Is home range size information available for your Target Species (can be taken from the literature)?&lt;br&gt;If so, enter the home range diameter (in metres)</t>
  </si>
  <si>
    <t>How many cameras do you have?</t>
  </si>
  <si>
    <t>Do you plan to strategically place camera locations to include multiple habitats or otherwise differing categories (e.g., different land cover types, or near vs. far from a disturbance)?&lt;br&gt;If so, how many covariates? (e.g., 5 different habitat types would be 5 covariates)</t>
  </si>
  <si>
    <t>Which option best categorizes the most common Target Species?</t>
  </si>
  <si>
    <t>Which option best categorizes the rarest Target Species?</t>
  </si>
  <si>
    <t>Can additional information be collected/accessed?&lt;br&gt; If so, what type?</t>
  </si>
  <si>
    <t>Are there 3+ categories of traits that can be be used to identify individuals?&lt;br&gt; (i.e., information used to identify individuals that can be divided into distinct groups, e.g, sex class, age class, coat colour, markings and antler point count; Clarke et al., 2023)</t>
  </si>
  <si>
    <t>Do you plan to use bait or lure?&lt;br&gt;If so, will you use the same type of bait or lure, or multiple types?</t>
  </si>
  <si>
    <t>Do you plan to use data from cameras with different settings?&lt;br&gt;(e.g., if pooling data from multiple studies, protocols for camera settings may differ)</t>
  </si>
  <si>
    <t>Do you plan to target specific feature(s)?&lt;br&gt;(e.g., facing the camera towards a game trail or mineral lick)</t>
  </si>
  <si>
    <t>Do individuals have natural or artificial marks such that they can be uniquely identified?&lt;br&gt;(i.e. are the individuals, population, or species "marked," "unmarked," or "partially marked")</t>
  </si>
  <si>
    <t>Will you place cameras across a known density gradient?</t>
  </si>
  <si>
    <t>Are you using / &lt;br&gt;Do you plan to use mixed models?</t>
  </si>
  <si>
    <t>Is the data overdispersed?&lt;br&gt;\[Poisson GLM vs. negative binomial model\]</t>
  </si>
  <si>
    <t>Is the data zero-inflated? \[Poisson / Negative binomial vs. Zero-inflated / Hurdle models\]</t>
  </si>
  <si>
    <t>Try using a zero-inflated model. Is overdispersion still present when accounting for by zero-inflation?&lt;br&gt; (i.e., is the zero-inflated model still overdispersed) \[Zero-inflated poisson vs. Zero-inflated negative binomial model\]</t>
  </si>
  <si>
    <t>Try including a random effect for "Camera Location." Is the data still zero-inflated when accounting for a "Camera Location" random effect? \[Zero-inflation due to spatial autocorrelation of sites; mixed effects model\]</t>
  </si>
  <si>
    <t>Do you believe that another process may be contributing to excess zeros? [Zero-inflation poisson vs. Hurdle model]</t>
  </si>
  <si>
    <t>ORDER</t>
  </si>
  <si>
    <t>level</t>
  </si>
  <si>
    <t>| Target species | - | [numeric] |</t>
  </si>
  <si>
    <t>| Study area &amp; Site selection constraints | - | [numeric] |</t>
  </si>
  <si>
    <t>| Objectives &amp; Resources | - | [numeric] |</t>
  </si>
  <si>
    <t>| Study area &amp; Site selection constraints | - | YES, NO |</t>
  </si>
  <si>
    <t>| Objectives &amp; Resources | Are you looking to design a new remote camera project, or analyze data that was already collected? | Design a new remote camera project, Analyze data that was already collected |</t>
  </si>
  <si>
    <t>| Objectives &amp; Resources | Which "state variable" do you hope to measure?&lt;br&gt;Select "Unknown" if you're not sure. | Species inventory, Species diversity &amp; richness, Occupancy, Relative abundance, Absolute abundance, Population size, Density, Vital rates, Behaviour, Unknown |</t>
  </si>
  <si>
    <t>| Objectives &amp; Resources | How many cameras do you have? | [numeric]; I don't have a set number of cameras |</t>
  </si>
  <si>
    <t>| Study area &amp; Site selection constraints | Do you plan to use data from multiple study areas? | YES, NO |</t>
  </si>
  <si>
    <t>| Study area &amp; Site selection constraints | Will you place cameras across a known density gradient? | YES, NO |</t>
  </si>
  <si>
    <t>| Equipment &amp; Deployment | Was the Camera Direction either random or consistent? | YES, NO |</t>
  </si>
  <si>
    <t>| Study area &amp; Site selection constraints | Do you plan to strategically place camera locations to include multiple habitats or otherwise differing categories (e.g., different land cover types, or near vs. far from a disturbance)?&lt;br&gt;If so, how many covariates? (e.g., 5 different habitat types would be 5 covariates) | YES, NO |</t>
  </si>
  <si>
    <t>| Duration &amp; Timing | Is there a maximum number of months you can sample?&lt;br&gt;If so, how many? | YES, NO |</t>
  </si>
  <si>
    <t>| Duration &amp; Timing | Is there a minimum number of months you can sample in total?&lt;br&gt;If so, how many? | YES, NO |</t>
  </si>
  <si>
    <t>| Duration &amp; Timing | How many months did you sample in total? | NA |</t>
  </si>
  <si>
    <t>| Duration &amp; Timing | Do you wish to sample long enough to reach the species-accumulation asymptote? | YES, NO, I'm not sure |</t>
  </si>
  <si>
    <t>| Duration &amp; Timing | How many seasons will the study contain? | [numeric] |</t>
  </si>
  <si>
    <t>| Target species | Are you sampling for a single species or multiple? | Single, Multiple |</t>
  </si>
  <si>
    <t>| Target species | How well is the biology about of the Target Species known? | Poorly known, Well known, I'm not sure |</t>
  </si>
  <si>
    <t>| Target species | Is the Target Species a carnivore or ungulate? | Carnivore, Ungulate, Other |</t>
  </si>
  <si>
    <t>| Target species | Does the Target Species occur in low density? | YES, NO, I'm not sure |</t>
  </si>
  <si>
    <t>| Target species | Is the distribution of the Target Species highly restricted? | YES, NO, I'm not sure |</t>
  </si>
  <si>
    <t>| Target species | Is home range size information available for your Target Species (can be taken from the literature)?&lt;br&gt;If so, enter the home range diameter (in metres) | YES, NO |</t>
  </si>
  <si>
    <t>| Target species | What is the approximate size of the Target Species? | Small, Medium, Large, Multiple |</t>
  </si>
  <si>
    <t>| Target species | Are all of the Target Species similarly rare or common?&lt;br&gt;If all are similar, which best describes the Target Species rarity? | Common, Less common, Rare, Very rare, Unknown, Multiple |</t>
  </si>
  <si>
    <t>| Target species | Are all of the Target Species similarly detectable?&lt;br&gt;If all are similar, which best describes the Target Species detectability? | Low, Medium, High, Unknown, Multiple |</t>
  </si>
  <si>
    <t>| Target species | Is the Target Species known or likely to investigate the camera (e.g., moose, coyote) or be camera shy (e.g., lynx)? | Exploratory, Neutral, Avoidant, I'm not sure, Variable |</t>
  </si>
  <si>
    <t>| Target species | Does the [or one of the, if multiple] Target Species' behaviour vary by season? | YES, NO, I'm not sure |</t>
  </si>
  <si>
    <t>| Target species | Do individuals have natural or artificial marks such that they can be uniquely identified?&lt;br&gt;(i.e. are the individuals, population, or species "marked," "unmarked," or "partially marked") | Marked, Partially marked, Unmarked |</t>
  </si>
  <si>
    <t>| Target species | Are ALL or a SUBET individuals naturally/artifically marked? | All, Subset |</t>
  </si>
  <si>
    <t>| Target species | Are there 3+ categories of traits that can be be used to identify individuals?&lt;br&gt; (i.e., information used to identify individuals that can be divided into distinct groups, e.g, sex class, age class, coat colour, markings and antler point count; Clarke et al., 2023) | YES, NO |</t>
  </si>
  <si>
    <t>| Target species | Can additional information be collected/accessed?&lt;br&gt; If so, what type? | Cannot be collected, Distance from animals to the camera, Animal movement speed, Collecting time-lapse images, Measuring time individuals spend in front of the camera, None of these options |</t>
  </si>
  <si>
    <t>| Target species | Can counts of individuals be determined? | YES, NO |</t>
  </si>
  <si>
    <t>| Target species | Focal area measured or detections binned by distance? | Measured, Binned |</t>
  </si>
  <si>
    <t>| Target species | Is the study population large? | YES, NO |</t>
  </si>
  <si>
    <t>| Target species | Which option best categorizes the rarest Target Species? | Common, Less common, Rare, Very rare, Unknown, Multiple |</t>
  </si>
  <si>
    <t>| Target species | Which option best categorizes the most common Target Species? | Common, Less common, Rare, Very rare, Unknown, Multiple |</t>
  </si>
  <si>
    <t>| Target species | How detectable is the most detectable Target Species? | Low, Medium, High, Unknown, Multiple |</t>
  </si>
  <si>
    <t>| Target species | How detectable is the least detectable Target Species? | Low, Medium, High, Unknown, Multiple |</t>
  </si>
  <si>
    <t>| Equipment &amp; Deployment | Do you plan to use cameras of the same make and model? | YES, NO |</t>
  </si>
  <si>
    <t>| Equipment &amp; Deployment | Do you plan to use data from cameras with different settings?&lt;br&gt;(e.g., if pooling data from multiple studies, protocols for camera settings may differ) | YES, NO |</t>
  </si>
  <si>
    <t>| Equipment &amp; Deployment | Was the placement Camera Height and Camera Angle consistent or variable across Camera Locations? | Consistent, Variable |</t>
  </si>
  <si>
    <t>| Equipment &amp; Deployment | Do you plan to use bait or lure?&lt;br&gt;If so, will you use the same type of bait or lure, or multiple types? | No bait/lure, YES - single type of bait/lure, YES - Multiple types of bait/lure |</t>
  </si>
  <si>
    <t>| Equipment &amp; Deployment | Will bait/lure be placed at all or a subset of Camera Locations? | All Camera Locations, A subset of Camera Locations |</t>
  </si>
  <si>
    <t>| Equipment &amp; Deployment | Do you plan to target specific feature(s)?&lt;br&gt;(e.g., facing the camera towards a game trail or mineral lick) | YES, NO |</t>
  </si>
  <si>
    <t>| Equipment &amp; Deployment | Will all cameras target the same feature? | YES, NO |</t>
  </si>
  <si>
    <t>| Data &amp; Analysis | Will each camera location be treated as an independent sample? | YES, NO |</t>
  </si>
  <si>
    <t>| Data &amp; Analysis | Will you collect multiple samples from the same location? | YES, NO |</t>
  </si>
  <si>
    <t>| Data &amp; Analysis | Are you using / &lt;br&gt;Do you plan to use mixed models? | YES, NO |</t>
  </si>
  <si>
    <t>| Data &amp; Analysis | How many independent detections? | [numeric] |</t>
  </si>
  <si>
    <t>| Data &amp; Analysis | How many individuals were detected? | [numeric] |</t>
  </si>
  <si>
    <t>| Data &amp; Analysis | How many recaptures were detected? | [numeric] |</t>
  </si>
  <si>
    <t>| Data &amp; Analysis | Is the data overdispersed?&lt;br&gt;\[Poisson GLM vs. negative binomial model\] | YES, NO |</t>
  </si>
  <si>
    <t>| Data &amp; Analysis | Is the data zero-inflated? \[Poisson / Negative binomial vs. Zero-inflated / Hurdle models\] | YES, NO |</t>
  </si>
  <si>
    <t>| Data &amp; Analysis | Try using a zero-inflated model. Is overdispersion still present when accounting for by zero-inflation?&lt;br&gt; (i.e., is the zero-inflated model still overdispersed) \[Zero-inflated poisson vs. Zero-inflated negative binomial model\] | YES, NO |</t>
  </si>
  <si>
    <t>| Data &amp; Analysis | Try including a random effect for "Camera Location." Is the data still zero-inflated when accounting for a "Camera Location" random effect? \[Zero-inflation due to spatial autocorrelation of sites; mixed effects model\] | YES, NO |</t>
  </si>
  <si>
    <t>| Data &amp; Analysis | Do you believe that another process may be contributing to excess zeros? [Zero-inflation poisson vs. Hurdle model] | YES, NO |</t>
  </si>
  <si>
    <t>Is there a MAXIMUM number of months you can sample?&lt;br&gt;If so, how many?</t>
  </si>
  <si>
    <t>Is there a MINUMUM number of months you can sample in total?&lt;br&gt;If so, how many?</t>
  </si>
  <si>
    <t>{
    "objective": [
        "obj_inventory",
        "obj_unknown"
    ]
}</t>
  </si>
  <si>
    <t>{
    "objective": [
        "obj_abundance",
        "obj_density",
        "obj_unknown"
    ]
}</t>
  </si>
  <si>
    <t>{
    "objective": [
        "obj_divers_rich",
        "obj_unknown",
    ]
}</t>
  </si>
  <si>
    <t>{
    "objective": [
        "obj_abundance",
        "obj_density",
        "obj_vital_rate",
        "obj_unknown"
    ]
}</t>
  </si>
  <si>
    <t>{
    "num_cams_avail": 30
}</t>
  </si>
  <si>
    <t>{
    "num_cams_avail": 40
}</t>
  </si>
  <si>
    <t>{
    "marking_code": [
        "Unmarked"
    ]
}</t>
  </si>
  <si>
    <t>{
    "marking_code": [
        "Partially marked"
    ]
}</t>
  </si>
  <si>
    <t>{
    "3ormore_cat_ids": [
        "TRUE"
    ]
}</t>
  </si>
  <si>
    <t>{
    "auxillary_info": [
        "dist_cam"
    ]
}</t>
  </si>
  <si>
    <t>{
    "auxillary_info": [
        "mvmt_speed"
    ]
}</t>
  </si>
  <si>
    <t>{
    "auxillary_info": [
        "none"
    ]
}</t>
  </si>
  <si>
    <t>{
    "auxillary_info": [
        "timelapse"
    ]
}</t>
  </si>
  <si>
    <t>{
    "auxillary_info": [
        "NULL"
    ]
}</t>
  </si>
  <si>
    <t>{
    "cam_high_dens": [
        "TRUE"
    ]
}</t>
  </si>
  <si>
    <t>{
    "aux_count_possible": [
        "TRUE"
    ]
}</t>
  </si>
  <si>
    <t>{
    "aux_count_possible": [
        "FALSE"
    ]
}</t>
  </si>
  <si>
    <t>{
    "focalarea_calc": [
        "Binned"
    ]
}</t>
  </si>
  <si>
    <t>{
    "focalarea_calc": [
        "Measured"
    ]
}</t>
  </si>
  <si>
    <t>{
    "multi_det_spatial": [
        "TRUE"
    ]
}</t>
  </si>
  <si>
    <t>{
    "multi_det_spatial": [
        "FALSE"
    ]
}</t>
  </si>
  <si>
    <t>{
    "sp_common_pop_lg": [
        "TRUE"
    ]
}</t>
  </si>
  <si>
    <t>{
    "sp_common_pop_lg": [
        "FALSE"
    ]
}</t>
  </si>
  <si>
    <t>{
    "marking_allsub": [
        "Subset"
    ]
}</t>
  </si>
  <si>
    <t>{
    "marking_allsub": [
        "All"
    ]
}</t>
  </si>
  <si>
    <t>{
    "surv_dur_mth_min": 90
}</t>
  </si>
  <si>
    <r>
      <t xml:space="preserve">Correct for variability in bait/lure effects by including bait/lure type as a variable in your analysis. Refer to the resources tab of the </t>
    </r>
    <r>
      <rPr>
        <b/>
        <sz val="11"/>
        <color theme="1"/>
        <rFont val="Arial"/>
        <family val="2"/>
      </rPr>
      <t xml:space="preserve">Bait/lure information popup for resources. </t>
    </r>
    <r>
      <rPr>
        <sz val="11"/>
        <color rgb="FF000000"/>
        <rFont val="Arial"/>
        <family val="2"/>
      </rPr>
      <t>[Adjusting for Lure Effects (https://mabecker89.github.io/abmi.camera.extras/articles/lure.html)]</t>
    </r>
  </si>
  <si>
    <t>YES - Single type of bait/lure</t>
  </si>
  <si>
    <t>surv_dur</t>
  </si>
  <si>
    <t>Will cameras be placed in either a random or consistent direction?</t>
  </si>
  <si>
    <t>cam_equipment</t>
  </si>
  <si>
    <t>Open concept infobox as separate window</t>
  </si>
  <si>
    <t>sidebar_button</t>
  </si>
  <si>
    <t>button</t>
  </si>
  <si>
    <t>tool_interface</t>
  </si>
  <si>
    <t>https://ab-rcsc.github.io/rc-decision-support-tool_concept-library/02_dialog-boxes/08_references.html</t>
  </si>
  <si>
    <t>References</t>
  </si>
  <si>
    <t>https://ab-rcsc.github.io/rc-decision-support-tool_concept-library/index.html#i_data_analysis</t>
  </si>
  <si>
    <t>i_data_analysis</t>
  </si>
  <si>
    <t>sidebar_button_old</t>
  </si>
  <si>
    <t>https://ab-rcsc.github.io/rc-decision-support-tool_concept-library/index.html#i_equipment_deployment</t>
  </si>
  <si>
    <t>i_equipment_deployment</t>
  </si>
  <si>
    <t>https://ab-rcsc.github.io/rc-decision-support-tool_concept-library/index.html#i_target_species</t>
  </si>
  <si>
    <t>i_target_species</t>
  </si>
  <si>
    <t>https://ab-rcsc.github.io/rc-decision-support-tool_concept-library/index.html#i_duration_timing</t>
  </si>
  <si>
    <t>i_duration_timing</t>
  </si>
  <si>
    <t>https://ab-rcsc.github.io/rc-decision-support-tool_concept-library/index.html#i_study_area_site_selection_constraints</t>
  </si>
  <si>
    <t>i_study_area_site_selection_constraints</t>
  </si>
  <si>
    <t>https://ab-rcsc.github.io/rc-decision-support-tool_concept-library/index.html#i_objective_resources</t>
  </si>
  <si>
    <t>i_objective_resources</t>
  </si>
  <si>
    <t>https://ab-rcsc.github.io/rc-decision-support-tool_concept-library/02_dialog-boxes/09_glossary.html</t>
  </si>
  <si>
    <t>Glossary</t>
  </si>
  <si>
    <t>https://www.rc-decision-support-tool.ca/voila/render/objective.ipynb?</t>
  </si>
  <si>
    <t>Start over</t>
  </si>
  <si>
    <t>https://ab-rcsc.github.io/rc-decision-support-tool/</t>
  </si>
  <si>
    <t>Home</t>
  </si>
  <si>
    <t>https://ab-rcsc.github.io/rc-decision-support-tool</t>
  </si>
  <si>
    <t>00_00_welcome</t>
  </si>
  <si>
    <t>https://ab-rcsc.github.io/rc-decision-support-tool_concept-library/index.html#concept-library</t>
  </si>
  <si>
    <t>concept-library</t>
  </si>
  <si>
    <t>Concept library TOC</t>
  </si>
  <si>
    <t>https://ab-rcsc.github.io/rc-decision-support-tool_concept-library/02_dialog-boxes/01_08_surv_dur_min_max.html</t>
  </si>
  <si>
    <t>info box page</t>
  </si>
  <si>
    <t>iframe-ref</t>
  </si>
  <si>
    <t>https://ab-rcsc.github.io/rc-decision-support-tool_concept-library/02_dialog-boxes/01_14_sp_type.html</t>
  </si>
  <si>
    <t>https://ab-rcsc.github.io/rc-decision-support-tool_concept-library/02_dialog-boxes/01_18_sp_size.htm</t>
  </si>
  <si>
    <t>https://ab-rcsc.github.io/rc-decision-support-tool_concept-library/02_dialog-boxes/01_19_sp_rarity.html</t>
  </si>
  <si>
    <t>https://ab-rcsc.github.io/rc-decision-support-tool_concept-library/02_dialog-boxes/01_16_sp_occ_restr.html</t>
  </si>
  <si>
    <t>https://ab-rcsc.github.io/rc-decision-support-tool_concept-library/02_dialog-boxes/01_13_sp_info.html</t>
  </si>
  <si>
    <t>https://ab-rcsc.github.io/rc-decision-support-tool_concept-library/02_dialog-boxes/01_17_sp_hr_size.html</t>
  </si>
  <si>
    <t>https://ab-rcsc.github.io/rc-decision-support-tool_concept-library/02_dialog-boxes/01_20_sp_detprob_cat.html</t>
  </si>
  <si>
    <t>https://ab-rcsc.github.io/rc-decision-support-tool_concept-library/02_dialog-boxes/01_10_sp_asymptote.html</t>
  </si>
  <si>
    <t>https://ab-rcsc.github.io/rc-decision-support-tool_concept-library/02_dialog-boxes/01_12_obj_targ_sp.html</t>
  </si>
  <si>
    <t>https://ab-rcsc.github.io/rc-decision-support-tool_concept-library/02_dialog-boxes/01_02_objective.html</t>
  </si>
  <si>
    <t>https://ab-rcsc.github.io/rc-decision-support-tool_concept-library/02_dialog-boxes/01_03_num_cams.html</t>
  </si>
  <si>
    <t>https://ab-rcsc.github.io/rc-decision-support-tool_concept-library/02_dialog-boxes/01_06_cam_strat_covar.html</t>
  </si>
  <si>
    <t>https://ab-rcsc.github.io/rc-decision-support-tool_concept-library/02_dialog-boxes/01_47_cam_independent.html</t>
  </si>
  <si>
    <t>https://ab-rcsc.github.io/rc-decision-support-tool_concept-library/02_dialog-boxes/03_24_mod_behaviour</t>
  </si>
  <si>
    <t>Click here for more information</t>
  </si>
  <si>
    <t>https://ab-rcsc.github.io/rc-decision-support-tool_concept-library/02_dialog-boxes/03_23_mod_is</t>
  </si>
  <si>
    <t>https://ab-rcsc.github.io/rc-decision-support-tool_concept-library/02_dialog-boxes/03_22_mod_ste</t>
  </si>
  <si>
    <t>https://ab-rcsc.github.io/rc-decision-support-tool_concept-library/02_dialog-boxes/03_21_mod_tte</t>
  </si>
  <si>
    <t>https://ab-rcsc.github.io/rc-decision-support-tool_concept-library/02_dialog-boxes/03_20_mod_ds</t>
  </si>
  <si>
    <t>https://ab-rcsc.github.io/rc-decision-support-tool_concept-library/02_dialog-boxes/03_19_mod_tifc</t>
  </si>
  <si>
    <t>https://ab-rcsc.github.io/rc-decision-support-tool_concept-library/02_dialog-boxes/03_18_mod_rest</t>
  </si>
  <si>
    <t>https://ab-rcsc.github.io/rc-decision-support-tool_concept-library/02_dialog-boxes/03_17_mod_rem</t>
  </si>
  <si>
    <t>https://ab-rcsc.github.io/rc-decision-support-tool_concept-library/02_dialog-boxes/03_16_mod_2flankspim</t>
  </si>
  <si>
    <t>https://ab-rcsc.github.io/rc-decision-support-tool_concept-library/02_dialog-boxes/03_15_mod_catspim</t>
  </si>
  <si>
    <t>https://ab-rcsc.github.io/rc-decision-support-tool_concept-library/02_dialog-boxes/03_14_mod_sc</t>
  </si>
  <si>
    <t>https://ab-rcsc.github.io/rc-decision-support-tool_concept-library/02_dialog-boxes/03_13_mod_smr</t>
  </si>
  <si>
    <t>https://ab-rcsc.github.io/rc-decision-support-tool_concept-library/02_dialog-boxes/03_11_mod_scr_secr</t>
  </si>
  <si>
    <t>https://ab-rcsc.github.io/rc-decision-support-tool_concept-library/02_dialog-boxes/03_10_mod_cr_cmr</t>
  </si>
  <si>
    <t>https://ab-rcsc.github.io/rc-decision-support-tool_concept-library/02_dialog-boxes/03_04_mod_rai</t>
  </si>
  <si>
    <t>https://ab-rcsc.github.io/rc-decision-support-tool_concept-library/02_dialog-boxes/03_03_mod_occupancy</t>
  </si>
  <si>
    <t>https://ab-rcsc.github.io/rc-decision-support-tool_concept-library/02_dialog-boxes/03_02_mod_divers_rich</t>
  </si>
  <si>
    <t>https://ab-rcsc.github.io/rc-decision-support-tool_concept-library/02_dialog-boxes/03_01_mod_inventory</t>
  </si>
  <si>
    <t>{bdg-link-primary-line}`Space-to-event (STE)&lt;https://ab-rcsc.github.io/rc-decision-support-tool_concept-library/02_dialog-boxes/03_22_mod_ste.html&gt;`</t>
  </si>
  <si>
    <t>https://ab-rcsc.github.io/rc-decision-support-tool_concept-library/02_dialog-boxes/03_22_mod_ste.html</t>
  </si>
  <si>
    <t>link_bdg_mod_ste</t>
  </si>
  <si>
    <r>
      <t>bd</t>
    </r>
    <r>
      <rPr>
        <b/>
        <sz val="11"/>
        <color theme="1"/>
        <rFont val="Aptos Narrow"/>
        <scheme val="minor"/>
      </rPr>
      <t>g</t>
    </r>
    <r>
      <rPr>
        <sz val="11"/>
        <color theme="1"/>
        <rFont val="Aptos Narrow"/>
        <family val="2"/>
        <scheme val="minor"/>
      </rPr>
      <t>-link-primary-line</t>
    </r>
  </si>
  <si>
    <t>concept-lib</t>
  </si>
  <si>
    <t>{bdg-link-primary-line}`Spatial Partial Identity Model (Categorical SPIM; catSPIM)&lt;https://ab-rcsc.github.io/rc-decision-support-tool_concept-library/02_dialog-boxes/03_15_mod_catspim.html&gt;`</t>
  </si>
  <si>
    <t>https://ab-rcsc.github.io/rc-decision-support-tool_concept-library/02_dialog-boxes/03_15_mod_catspim.html</t>
  </si>
  <si>
    <t>{bdg-link-primary-line}`Spatial Partial Identity Model (2-flank SPIM)&lt;https://ab-rcsc.github.io/rc-decision-support-tool_concept-library/02_dialog-boxes/03_16_mod_2flankspim.html&gt;`</t>
  </si>
  <si>
    <t>https://ab-rcsc.github.io/rc-decision-support-tool_concept-library/02_dialog-boxes/03_16_mod_2flankspim.html</t>
  </si>
  <si>
    <t>link_bdg_mod_2flankspim</t>
  </si>
  <si>
    <t>2.3.2 Spatial Partial Identity Model</t>
  </si>
  <si>
    <t>{bdg-link-primary-line}`Spatial mark-resight&lt;https://ab-rcsc.github.io/rc-decision-support-tool_concept-library/02_dialog-boxes/03_13_mod_smr.html&gt;`</t>
  </si>
  <si>
    <t>https://ab-rcsc.github.io/rc-decision-support-tool_concept-library/02_dialog-boxes/03_13_mod_smr.html</t>
  </si>
  <si>
    <t>link_bdg_mod_smr</t>
  </si>
  <si>
    <t>Spatial mark-resight</t>
  </si>
  <si>
    <t>2.3.1 Spatial Mark-Resight</t>
  </si>
  <si>
    <t>{bdg-link-primary-line}`Time-to-event&lt;https://ab-rcsc.github.io/rc-decision-support-tool_concept-library/02_dialog-boxes/03_20_mod_tte.html&gt;`</t>
  </si>
  <si>
    <t>https://ab-rcsc.github.io/rc-decision-support-tool_concept-library/02_dialog-boxes/03_20_mod_tte.html</t>
  </si>
  <si>
    <t>link_bdg_mod_tte</t>
  </si>
  <si>
    <t>Time-to-event</t>
  </si>
  <si>
    <t>2.2.6 Time-toEvent Model</t>
  </si>
  <si>
    <t>{bdg-link-primary-line}`Random encounter and staying time [REST]&lt;https://ab-rcsc.github.io/rc-decision-support-tool_concept-library/02_dialog-boxes/03_18_mod_rest.html&gt;`</t>
  </si>
  <si>
    <t>https://ab-rcsc.github.io/rc-decision-support-tool_concept-library/02_dialog-boxes/03_18_mod_rest.html</t>
  </si>
  <si>
    <t>link_bdg_mod_rest</t>
  </si>
  <si>
    <t>Random encounter and staying time [REST]</t>
  </si>
  <si>
    <t>2.2.4 Random Encounter and Staying Time</t>
  </si>
  <si>
    <t>{bdg-link-primary-line}`Random encounter model [REM]&lt;https://ab-rcsc.github.io/rc-decision-support-tool_concept-library/02_dialog-boxes/03_17_mod_rem.html&gt;`</t>
  </si>
  <si>
    <t>https://ab-rcsc.github.io/rc-decision-support-tool_concept-library/02_dialog-boxes/03_17_mod_rem.html</t>
  </si>
  <si>
    <t>link_bdg_mod_rem</t>
  </si>
  <si>
    <t>Random encounter model [REM]</t>
  </si>
  <si>
    <t>2.2.3 Random Encounter Model</t>
  </si>
  <si>
    <t>{bdg-link-primary-line}`Distance sampling&lt;https://ab-rcsc.github.io/rc-decision-support-tool_concept-library/02_dialog-boxes/03_20_mod_ds.html&gt;`</t>
  </si>
  <si>
    <t>https://ab-rcsc.github.io/rc-decision-support-tool_concept-library/02_dialog-boxes/03_20_mod_ds.html</t>
  </si>
  <si>
    <t>link_bdg_mod_ds</t>
  </si>
  <si>
    <t>Distance sampling</t>
  </si>
  <si>
    <t>2.2.2 Distance Sampling</t>
  </si>
  <si>
    <t>{bdg-link-primary-line}`Spatial count&lt;https://ab-rcsc.github.io/rc-decision-support-tool_concept-library/02_dialog-boxes/03_14_mod_sc.html&gt;`</t>
  </si>
  <si>
    <t>https://ab-rcsc.github.io/rc-decision-support-tool_concept-library/02_dialog-boxes/03_14_mod_sc.html</t>
  </si>
  <si>
    <t>link_bdg_mod_sc</t>
  </si>
  <si>
    <t>Spatial count</t>
  </si>
  <si>
    <t>2.2.1 Spatial Count</t>
  </si>
  <si>
    <t>{bdg-link-primary-line}`Spatial capture-recapture (SCR) / Spatially explicit capture recapture (SECR)&lt;https://ab-rcsc.github.io/rc-decision-support-tool_concept-library/02_dialog-boxes/03_11_mod_scr_secr.html&gt;`</t>
  </si>
  <si>
    <t>https://ab-rcsc.github.io/rc-decision-support-tool_concept-library/02_dialog-boxes/03_11_mod_scr_secr.html</t>
  </si>
  <si>
    <t>link_bdg_mod_scr_secr</t>
  </si>
  <si>
    <t>2.1.2 Spatial Capture-Recapture  / How the Model Works in the SCR section</t>
  </si>
  <si>
    <t>{bdg-link-primary-line}`Capture-recapture (CR) / Capture-mark-recapture (CMR)&lt;https://ab-rcsc.github.io/rc-decision-support-tool_concept-library/02_dialog-boxes/03_10_mod_cr_cmr.html&gt;`</t>
  </si>
  <si>
    <t>https://ab-rcsc.github.io/rc-decision-support-tool_concept-library/02_dialog-boxes/03_10_mod_cr_cmr.html</t>
  </si>
  <si>
    <t>link_bdg_mod_cr_cmr</t>
  </si>
  <si>
    <t>2.1.1 Capture-Recapture</t>
  </si>
  <si>
    <t>{bdg-link-primary-line}`Species-accumulation curves&lt;https://ab-rcsc.github.io/rc-decision-support-tool_concept-library/02_dialog-boxes/01_10_sp_asymptote.html&gt;`</t>
  </si>
  <si>
    <t>link_bdg_sp_asymptote</t>
  </si>
  <si>
    <t>Species-accumulation curves</t>
  </si>
  <si>
    <t>http://www.rc-decision-support-tool.ca/voila/render/objective.ipynb?</t>
  </si>
  <si>
    <t>link_launchtool</t>
  </si>
  <si>
    <t>text-link</t>
  </si>
  <si>
    <t>https://www.alberta.ca/wildlife-loadforms.aspx</t>
  </si>
  <si>
    <t>link_fwmis</t>
  </si>
  <si>
    <t>https://five.epicollect.net/project/rcsc-and-wildcam-remote-camera-survey-guidelines</t>
  </si>
  <si>
    <t>link_epicollect_template</t>
  </si>
  <si>
    <t>EpiCollect Template</t>
  </si>
  <si>
    <t>https://ab-rcsc.github.io/RCSC-WildCAM_Remote-Camera-Survey-Guidelines-and-Metadata-Standards/1_survey-guidelines/1_10.2_AppendixA-Field-Datasheets.html</t>
  </si>
  <si>
    <t>link_surv_guide_fielddatasheets</t>
  </si>
  <si>
    <t>deployment and service/retrieval fieldsheets</t>
  </si>
  <si>
    <t>https://ab-rcsc.github.io/RCSC-WildCAM_Remote-Camera-Survey-Guidelines-and-Metadata-Standards/1_survey-guidelines/1_0.1_Citation-and-Info.html</t>
  </si>
  <si>
    <t>link_surv_guide</t>
  </si>
  <si>
    <t>Remote Camera Survey Guidelines (RCSC et al., 2024)</t>
  </si>
  <si>
    <t>https://ab-rcsc.github.io/RCSC-WildCAM_Remote-Camera-Survey-Guidelines-and-Metadata-Standards/2_metadata-standards/2_0.1_Citation-and-Info.html</t>
  </si>
  <si>
    <t>link_ab_metadata</t>
  </si>
  <si>
    <t>Remote Camera Metadata Standards for Alberta (RCSC, 2024)</t>
  </si>
  <si>
    <t>sub</t>
  </si>
  <si>
    <t>text (clarke)</t>
  </si>
  <si>
    <t>formatted</t>
  </si>
  <si>
    <t>url</t>
  </si>
  <si>
    <t>key_code</t>
  </si>
  <si>
    <t>id</t>
  </si>
  <si>
    <t>text</t>
  </si>
  <si>
    <t>type2</t>
  </si>
  <si>
    <t>type</t>
  </si>
  <si>
    <t>where</t>
  </si>
  <si>
    <t>phase</t>
  </si>
  <si>
    <t>00_demo</t>
  </si>
  <si>
    <t>field_option_code</t>
  </si>
  <si>
    <t>user_entry_study_design</t>
  </si>
  <si>
    <t>user_entry_analysis</t>
  </si>
  <si>
    <t>num_cams_limited_true</t>
  </si>
  <si>
    <t>num_cams_limited_false</t>
  </si>
  <si>
    <t>study_area_mult_true</t>
  </si>
  <si>
    <t>study_area_mult_false</t>
  </si>
  <si>
    <t>cam_dens_gradient_true</t>
  </si>
  <si>
    <t>cam_dens_gradient_false</t>
  </si>
  <si>
    <t>cam_strat_covar_true</t>
  </si>
  <si>
    <t>cam_strat_covar_false</t>
  </si>
  <si>
    <t>cam_high_dens_true</t>
  </si>
  <si>
    <t>cam_high_dens_false</t>
  </si>
  <si>
    <t>surv_dur_min_known_true</t>
  </si>
  <si>
    <t>surv_dur_min_known_false</t>
  </si>
  <si>
    <t>surv_dur_max_known_true</t>
  </si>
  <si>
    <t>surv_dur_max_known_false</t>
  </si>
  <si>
    <t>sp_asymptote_unkn</t>
  </si>
  <si>
    <t>sp_asymptote_true</t>
  </si>
  <si>
    <t>sp_asymptote_false</t>
  </si>
  <si>
    <t>sp_info_poor</t>
  </si>
  <si>
    <t>sp_info_well</t>
  </si>
  <si>
    <t>sp_info_unkn</t>
  </si>
  <si>
    <t>sp_type_carnivore</t>
  </si>
  <si>
    <t>sp_type_ungulate</t>
  </si>
  <si>
    <t>sp_type_other</t>
  </si>
  <si>
    <t>sp_dens_low_yes</t>
  </si>
  <si>
    <t>sp_dens_low_no</t>
  </si>
  <si>
    <t>sp_dens_low_unkn</t>
  </si>
  <si>
    <t>sp_occ_restr_yes</t>
  </si>
  <si>
    <t>sp_occ_restr_no</t>
  </si>
  <si>
    <t>sp_occ_restr_unkn</t>
  </si>
  <si>
    <t>data_hr_integer</t>
  </si>
  <si>
    <t>data_hr_na</t>
  </si>
  <si>
    <t>sp_size_sm</t>
  </si>
  <si>
    <t>sp_size_med</t>
  </si>
  <si>
    <t>sp_size_lg</t>
  </si>
  <si>
    <t>sp_size_multiple</t>
  </si>
  <si>
    <t>sp_rarity_common</t>
  </si>
  <si>
    <t>sp_rarity_less common</t>
  </si>
  <si>
    <t>sp_rarity_rare</t>
  </si>
  <si>
    <t>sp_rarity_very-rare</t>
  </si>
  <si>
    <t>sp_rarity_unkn</t>
  </si>
  <si>
    <t>sp_rarity_multiple</t>
  </si>
  <si>
    <t>sp_detprob_cat_low</t>
  </si>
  <si>
    <t>sp_detprob_cat_med</t>
  </si>
  <si>
    <t>sp_detprob_cat_high</t>
  </si>
  <si>
    <t>sp_detprob_cat_unkn</t>
  </si>
  <si>
    <t>sp_detprob_cat_multiple</t>
  </si>
  <si>
    <t>sp_behav_exploratory</t>
  </si>
  <si>
    <t>sp_behav_neutral</t>
  </si>
  <si>
    <t>sp_behav_avoidant</t>
  </si>
  <si>
    <t>sp_behav_unkn</t>
  </si>
  <si>
    <t>sp_behav_variable</t>
  </si>
  <si>
    <t>sp_behav_season_yes</t>
  </si>
  <si>
    <t>sp_behav_season_no</t>
  </si>
  <si>
    <t>sp_behav_season_unkn</t>
  </si>
  <si>
    <t>marking_code_marked</t>
  </si>
  <si>
    <t>marking_code_partially marked</t>
  </si>
  <si>
    <t>marking_code_unmarked</t>
  </si>
  <si>
    <t>marking_allsub_all</t>
  </si>
  <si>
    <t>marking_allsub_subset</t>
  </si>
  <si>
    <t>3ormore_cat_ids_true</t>
  </si>
  <si>
    <t>3ormore_cat_ids_false</t>
  </si>
  <si>
    <t>auxillary_info_cannot_collect</t>
  </si>
  <si>
    <t>auxillary_info_dist_to_cam</t>
  </si>
  <si>
    <t>auxillary_info_mvmt_speed</t>
  </si>
  <si>
    <t>auxillary_info_timelapse</t>
  </si>
  <si>
    <t>auxillary_info_timeinfront</t>
  </si>
  <si>
    <t>auxillary_info_none</t>
  </si>
  <si>
    <t>aux_count_possible_true</t>
  </si>
  <si>
    <t>aux_count_possible_false</t>
  </si>
  <si>
    <t>focalarea_calc_measured</t>
  </si>
  <si>
    <t>focalarea_calc_binned</t>
  </si>
  <si>
    <t>sp_common_pop_lg_true</t>
  </si>
  <si>
    <t>sp_common_pop_lg_false</t>
  </si>
  <si>
    <t>sp_rarity_rarest_common</t>
  </si>
  <si>
    <t>sp_rarity_rarest_less common</t>
  </si>
  <si>
    <t>sp_rarity_rarest_rare</t>
  </si>
  <si>
    <t>sp_rarity_rarest_very-rare</t>
  </si>
  <si>
    <t>sp_rarity_rarest_unkn</t>
  </si>
  <si>
    <t>sp_rarity_rarest_multiple</t>
  </si>
  <si>
    <t>sp_rarity_leastrare_common</t>
  </si>
  <si>
    <t>sp_rarity_leastrare_less common</t>
  </si>
  <si>
    <t>sp_rarity_leastrare_rare</t>
  </si>
  <si>
    <t>sp_rarity_leastrare_very-rare</t>
  </si>
  <si>
    <t>sp_rarity_leastrare_unkn</t>
  </si>
  <si>
    <t>sp_rarity_leastrare_multiple</t>
  </si>
  <si>
    <t>sp_detprob_cat_most_low</t>
  </si>
  <si>
    <t>sp_detprob_cat_most_med</t>
  </si>
  <si>
    <t>sp_detprob_cat_most_high</t>
  </si>
  <si>
    <t>sp_detprob_cat_most_unkn</t>
  </si>
  <si>
    <t>sp_detprob_cat_most_multiple</t>
  </si>
  <si>
    <t>sp_detprob_cat_least_low</t>
  </si>
  <si>
    <t>sp_detprob_cat_least_med</t>
  </si>
  <si>
    <t>sp_detprob_cat_least_high</t>
  </si>
  <si>
    <t>sp_detprob_cat_least_unkn</t>
  </si>
  <si>
    <t>sp_detprob_cat_least_multiple</t>
  </si>
  <si>
    <t>cam_makemod_same_true</t>
  </si>
  <si>
    <t>cam_makemod_same_false</t>
  </si>
  <si>
    <t>cam_settings_mult_true</t>
  </si>
  <si>
    <t>cam_settings_mult_false</t>
  </si>
  <si>
    <t>cam_protocol_ht_angle_consistent</t>
  </si>
  <si>
    <t>cam_protocol_ht_angle_variable</t>
  </si>
  <si>
    <t>cam_direction_ds_true</t>
  </si>
  <si>
    <t>cam_direction_ds_false</t>
  </si>
  <si>
    <t>bait_lure_none</t>
  </si>
  <si>
    <t>bait_lure_baitlure_single</t>
  </si>
  <si>
    <t>bait_lure_baitlure_multi</t>
  </si>
  <si>
    <t>bait_lure_cams_baitlure_allcams</t>
  </si>
  <si>
    <t>bait_lure_cams_baitlure_subsetcams</t>
  </si>
  <si>
    <t>cam_targ_feature_true</t>
  </si>
  <si>
    <t>cam_targ_feature_false</t>
  </si>
  <si>
    <t>cam_targ_feature_same_true</t>
  </si>
  <si>
    <t>cam_targ_feature_same_false</t>
  </si>
  <si>
    <t>cam_independent_true</t>
  </si>
  <si>
    <t>cam_independent_false</t>
  </si>
  <si>
    <t>multisamp_per_loc_true</t>
  </si>
  <si>
    <t>multisamp_per_loc_false</t>
  </si>
  <si>
    <t>modmixed_true</t>
  </si>
  <si>
    <t>modmixed_false</t>
  </si>
  <si>
    <t>overdispersion_true</t>
  </si>
  <si>
    <t>overdispersion_false</t>
  </si>
  <si>
    <t>zeroinflation_true</t>
  </si>
  <si>
    <t>zeroinflation_false</t>
  </si>
  <si>
    <t>zi_overdispersed_true</t>
  </si>
  <si>
    <t>zi_overdispersed_false</t>
  </si>
  <si>
    <t>zi_re_overdispersed_true</t>
  </si>
  <si>
    <t>zi_re_overdispersed_false</t>
  </si>
  <si>
    <t>zi_process_true</t>
  </si>
  <si>
    <t>zi_process_false</t>
  </si>
  <si>
    <t>01_phase1</t>
  </si>
  <si>
    <t>02_phase2</t>
  </si>
  <si>
    <t>definition_ref</t>
  </si>
  <si>
    <t>obj_targ_sp_single</t>
  </si>
  <si>
    <t>obj_targ_sp_multiple</t>
  </si>
  <si>
    <t>aux_count</t>
  </si>
  <si>
    <t>{{sp_rarity_very-rare}}</t>
  </si>
  <si>
    <t>{{sp_rarity_common}}</t>
  </si>
  <si>
    <t>{{sp_rarity_less common}}</t>
  </si>
  <si>
    <t>{{sp_rarity_multiple}}</t>
  </si>
  <si>
    <t>{{sp_rarity_rare}}</t>
  </si>
  <si>
    <t>{{sp_rarity_unkn}}</t>
  </si>
  <si>
    <t>info_page_code</t>
  </si>
  <si>
    <t>What is the variable of interest?&lt;br&gt;Select "Unknown" if you're not sure.</t>
  </si>
  <si>
    <t>01_01_user_entry_note.md</t>
  </si>
  <si>
    <t>01_02_objective_note.md</t>
  </si>
  <si>
    <t>01_03_num_cams_note.md</t>
  </si>
  <si>
    <t>01_04_study_area_mult_note.md</t>
  </si>
  <si>
    <t>01_05_cam_dens_gradient_note.md</t>
  </si>
  <si>
    <t>01_06_cam_strat_covar_note.md</t>
  </si>
  <si>
    <t>01_07_cam_high_dens_note.md</t>
  </si>
  <si>
    <t>01_08_surv_dur_min_max_note.md</t>
  </si>
  <si>
    <t>01_10_sp_asymptote_note.md</t>
  </si>
  <si>
    <t>01_11_study_season_num_note.md</t>
  </si>
  <si>
    <t>01_12_obj_targ_sp_note.md</t>
  </si>
  <si>
    <t>01_13_sp_info_note.md</t>
  </si>
  <si>
    <t>01_14_sp_type_note.md</t>
  </si>
  <si>
    <t>01_15_sp_dens_low_note.md</t>
  </si>
  <si>
    <t>01_16_sp_occ_restr_note.md</t>
  </si>
  <si>
    <t>01_17_sp_hr_size_note.md</t>
  </si>
  <si>
    <t>01_18_sp_size_note.md</t>
  </si>
  <si>
    <t>01_31_sp_size_multi_note.md</t>
  </si>
  <si>
    <t>01_19_sp_rarity_note.md</t>
  </si>
  <si>
    <t>01_33_sp_rarity_multi_note.md</t>
  </si>
  <si>
    <t>01_20_sp_detprob_cat_note.md</t>
  </si>
  <si>
    <t>01_21_sp_behav_note.md</t>
  </si>
  <si>
    <t>01_22_sp_behav_season_note.md</t>
  </si>
  <si>
    <t>01_23_marking_code_note.md</t>
  </si>
  <si>
    <t>01_24_marking_allsub_note.md</t>
  </si>
  <si>
    <t>01_25_3ormore_cat_ids_note.md</t>
  </si>
  <si>
    <t>01_26_auxillary_info_note.md</t>
  </si>
  <si>
    <t>01_27_aux_count_possible_note.md</t>
  </si>
  <si>
    <t>01_28_focalarea_calc_note.md</t>
  </si>
  <si>
    <t>01_30_sp_common_pop_lg_note.md</t>
  </si>
  <si>
    <t>01_40_cam_settings_note.md</t>
  </si>
  <si>
    <t>01_41_cam_placement_note.md</t>
  </si>
  <si>
    <t>01_43_bait_lure_note.md</t>
  </si>
  <si>
    <t>01_45_targ_feature_note.md</t>
  </si>
  <si>
    <t>01_47_cam_independent_note.md</t>
  </si>
  <si>
    <t>01_48_multisamp_per_loc_note.md</t>
  </si>
  <si>
    <t>01_49_modmixed_note.md</t>
  </si>
  <si>
    <t>01_50_num_det_note.md</t>
  </si>
  <si>
    <t>01_52_num_recap_note.md</t>
  </si>
  <si>
    <t>01_53_overdispersion_zeroinflation_note.md</t>
  </si>
  <si>
    <t>01_55_zi_overdispersed_note.md</t>
  </si>
  <si>
    <t>01_57_zi_re_overdispersed_note.md</t>
  </si>
  <si>
    <t>01_58_zi_process_note.md</t>
  </si>
  <si>
    <t>01_51_num_det_individ_note.md</t>
  </si>
  <si>
    <t>01_42_cam_direction_ds_note.md</t>
  </si>
  <si>
    <t>01_08_surv_dur_surveyed_note.md</t>
  </si>
  <si>
    <t>01_32_sp_behav_multi_note.md</t>
  </si>
  <si>
    <t>01_36_sp_detprob_cat_multi_note.md</t>
  </si>
  <si>
    <t>01_39_cam_equipment_note.md</t>
  </si>
  <si>
    <t>01_01_user_entry.md</t>
  </si>
  <si>
    <t>01_02_objective.md</t>
  </si>
  <si>
    <t>01_03_num_cams.md</t>
  </si>
  <si>
    <t>01_04_study_area_mult.md</t>
  </si>
  <si>
    <t>01_05_cam_dens_gradient.md</t>
  </si>
  <si>
    <t>01_06_cam_strat_covar.md</t>
  </si>
  <si>
    <t>01_07_cam_high_dens.md</t>
  </si>
  <si>
    <t>01_08_surv_dur.md</t>
  </si>
  <si>
    <t>01_10_sp_asymptote.md</t>
  </si>
  <si>
    <t>01_11_study_season_num.md</t>
  </si>
  <si>
    <t>01_12_obj_targ_sp.md</t>
  </si>
  <si>
    <t>01_13_sp_info.md</t>
  </si>
  <si>
    <t>01_14_sp_type.md</t>
  </si>
  <si>
    <t>01_15_sp_dens_low.md</t>
  </si>
  <si>
    <t>01_16_sp_occ_restr.md</t>
  </si>
  <si>
    <t>01_17_sp_hr_size.md</t>
  </si>
  <si>
    <t>01_18_sp_size.md</t>
  </si>
  <si>
    <t>01_19_sp_rarity.md</t>
  </si>
  <si>
    <t>01_20_sp_detprob_cat.md</t>
  </si>
  <si>
    <t>01_21_sp_behav.md</t>
  </si>
  <si>
    <t>01_22_sp_behav_season.md</t>
  </si>
  <si>
    <t>01_23_marking_code.md</t>
  </si>
  <si>
    <t>01_24_marking_allsub.md</t>
  </si>
  <si>
    <t>01_25_3ormore_cat_ids.md</t>
  </si>
  <si>
    <t>01_26_auxillary_info.md</t>
  </si>
  <si>
    <t>01_27_aux_count_possible.md</t>
  </si>
  <si>
    <t>01_28_focalarea_calc.md</t>
  </si>
  <si>
    <t>01_30_sp_common_pop_lg.md</t>
  </si>
  <si>
    <t>01_40_cam_settings.md</t>
  </si>
  <si>
    <t>01_41_cam_placement.md</t>
  </si>
  <si>
    <t>01_43_bait_lure.md</t>
  </si>
  <si>
    <t>01_45_targ_feature.md</t>
  </si>
  <si>
    <t>01_47_cam_independent.md</t>
  </si>
  <si>
    <t>01_48_multisamp_per_loc.md</t>
  </si>
  <si>
    <t>01_49_modmixed.md</t>
  </si>
  <si>
    <t>01_50_num_det.md</t>
  </si>
  <si>
    <t>01_52_num_recap.md</t>
  </si>
  <si>
    <t>01_53_overdispersion_zeroinflation.md</t>
  </si>
  <si>
    <t>01_55_zi_overdispersed.md</t>
  </si>
  <si>
    <t>01_57_zi_re_overdispersed.md</t>
  </si>
  <si>
    <t>01_58_zi_process.md</t>
  </si>
  <si>
    <t>01_42_cam_direction_ds.md</t>
  </si>
  <si>
    <t>01_39_cam_equipment.md</t>
  </si>
  <si>
    <t>question_notebook</t>
  </si>
  <si>
    <t>markdown_note_filename</t>
  </si>
  <si>
    <t>info_filename</t>
  </si>
  <si>
    <t>01_01_user_entry.ipynb</t>
  </si>
  <si>
    <t>01_02_objective.ipynb</t>
  </si>
  <si>
    <t>01_03_num_cams.ipynb</t>
  </si>
  <si>
    <t>01_04_study_area_mult.ipynb</t>
  </si>
  <si>
    <t>01_05_cam_dens_gradient.ipynb</t>
  </si>
  <si>
    <t>01_06_cam_strat_covar.ipynb</t>
  </si>
  <si>
    <t>01_07_cam_high_dens.ipynb</t>
  </si>
  <si>
    <t>01_08_surv_dur_min_max.ipynb</t>
  </si>
  <si>
    <t>01_10_sp_asymptote.ipynb</t>
  </si>
  <si>
    <t>01_11_study_season_num.ipynb</t>
  </si>
  <si>
    <t>01_12_obj_targ_sp.ipynb</t>
  </si>
  <si>
    <t>01_13_sp_info.ipynb</t>
  </si>
  <si>
    <t>01_14_sp_type.ipynb</t>
  </si>
  <si>
    <t>01_15_sp_dens_low.ipynb</t>
  </si>
  <si>
    <t>01_16_sp_occ_restr.ipynb</t>
  </si>
  <si>
    <t>01_17_sp_hr_size.ipynb</t>
  </si>
  <si>
    <t>01_18_sp_size.ipynb</t>
  </si>
  <si>
    <t>01_31_sp_size_multi.ipynb</t>
  </si>
  <si>
    <t>01_19_sp_rarity.ipynb</t>
  </si>
  <si>
    <t>01_33_sp_rarity_multi.ipynb</t>
  </si>
  <si>
    <t>01_20_sp_detprob_cat.ipynb</t>
  </si>
  <si>
    <t>01_21_sp_behav.ipynb</t>
  </si>
  <si>
    <t>01_22_sp_behav_season.ipynb</t>
  </si>
  <si>
    <t>01_23_marking_code.ipynb</t>
  </si>
  <si>
    <t>01_26_auxillary_info.ipynb</t>
  </si>
  <si>
    <t>01_27_aux_count_possible.ipynb</t>
  </si>
  <si>
    <t>01_28_focalarea_calc.ipynb</t>
  </si>
  <si>
    <t>01_30_sp_common_pop_lg.ipynb</t>
  </si>
  <si>
    <t>01_40_cam_settings.ipynb</t>
  </si>
  <si>
    <t>01_41_cam_placement.ipynb</t>
  </si>
  <si>
    <t>01_43_bait_lure.ipynb</t>
  </si>
  <si>
    <t>01_45_targ_feature.ipynb</t>
  </si>
  <si>
    <t>01_47_cam_independent.ipynb</t>
  </si>
  <si>
    <t>01_48_multisamp_per_loc.ipynb</t>
  </si>
  <si>
    <t>01_49_modmixed.ipynb</t>
  </si>
  <si>
    <t>01_50_num_det.ipynb</t>
  </si>
  <si>
    <t>01_52_num_recap.ipynb</t>
  </si>
  <si>
    <t>01_53_overdispersion_zeroinflation.ipynb</t>
  </si>
  <si>
    <t>01_55_zi_overdispersed.ipynb</t>
  </si>
  <si>
    <t>01_57_zi_re_overdispersed.ipynb</t>
  </si>
  <si>
    <t>01_58_zi_process.ipynb</t>
  </si>
  <si>
    <t>01_51_num_det_individ.ipynb</t>
  </si>
  <si>
    <t>01_42_cam_direction_ds.ipynb</t>
  </si>
  <si>
    <t>01_08_surv_dur_surveyed.ipynb</t>
  </si>
  <si>
    <t>01_32_sp_behav_multi.ipynb</t>
  </si>
  <si>
    <t>01_36_sp_detprob_cat_multi.ipynb</t>
  </si>
  <si>
    <t>01_39_cam_equipment.ipynb</t>
  </si>
  <si>
    <t>cam_settings</t>
  </si>
  <si>
    <t>cam_placement</t>
  </si>
  <si>
    <t>01_51_num_det_individ.md</t>
  </si>
  <si>
    <t>overdispersion_zeroinflation</t>
  </si>
  <si>
    <t>targ_feature</t>
  </si>
  <si>
    <t>&lt;font color='#FFFFFF'&gt;........................&lt;/font&gt;[</t>
  </si>
  <si>
    <t>03_21_mod_tte</t>
  </si>
  <si>
    <t>Modelling approach</t>
  </si>
  <si>
    <t>prog_7</t>
  </si>
  <si>
    <t>03_19_mod_tifc</t>
  </si>
  <si>
    <t>03_22_mod_ste</t>
  </si>
  <si>
    <t xml:space="preserve">Spatial mark-resight </t>
  </si>
  <si>
    <t>03_13_mod_smr</t>
  </si>
  <si>
    <t>03_11_mod_scr_secr</t>
  </si>
  <si>
    <t>03_14_mod_sc</t>
  </si>
  <si>
    <t>03_18_mod_rest</t>
  </si>
  <si>
    <t>03_17_mod_rem</t>
  </si>
  <si>
    <t>&lt;font color='#FFFFFF'&gt;....................................&lt;/font&gt;[</t>
  </si>
  <si>
    <t>03_06_mod_rai_zip</t>
  </si>
  <si>
    <t>03_08_mod_rai_zinb</t>
  </si>
  <si>
    <t>03_05_mod_rai_poisson</t>
  </si>
  <si>
    <t>03_07_mod_rai_nb</t>
  </si>
  <si>
    <t>03_09_mod_rai_hurdle</t>
  </si>
  <si>
    <t>03_04_mod_rai</t>
  </si>
  <si>
    <t>Occupancy models</t>
  </si>
  <si>
    <t>03_03_mod_occupancy</t>
  </si>
  <si>
    <t>03_23_mod_is</t>
  </si>
  <si>
    <t>03_01_mod_inventory</t>
  </si>
  <si>
    <t>03_20_mod_ds</t>
  </si>
  <si>
    <t>03_02_mod_divers_rich</t>
  </si>
  <si>
    <t>03_10_mod_cr_cmr</t>
  </si>
  <si>
    <t>03_15_mod_catspim</t>
  </si>
  <si>
    <t>03_24_mod_behaviour</t>
  </si>
  <si>
    <t>03_16_mod_2flankspim</t>
  </si>
  <si>
    <t>design_survey_duration</t>
  </si>
  <si>
    <t>02_07_design_survey_duration</t>
  </si>
  <si>
    <t>Sampling design</t>
  </si>
  <si>
    <t>design</t>
  </si>
  <si>
    <t>Study area</t>
  </si>
  <si>
    <t>design_study_area</t>
  </si>
  <si>
    <t>02_01_design_study_area</t>
  </si>
  <si>
    <t>design_num_cams</t>
  </si>
  <si>
    <t>02_04_design_num_cams</t>
  </si>
  <si>
    <t>Clustered design</t>
  </si>
  <si>
    <t>design_clustered</t>
  </si>
  <si>
    <t>02_02_06_design_clustered</t>
  </si>
  <si>
    <t>design_cam_arrange_clustered</t>
  </si>
  <si>
    <t>design_camdays_per_loc</t>
  </si>
  <si>
    <t>02_05_design_camdays_per_loc</t>
  </si>
  <si>
    <t>design_cam_spacing</t>
  </si>
  <si>
    <t>02_03_design_cam_spacing</t>
  </si>
  <si>
    <t>design_cam_days_ttl</t>
  </si>
  <si>
    <t>02_06_design_cam_days_ttl</t>
  </si>
  <si>
    <t>Targeted design</t>
  </si>
  <si>
    <t>design_cam_arrange_targeted</t>
  </si>
  <si>
    <t>02_02_08_design_cam_arrange_targeted</t>
  </si>
  <si>
    <t>Systematic random design</t>
  </si>
  <si>
    <t>design_cam_arrange_systematic_random</t>
  </si>
  <si>
    <t>02_02_03_design_cam_arrange_systematic_random</t>
  </si>
  <si>
    <t>Systematic design</t>
  </si>
  <si>
    <t>design_cam_arrange_systematic</t>
  </si>
  <si>
    <t>02_02_02_design_cam_arrange_systematic</t>
  </si>
  <si>
    <t xml:space="preserve">Stratified random design </t>
  </si>
  <si>
    <t>design_cam_arrange_stratified_random</t>
  </si>
  <si>
    <t>02_02_05_design_cam_arrange_stratified_random</t>
  </si>
  <si>
    <t>Stratified design</t>
  </si>
  <si>
    <t>design_cam_arrange_stratified</t>
  </si>
  <si>
    <t>02_02_04_design_cam_arrange_stratified</t>
  </si>
  <si>
    <t>Random (or 'simple random') design</t>
  </si>
  <si>
    <t>design_cam_arrange_random</t>
  </si>
  <si>
    <t>02_02_01_design_cam_arrange_random</t>
  </si>
  <si>
    <t>Paired design</t>
  </si>
  <si>
    <t>design_cam_arrange_paired</t>
  </si>
  <si>
    <t>02_02_07_design_cam_arrange_paired</t>
  </si>
  <si>
    <t>Convenience design</t>
  </si>
  <si>
    <t>design_cam_arrange_convenience</t>
  </si>
  <si>
    <t>02_02_09_design_cam_arrange_convenience</t>
  </si>
  <si>
    <t>design_cam_arrange</t>
  </si>
  <si>
    <t>02_02_00_design_cam_arrange</t>
  </si>
  <si>
    <t>Zero-inflation due to separate process</t>
  </si>
  <si>
    <t>01_58_zi_process</t>
  </si>
  <si>
    <t>prog_6</t>
  </si>
  <si>
    <t>question</t>
  </si>
  <si>
    <t>Accounting for zero-inflation with site random effect</t>
  </si>
  <si>
    <t>01_57_zi_re_overdispersed</t>
  </si>
  <si>
    <t>Accounting for overdispersion due to zero-inflation</t>
  </si>
  <si>
    <t>01_55_zi_overdispersed</t>
  </si>
  <si>
    <t>Overdispersion &amp; Zero-inflation</t>
  </si>
  <si>
    <t>01_53_overdispersion_zeroinflation</t>
  </si>
  <si>
    <t>Number of recaptures</t>
  </si>
  <si>
    <t>01_52_num_recap</t>
  </si>
  <si>
    <t>Number of individuals</t>
  </si>
  <si>
    <t>01_50_num_det</t>
  </si>
  <si>
    <t>Number of detections</t>
  </si>
  <si>
    <t>Mixed models</t>
  </si>
  <si>
    <t>01_49_modmixed</t>
  </si>
  <si>
    <t>Repeat sampling</t>
  </si>
  <si>
    <t>01_48_multisamp_per_loc</t>
  </si>
  <si>
    <t>Camera location independence</t>
  </si>
  <si>
    <t>01_47_cam_independent</t>
  </si>
  <si>
    <t>Target features</t>
  </si>
  <si>
    <t>01_45_targ_feature</t>
  </si>
  <si>
    <t>targ_feature_same</t>
  </si>
  <si>
    <t>Deployment</t>
  </si>
  <si>
    <t>prog_5</t>
  </si>
  <si>
    <t>Bait/lure (All or subset of camera locations)</t>
  </si>
  <si>
    <t>Bait/lure</t>
  </si>
  <si>
    <t>01_43_bait_lure</t>
  </si>
  <si>
    <t>Equipment</t>
  </si>
  <si>
    <t>Camera height, angle, direction</t>
  </si>
  <si>
    <t>01_42_cam_direction_ds</t>
  </si>
  <si>
    <t>01_41_cam_placement</t>
  </si>
  <si>
    <t>Camera settings</t>
  </si>
  <si>
    <t>01_40_cam_settings</t>
  </si>
  <si>
    <t>Camera equipment</t>
  </si>
  <si>
    <t>01_39_cam_equipment</t>
  </si>
  <si>
    <t>Detection probability</t>
  </si>
  <si>
    <t>sp_detprob_cat_multi</t>
  </si>
  <si>
    <t>01_36_sp_detprob_cat_multi</t>
  </si>
  <si>
    <t>Target species (multiple)</t>
  </si>
  <si>
    <t>prog_4</t>
  </si>
  <si>
    <t>Rarity</t>
  </si>
  <si>
    <t>sp_rarity_multi</t>
  </si>
  <si>
    <t>01_33_sp_rarity_multi</t>
  </si>
  <si>
    <t>sp_rarity_multi_rarest</t>
  </si>
  <si>
    <t>sp_rarity_multi_leastrare</t>
  </si>
  <si>
    <t>Behaviour (Multiple species)</t>
  </si>
  <si>
    <t>01_32_sp_behav_multi</t>
  </si>
  <si>
    <t>Study population size</t>
  </si>
  <si>
    <t>01_30_sp_common_pop_lg</t>
  </si>
  <si>
    <t>Target species (single)</t>
  </si>
  <si>
    <t>Focal area measured or detections binned by distance</t>
  </si>
  <si>
    <t>01_28_focalarea_calc</t>
  </si>
  <si>
    <t>Counts of individuals</t>
  </si>
  <si>
    <t>01_27_aux_count_possible</t>
  </si>
  <si>
    <t>Additional information obtainable</t>
  </si>
  <si>
    <t>01_26_auxillary_info</t>
  </si>
  <si>
    <t>Markings (Number of categorical identifiers)</t>
  </si>
  <si>
    <t>01_25_3ormore_cat_ids</t>
  </si>
  <si>
    <t>Markings (All or subset marked)</t>
  </si>
  <si>
    <t>01_24_marking_allsub</t>
  </si>
  <si>
    <t>Markings (Marked, unmarked, partially marked)</t>
  </si>
  <si>
    <t>01_23_marking_code</t>
  </si>
  <si>
    <t>Behaviour (Seasonal)</t>
  </si>
  <si>
    <t>01_22_sp_behav_season</t>
  </si>
  <si>
    <t>Behaviour (Investigative)</t>
  </si>
  <si>
    <t>01_21_sp_behav</t>
  </si>
  <si>
    <t>Species detection probability</t>
  </si>
  <si>
    <t>01_20_sp_detprob_cat</t>
  </si>
  <si>
    <t>Species rarity</t>
  </si>
  <si>
    <t>01_19_sp_rarity</t>
  </si>
  <si>
    <t>Species body size</t>
  </si>
  <si>
    <t>Body size</t>
  </si>
  <si>
    <t>01_18_sp_size</t>
  </si>
  <si>
    <t>Home range size</t>
  </si>
  <si>
    <t>01_17_sp_hr_size</t>
  </si>
  <si>
    <t>Occurrence restricted</t>
  </si>
  <si>
    <t>01_16_sp_occ_restr</t>
  </si>
  <si>
    <t>Low density species</t>
  </si>
  <si>
    <t>01_15_sp_dens_low</t>
  </si>
  <si>
    <t>Carnivore / ungulate</t>
  </si>
  <si>
    <t>01_14_sp_type</t>
  </si>
  <si>
    <t>Species well known &lt;i&gt;vs.&lt;/i&gt; poorly known</t>
  </si>
  <si>
    <t>Ecology of species (well known *vs.* poorly known)</t>
  </si>
  <si>
    <t>01_13_sp_info</t>
  </si>
  <si>
    <t xml:space="preserve">Number of Target Species </t>
  </si>
  <si>
    <t>Single *vs.* multiple</t>
  </si>
  <si>
    <t>01_12_obj_targ_sp</t>
  </si>
  <si>
    <t>Season(s)</t>
  </si>
  <si>
    <t>01_11_study_season_num</t>
  </si>
  <si>
    <t>Timing</t>
  </si>
  <si>
    <t>prog_3</t>
  </si>
  <si>
    <t>Species-accumulation asymptote</t>
  </si>
  <si>
    <t>01_10_sp_asymptote</t>
  </si>
  <si>
    <t>Duration</t>
  </si>
  <si>
    <t>Survey duration (months surveyed)</t>
  </si>
  <si>
    <t>01_08_surv_dur</t>
  </si>
  <si>
    <t>Duration (minimum &amp; maximum)</t>
  </si>
  <si>
    <t>Camera density</t>
  </si>
  <si>
    <t>01_07_cam_high_dens</t>
  </si>
  <si>
    <t>Site selection constraints</t>
  </si>
  <si>
    <t>prog_2</t>
  </si>
  <si>
    <t>Stratified by covariates</t>
  </si>
  <si>
    <t>01_06_cam_strat_covar</t>
  </si>
  <si>
    <t>Known density gradient</t>
  </si>
  <si>
    <t>01_05_cam_dens_gradient</t>
  </si>
  <si>
    <t>Single *vs* multiple</t>
  </si>
  <si>
    <t>01_04_study_area_mult</t>
  </si>
  <si>
    <t>Number of cameras available</t>
  </si>
  <si>
    <t>01_03_num_cams</t>
  </si>
  <si>
    <t>Resources</t>
  </si>
  <si>
    <t>prog_1</t>
  </si>
  <si>
    <t>State variable *vs.* Objective</t>
  </si>
  <si>
    <t>Variable of interest</t>
  </si>
  <si>
    <t>01_02_objective</t>
  </si>
  <si>
    <t>Objectives</t>
  </si>
  <si>
    <t>User entry (Study design or data already collected)</t>
  </si>
  <si>
    <t>01_01_user_entry</t>
  </si>
  <si>
    <t>toc_formula</t>
  </si>
  <si>
    <t>toc_level</t>
  </si>
  <si>
    <t>header</t>
  </si>
  <si>
    <t>link</t>
  </si>
  <si>
    <t>title_sub</t>
  </si>
  <si>
    <t>PREV</t>
  </si>
  <si>
    <t>page_dropdown_text</t>
  </si>
  <si>
    <t>title_text</t>
  </si>
  <si>
    <t>title_id</t>
  </si>
  <si>
    <t>page</t>
  </si>
  <si>
    <t>info_file_name</t>
  </si>
  <si>
    <t>prog_sub_text</t>
  </si>
  <si>
    <t>prog_text</t>
  </si>
  <si>
    <t>prog_id</t>
  </si>
  <si>
    <t>DEMO</t>
  </si>
  <si>
    <t>sort</t>
  </si>
  <si>
    <t>Analysis considerations</t>
  </si>
  <si>
    <t>Modelling Approaches</t>
  </si>
  <si>
    <t>References / Glossary</t>
  </si>
  <si>
    <t>data_analysis</t>
  </si>
  <si>
    <t>duration_timing</t>
  </si>
  <si>
    <t>glossary</t>
  </si>
  <si>
    <t>objective_resources</t>
  </si>
  <si>
    <t>recommendations</t>
  </si>
  <si>
    <t>recommendations_considersations</t>
  </si>
  <si>
    <t>recommendations_modelling_approach</t>
  </si>
  <si>
    <t>recommendations_study_design</t>
  </si>
  <si>
    <t>references</t>
  </si>
  <si>
    <t>references_glossary</t>
  </si>
  <si>
    <t>study_area_site_selection_constraints</t>
  </si>
  <si>
    <t>target_species</t>
  </si>
  <si>
    <t>target_species_multiple</t>
  </si>
  <si>
    <t>target_species_single</t>
  </si>
  <si>
    <t>toc_code</t>
  </si>
  <si>
    <t>toc_order</t>
  </si>
  <si>
    <t>icon_progress_bar_num7.png</t>
  </si>
  <si>
    <t>Recommendations - Analysis considersation</t>
  </si>
  <si>
    <t>prog_7_3</t>
  </si>
  <si>
    <t>Recommendations - Study design</t>
  </si>
  <si>
    <t>prog_7_2</t>
  </si>
  <si>
    <t>Recommendations - Modelling approach</t>
  </si>
  <si>
    <t>prog_7_1</t>
  </si>
  <si>
    <t>icon_progress_bar_num6.png</t>
  </si>
  <si>
    <t>icon_progress_bar_num5.png</t>
  </si>
  <si>
    <t>icon_progress_bar_num4.png</t>
  </si>
  <si>
    <t>prog_4_1</t>
  </si>
  <si>
    <t>prog_4_2</t>
  </si>
  <si>
    <t>prog_3_2</t>
  </si>
  <si>
    <t>prog_3_1</t>
  </si>
  <si>
    <t>icon_progress_bar_num3.png</t>
  </si>
  <si>
    <t>icon_progress_bar_num2.png</t>
  </si>
  <si>
    <t>prog_2_2</t>
  </si>
  <si>
    <t>prog_2_1</t>
  </si>
  <si>
    <t>icon_progress_bar_num1.png</t>
  </si>
  <si>
    <t>substitution</t>
  </si>
  <si>
    <t>prog_bar_icon_filename</t>
  </si>
  <si>
    <t>prog_level_text</t>
  </si>
  <si>
    <t>prog_level_id</t>
  </si>
  <si>
    <t>x</t>
  </si>
  <si>
    <t>08_references</t>
  </si>
  <si>
    <t>09_glossary</t>
  </si>
  <si>
    <t>Camera direction consistent or random</t>
  </si>
  <si>
    <t>https://ab-rcsc.github.io/rc-decision-support-tool_concept-library/02_dialog-boxes/09_viewshed_dens_est.html</t>
  </si>
  <si>
    <t>Viewshed density estimators</t>
  </si>
  <si>
    <t>{bdg-link-primary-line}`Viewshed density estimators&lt;https://ab-rcsc.github.io/rc-decision-support-tool_concept-library/02_dialog-boxes/09_viewshed_dens_est.html&gt;`</t>
  </si>
  <si>
    <t>viewshed_dens_est</t>
  </si>
  <si>
    <t>link_bdg_viewshed_dens_est</t>
  </si>
  <si>
    <t>{bdg-link-primary-line}`Species rarity&lt;https://ab-rcsc.github.io/rc-decision-support-tool_concept-library/02_dialog-boxes/01_19_sp_rarity.html&gt;`</t>
  </si>
  <si>
    <t>link_bdg_sp_rarity</t>
  </si>
  <si>
    <t>sp_behav_multi_avoidant</t>
  </si>
  <si>
    <t>sp_behav_multi_exploratory</t>
  </si>
  <si>
    <t>sp_behav_multi_neutral</t>
  </si>
  <si>
    <t>sp_behav_multi</t>
  </si>
  <si>
    <t>sp_behav_multi_variable</t>
  </si>
  <si>
    <t>field_option_order</t>
  </si>
  <si>
    <t>link_ab_metadata_abrv</t>
  </si>
  <si>
    <t>Alberta Metadata Standards (RCSC, 2024)</t>
  </si>
  <si>
    <t>WildCAM’s "sampling design &amp; effort section section"</t>
  </si>
  <si>
    <t>https://wildcams.ca/library/camera-trapping-papers-directory/</t>
  </si>
  <si>
    <t xml:space="preserve">resource library </t>
  </si>
  <si>
    <t>(&lt;https://wildcams.ca/library/camera-trapping-papers-directory/&gt;).</t>
  </si>
  <si>
    <t>Appendix A - Table A2</t>
  </si>
  <si>
    <t>https://ab-rcsc.github.io/RCSC-WildCAM_Remote-Camera-Survey-Guidelines-and-Metadata-Standards/1_survey-guidelines/1_10.1_AppendixA-Tables.html</t>
  </si>
  <si>
    <t>02_00_</t>
  </si>
  <si>
    <t>01_phase1_obj</t>
  </si>
  <si>
    <t>09_null_other</t>
  </si>
  <si>
    <t>02_phase1_data</t>
  </si>
  <si>
    <t>03_phase1_other</t>
  </si>
  <si>
    <t>04_phase1_multiple</t>
  </si>
  <si>
    <t>&lt;a href=\"https://ab-rcsc.github.io/RCSC-WildCAM_Remote-Camera-Survey-Guidelines-and-Metadata-Standards/2_metadata-standards/2_0.1_Citation-and-Info.html\" target=\"_blank\"&gt;Remote Camera Metadata Standards for Alberta (RCSC, 2024)&lt;/a&gt;</t>
  </si>
  <si>
    <t>&lt;a href=\"https://ab-rcsc.github.io/RCSC-WildCAM_Remote-Camera-Survey-Guidelines-and-Metadata-Standards/1_survey-guidelines/1_0.1_Citation-and-Info.html\" target=\"_blank\"&gt;Remote Camera Survey Guidelines (RCSC et al., 2024)&lt;/a&gt;</t>
  </si>
  <si>
    <t>&lt;a href=\"https://ab-rcsc.github.io/RCSC-WildCAM_Remote-Camera-Survey-Guidelines-and-Metadata-Standards/1_survey-guidelines/1_10.2_AppendixA-Field-Datasheets.html\" target=\"_blank\"&gt;deployment and service/retrieval fieldsheets&lt;/a&gt;</t>
  </si>
  <si>
    <t>&lt;a href=\"https://five.epicollect.net/project/rcsc-and-wildcam-remote-camera-survey-guidelines\" target=\"_blank\"&gt;EpiCollect Template&lt;/a&gt;</t>
  </si>
  <si>
    <t>&lt;a href=\"https://www.alberta.ca/wildlife-loadforms.aspx\" target=\"_blank\"&gt;https://www.alberta.ca/wildlife-loadforms.aspx&lt;/a&gt;</t>
  </si>
  <si>
    <r>
      <t xml:space="preserve">{
    {
        "marking_code": [
            "Marked"
        ],
        "marking_allsub": [
            "Subset",
        ]
    } </t>
    </r>
    <r>
      <rPr>
        <sz val="12"/>
        <color rgb="FFFF0000"/>
        <rFont val="Calibri"/>
        <family val="2"/>
      </rPr>
      <t>or</t>
    </r>
    <r>
      <rPr>
        <sz val="12"/>
        <color theme="1"/>
        <rFont val="Calibri"/>
        <family val="2"/>
      </rPr>
      <t xml:space="preserve">
    {
        "marking_code": [
            "Partially marked"
        ],
    }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</si>
</sst>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theme="1"/>
      <name val="Calibri"/>
      <family val="2"/>
    </font>
    <font>
      <sz val="12"/>
      <color theme="1"/>
      <name val="Calibri"/>
      <family val="2"/>
    </font>
    <font>
      <sz val="11"/>
      <color theme="1"/>
      <name val="Arial"/>
      <family val="2"/>
    </font>
    <font>
      <sz val="12"/>
      <color rgb="FFFF0000"/>
      <name val="Calibri"/>
      <family val="2"/>
    </font>
    <font>
      <sz val="11"/>
      <color theme="1"/>
      <name val="Calibri"/>
      <family val="2"/>
    </font>
    <font>
      <sz val="12"/>
      <color rgb="FF000000"/>
      <name val="Calibri"/>
      <family val="2"/>
    </font>
    <font>
      <b/>
      <sz val="12"/>
      <color theme="1"/>
      <name val="Calibri"/>
      <family val="2"/>
    </font>
    <font>
      <sz val="10"/>
      <color theme="1"/>
      <name val="Arial"/>
      <family val="2"/>
    </font>
    <font>
      <sz val="11"/>
      <color theme="1"/>
      <name val="Courier New"/>
      <family val="3"/>
    </font>
    <font>
      <sz val="12"/>
      <name val="Calibri"/>
      <family val="2"/>
    </font>
    <font>
      <sz val="12"/>
      <color theme="1"/>
      <name val="Aptos Narrow"/>
      <family val="2"/>
      <scheme val="minor"/>
    </font>
    <font>
      <b/>
      <sz val="12"/>
      <color theme="1"/>
      <name val="Aptos Narrow"/>
      <family val="2"/>
      <scheme val="minor"/>
    </font>
    <font>
      <sz val="12"/>
      <color theme="1"/>
      <name val="Arial"/>
      <family val="2"/>
    </font>
    <font>
      <sz val="12"/>
      <color rgb="FF222222"/>
      <name val="Arial"/>
      <family val="2"/>
    </font>
    <font>
      <b/>
      <sz val="11"/>
      <color theme="1"/>
      <name val="Aptos Narrow"/>
      <scheme val="minor"/>
    </font>
    <font>
      <i/>
      <sz val="12"/>
      <color theme="1"/>
      <name val="Calibri"/>
      <family val="2"/>
    </font>
    <font>
      <b/>
      <sz val="12"/>
      <color rgb="FFFF0000"/>
      <name val="Calibri"/>
      <family val="2"/>
    </font>
    <font>
      <sz val="12"/>
      <color rgb="FF333333"/>
      <name val="Calibri"/>
      <family val="2"/>
    </font>
    <font>
      <sz val="11"/>
      <color rgb="FFFF0000"/>
      <name val="Arial"/>
      <family val="2"/>
    </font>
    <font>
      <b/>
      <sz val="11"/>
      <color theme="1"/>
      <name val="Arial"/>
      <family val="2"/>
    </font>
    <font>
      <sz val="11"/>
      <color rgb="FF000000"/>
      <name val="Arial"/>
      <family val="2"/>
    </font>
    <font>
      <b/>
      <sz val="11"/>
      <color rgb="FFFF0000"/>
      <name val="Calibri"/>
      <family val="2"/>
    </font>
    <font>
      <sz val="11"/>
      <color theme="1"/>
      <name val="Aptos Narrow"/>
      <scheme val="minor"/>
    </font>
    <font>
      <sz val="11"/>
      <color rgb="FF000000"/>
      <name val="Aptos Narrow"/>
      <scheme val="minor"/>
    </font>
    <font>
      <u/>
      <sz val="11"/>
      <color theme="10"/>
      <name val="Aptos Narrow"/>
      <family val="2"/>
      <scheme val="minor"/>
    </font>
    <font>
      <sz val="11"/>
      <color theme="1"/>
      <name val="Aptos"/>
      <family val="2"/>
    </font>
    <font>
      <sz val="12"/>
      <color theme="1"/>
      <name val="Aptos"/>
      <family val="2"/>
    </font>
    <font>
      <sz val="11"/>
      <color rgb="FFFF0000"/>
      <name val="Calibri"/>
      <family val="2"/>
    </font>
    <font>
      <sz val="12"/>
      <name val="Arial"/>
      <family val="2"/>
    </font>
    <font>
      <sz val="11"/>
      <color rgb="FF000000"/>
      <name val="Aptos Narrow"/>
      <family val="2"/>
      <scheme val="minor"/>
    </font>
  </fonts>
  <fills count="6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DADA"/>
        <bgColor rgb="FFDADADA"/>
      </patternFill>
    </fill>
    <fill>
      <patternFill patternType="solid">
        <fgColor rgb="FFFFFF00"/>
        <bgColor rgb="FFFFFF00"/>
      </patternFill>
    </fill>
    <fill>
      <patternFill patternType="solid">
        <fgColor theme="7" tint="0.79998168889431442"/>
        <bgColor indexed="64"/>
      </patternFill>
    </fill>
    <fill>
      <patternFill patternType="solid">
        <fgColor rgb="FFFFFF00"/>
        <bgColor rgb="FFDADADA"/>
      </patternFill>
    </fill>
    <fill>
      <patternFill patternType="solid">
        <fgColor rgb="FFFFFF00"/>
        <bgColor indexed="64"/>
      </patternFill>
    </fill>
    <fill>
      <patternFill patternType="solid">
        <fgColor rgb="FFCCCCCC"/>
        <bgColor rgb="FFCCCCCC"/>
      </patternFill>
    </fill>
    <fill>
      <patternFill patternType="solid">
        <fgColor theme="8" tint="0.79998168889431442"/>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5" tint="0.79998168889431442"/>
        <bgColor rgb="FFFFFF00"/>
      </patternFill>
    </fill>
    <fill>
      <patternFill patternType="solid">
        <fgColor theme="5" tint="0.39997558519241921"/>
        <bgColor rgb="FFDADADA"/>
      </patternFill>
    </fill>
    <fill>
      <patternFill patternType="solid">
        <fgColor rgb="FFDEEAF6"/>
        <bgColor rgb="FFDEEAF6"/>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14999847407452621"/>
        <bgColor rgb="FFDADADA"/>
      </patternFill>
    </fill>
    <fill>
      <patternFill patternType="solid">
        <fgColor theme="7" tint="0.79998168889431442"/>
        <bgColor rgb="FFCCCCCC"/>
      </patternFill>
    </fill>
    <fill>
      <patternFill patternType="solid">
        <fgColor theme="7" tint="0.79998168889431442"/>
        <bgColor rgb="FFFBE4D5"/>
      </patternFill>
    </fill>
    <fill>
      <patternFill patternType="solid">
        <fgColor theme="2"/>
        <bgColor indexed="64"/>
      </patternFill>
    </fill>
    <fill>
      <patternFill patternType="solid">
        <fgColor theme="4" tint="0.79998168889431442"/>
        <bgColor indexed="64"/>
      </patternFill>
    </fill>
    <fill>
      <patternFill patternType="solid">
        <fgColor theme="2" tint="-9.9978637043366805E-2"/>
        <bgColor rgb="FFFFE598"/>
      </patternFill>
    </fill>
    <fill>
      <patternFill patternType="solid">
        <fgColor theme="5" tint="0.79998168889431442"/>
        <bgColor rgb="FFCCCCCC"/>
      </patternFill>
    </fill>
    <fill>
      <patternFill patternType="solid">
        <fgColor theme="5" tint="0.79998168889431442"/>
        <bgColor rgb="FFFBE4D5"/>
      </patternFill>
    </fill>
    <fill>
      <patternFill patternType="solid">
        <fgColor rgb="FFFFFFCC"/>
        <bgColor rgb="FFCCCCCC"/>
      </patternFill>
    </fill>
    <fill>
      <patternFill patternType="solid">
        <fgColor rgb="FFFFFFCC"/>
        <bgColor rgb="FFFFE598"/>
      </patternFill>
    </fill>
    <fill>
      <patternFill patternType="solid">
        <fgColor rgb="FFFFFFCC"/>
        <bgColor indexed="64"/>
      </patternFill>
    </fill>
    <fill>
      <patternFill patternType="solid">
        <fgColor theme="5" tint="0.59999389629810485"/>
        <bgColor indexed="64"/>
      </patternFill>
    </fill>
    <fill>
      <patternFill patternType="solid">
        <fgColor theme="4" tint="0.79998168889431442"/>
        <bgColor rgb="FFCCCCCC"/>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style="medium">
        <color indexed="64"/>
      </right>
      <top/>
      <bottom style="medium">
        <color indexed="64"/>
      </bottom>
      <diagonal/>
    </border>
    <border>
      <left style="thin">
        <color rgb="FFCCCCCC"/>
      </left>
      <right style="thin">
        <color rgb="FFCCCCCC"/>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42" fillId="0" borderId="0" applyNumberFormat="0" applyFill="0" applyBorder="0" applyAlignment="0" applyProtection="0"/>
  </cellStyleXfs>
  <cellXfs count="182">
    <xf numFmtId="0" fontId="0" fillId="0" borderId="0" xfId="0"/>
    <xf numFmtId="0" fontId="19" fillId="0" borderId="11" xfId="0" applyFont="1" applyBorder="1" applyAlignment="1">
      <alignment horizontal="left" vertical="top" wrapText="1"/>
    </xf>
    <xf numFmtId="0" fontId="20" fillId="0" borderId="0" xfId="0" applyFont="1"/>
    <xf numFmtId="0" fontId="19" fillId="0" borderId="0" xfId="0" applyFont="1"/>
    <xf numFmtId="0" fontId="19" fillId="0" borderId="0" xfId="0" applyFont="1" applyAlignment="1">
      <alignment horizontal="left"/>
    </xf>
    <xf numFmtId="0" fontId="19" fillId="0" borderId="0" xfId="0" applyFont="1" applyAlignment="1">
      <alignment horizontal="left" vertical="center"/>
    </xf>
    <xf numFmtId="0" fontId="19" fillId="34" borderId="0" xfId="0" applyFont="1" applyFill="1" applyAlignment="1">
      <alignment horizontal="left" vertical="center"/>
    </xf>
    <xf numFmtId="0" fontId="19" fillId="0" borderId="0" xfId="0" applyFont="1" applyAlignment="1">
      <alignment horizontal="left" vertical="top"/>
    </xf>
    <xf numFmtId="0" fontId="23" fillId="0" borderId="0" xfId="0" applyFont="1"/>
    <xf numFmtId="0" fontId="23" fillId="0" borderId="0" xfId="0" applyFont="1" applyAlignment="1">
      <alignment horizontal="left" vertical="top"/>
    </xf>
    <xf numFmtId="0" fontId="19" fillId="37" borderId="0" xfId="0" applyFont="1" applyFill="1"/>
    <xf numFmtId="0" fontId="19" fillId="37" borderId="0" xfId="0" applyFont="1" applyFill="1" applyAlignment="1">
      <alignment horizontal="left" vertical="center"/>
    </xf>
    <xf numFmtId="0" fontId="0" fillId="37" borderId="0" xfId="0" applyFill="1"/>
    <xf numFmtId="0" fontId="21" fillId="0" borderId="0" xfId="0" applyFont="1" applyAlignment="1">
      <alignment horizontal="left" vertical="center"/>
    </xf>
    <xf numFmtId="0" fontId="24" fillId="33" borderId="0" xfId="0" applyFont="1" applyFill="1"/>
    <xf numFmtId="0" fontId="18" fillId="33" borderId="0" xfId="0" applyFont="1" applyFill="1" applyAlignment="1">
      <alignment horizontal="left"/>
    </xf>
    <xf numFmtId="0" fontId="1" fillId="39" borderId="0" xfId="0" applyFont="1" applyFill="1" applyAlignment="1">
      <alignment horizontal="left" vertical="top"/>
    </xf>
    <xf numFmtId="0" fontId="20" fillId="0" borderId="11" xfId="0" applyFont="1" applyBorder="1"/>
    <xf numFmtId="0" fontId="1" fillId="0" borderId="0" xfId="0" applyFont="1" applyAlignment="1">
      <alignment horizontal="left" vertical="top"/>
    </xf>
    <xf numFmtId="0" fontId="19" fillId="37" borderId="0" xfId="0" applyFont="1" applyFill="1" applyAlignment="1">
      <alignment horizontal="left"/>
    </xf>
    <xf numFmtId="0" fontId="23" fillId="0" borderId="0" xfId="0" applyFont="1" applyAlignment="1">
      <alignment horizontal="left" vertical="center"/>
    </xf>
    <xf numFmtId="0" fontId="28" fillId="0" borderId="0" xfId="0" applyFont="1"/>
    <xf numFmtId="0" fontId="27" fillId="0" borderId="0" xfId="0" applyFont="1" applyAlignment="1">
      <alignment horizontal="left" vertical="center"/>
    </xf>
    <xf numFmtId="0" fontId="28" fillId="0" borderId="0" xfId="0" applyFont="1" applyAlignment="1">
      <alignment horizontal="left" vertical="top"/>
    </xf>
    <xf numFmtId="0" fontId="19" fillId="40" borderId="0" xfId="0" applyFont="1" applyFill="1"/>
    <xf numFmtId="0" fontId="16" fillId="41" borderId="0" xfId="0" applyFont="1" applyFill="1"/>
    <xf numFmtId="0" fontId="28" fillId="0" borderId="10" xfId="0" applyFont="1" applyBorder="1" applyAlignment="1">
      <alignment horizontal="left" vertical="top" wrapText="1"/>
    </xf>
    <xf numFmtId="0" fontId="28" fillId="0" borderId="11" xfId="0" applyFont="1" applyBorder="1" applyAlignment="1">
      <alignment horizontal="left" vertical="top" wrapText="1"/>
    </xf>
    <xf numFmtId="0" fontId="28" fillId="0" borderId="10" xfId="0" applyFont="1" applyBorder="1"/>
    <xf numFmtId="0" fontId="28" fillId="0" borderId="11" xfId="0" applyFont="1" applyBorder="1"/>
    <xf numFmtId="0" fontId="16" fillId="42" borderId="0" xfId="0" applyFont="1" applyFill="1"/>
    <xf numFmtId="0" fontId="21" fillId="37" borderId="0" xfId="0" applyFont="1" applyFill="1" applyAlignment="1">
      <alignment horizontal="left" vertical="center"/>
    </xf>
    <xf numFmtId="0" fontId="30" fillId="0" borderId="0" xfId="0" applyFont="1"/>
    <xf numFmtId="0" fontId="30" fillId="0" borderId="0" xfId="0" applyFont="1" applyAlignment="1">
      <alignment vertical="center"/>
    </xf>
    <xf numFmtId="0" fontId="19" fillId="0" borderId="10" xfId="0" applyFont="1" applyBorder="1" applyAlignment="1">
      <alignment horizontal="left" vertical="top" wrapText="1"/>
    </xf>
    <xf numFmtId="0" fontId="19" fillId="37" borderId="11" xfId="0" applyFont="1" applyFill="1" applyBorder="1" applyAlignment="1">
      <alignment horizontal="left" vertical="top" wrapText="1"/>
    </xf>
    <xf numFmtId="0" fontId="19" fillId="37" borderId="0" xfId="0" applyFont="1" applyFill="1" applyAlignment="1">
      <alignment horizontal="left" vertical="top"/>
    </xf>
    <xf numFmtId="0" fontId="19" fillId="43" borderId="0" xfId="0" applyFont="1" applyFill="1"/>
    <xf numFmtId="0" fontId="19" fillId="43" borderId="0" xfId="0" applyFont="1" applyFill="1" applyAlignment="1">
      <alignment horizontal="left" vertical="center"/>
    </xf>
    <xf numFmtId="0" fontId="19" fillId="43" borderId="0" xfId="0" applyFont="1" applyFill="1" applyAlignment="1">
      <alignment horizontal="left"/>
    </xf>
    <xf numFmtId="0" fontId="19" fillId="43" borderId="0" xfId="0" applyFont="1" applyFill="1" applyAlignment="1">
      <alignment horizontal="left" vertical="top"/>
    </xf>
    <xf numFmtId="0" fontId="21" fillId="43" borderId="0" xfId="0" applyFont="1" applyFill="1"/>
    <xf numFmtId="0" fontId="21" fillId="44" borderId="0" xfId="0" applyFont="1" applyFill="1" applyAlignment="1">
      <alignment horizontal="left" vertical="center"/>
    </xf>
    <xf numFmtId="0" fontId="19" fillId="39" borderId="0" xfId="0" applyFont="1" applyFill="1" applyAlignment="1">
      <alignment horizontal="left" vertical="top"/>
    </xf>
    <xf numFmtId="16" fontId="19" fillId="0" borderId="0" xfId="0" applyNumberFormat="1" applyFont="1" applyAlignment="1">
      <alignment horizontal="left" vertical="center"/>
    </xf>
    <xf numFmtId="0" fontId="24" fillId="36" borderId="0" xfId="0" applyFont="1" applyFill="1"/>
    <xf numFmtId="0" fontId="21" fillId="37" borderId="0" xfId="0" applyFont="1" applyFill="1"/>
    <xf numFmtId="0" fontId="31" fillId="0" borderId="0" xfId="0" applyFont="1"/>
    <xf numFmtId="0" fontId="24" fillId="41" borderId="0" xfId="0" applyFont="1" applyFill="1"/>
    <xf numFmtId="0" fontId="24" fillId="45" borderId="0" xfId="0" applyFont="1" applyFill="1"/>
    <xf numFmtId="0" fontId="19" fillId="47" borderId="11" xfId="0" applyFont="1" applyFill="1" applyBorder="1" applyAlignment="1">
      <alignment horizontal="left" vertical="top" wrapText="1"/>
    </xf>
    <xf numFmtId="0" fontId="21" fillId="37" borderId="11" xfId="0" applyFont="1" applyFill="1" applyBorder="1" applyAlignment="1">
      <alignment horizontal="left" vertical="top" wrapText="1"/>
    </xf>
    <xf numFmtId="0" fontId="27" fillId="0" borderId="11" xfId="0" applyFont="1" applyBorder="1" applyAlignment="1">
      <alignment horizontal="left" vertical="top" wrapText="1"/>
    </xf>
    <xf numFmtId="0" fontId="28" fillId="0" borderId="11" xfId="0" applyFont="1" applyBorder="1" applyAlignment="1">
      <alignment horizontal="left" vertical="top"/>
    </xf>
    <xf numFmtId="0" fontId="0" fillId="0" borderId="11" xfId="0" applyBorder="1"/>
    <xf numFmtId="0" fontId="19" fillId="0" borderId="0" xfId="0" applyFont="1" applyAlignment="1">
      <alignment horizontal="left" vertical="top" wrapText="1"/>
    </xf>
    <xf numFmtId="0" fontId="29" fillId="48" borderId="10" xfId="0" applyFont="1" applyFill="1" applyBorder="1" applyAlignment="1">
      <alignment horizontal="left" vertical="top" wrapText="1"/>
    </xf>
    <xf numFmtId="0" fontId="29" fillId="48" borderId="10" xfId="0" applyFont="1" applyFill="1" applyBorder="1" applyAlignment="1">
      <alignment horizontal="left" vertical="top"/>
    </xf>
    <xf numFmtId="0" fontId="29" fillId="48" borderId="0" xfId="0" applyFont="1" applyFill="1" applyAlignment="1">
      <alignment wrapText="1"/>
    </xf>
    <xf numFmtId="0" fontId="32" fillId="48" borderId="0" xfId="0" applyFont="1" applyFill="1"/>
    <xf numFmtId="0" fontId="29" fillId="49" borderId="0" xfId="0" applyFont="1" applyFill="1" applyAlignment="1">
      <alignment wrapText="1"/>
    </xf>
    <xf numFmtId="0" fontId="19" fillId="39" borderId="11" xfId="0" applyFont="1" applyFill="1" applyBorder="1" applyAlignment="1">
      <alignment horizontal="left" vertical="top" wrapText="1"/>
    </xf>
    <xf numFmtId="0" fontId="1" fillId="0" borderId="0" xfId="42"/>
    <xf numFmtId="0" fontId="19" fillId="0" borderId="10" xfId="42" applyFont="1" applyBorder="1" applyAlignment="1">
      <alignment horizontal="left" vertical="top" wrapText="1"/>
    </xf>
    <xf numFmtId="0" fontId="22" fillId="0" borderId="0" xfId="0" applyFont="1" applyAlignment="1">
      <alignment horizontal="left" vertical="top" wrapText="1"/>
    </xf>
    <xf numFmtId="0" fontId="32" fillId="37" borderId="0" xfId="0" applyFont="1" applyFill="1"/>
    <xf numFmtId="0" fontId="29" fillId="48" borderId="0" xfId="0" applyFont="1" applyFill="1"/>
    <xf numFmtId="0" fontId="29" fillId="49" borderId="0" xfId="0" applyFont="1" applyFill="1"/>
    <xf numFmtId="0" fontId="20" fillId="0" borderId="0" xfId="0" applyFont="1" applyAlignment="1">
      <alignment wrapText="1"/>
    </xf>
    <xf numFmtId="0" fontId="28" fillId="0" borderId="0" xfId="0" applyFont="1" applyAlignment="1">
      <alignment wrapText="1"/>
    </xf>
    <xf numFmtId="0" fontId="28" fillId="0" borderId="0" xfId="0" applyFont="1" applyAlignment="1">
      <alignment horizontal="left" vertical="top" wrapText="1"/>
    </xf>
    <xf numFmtId="0" fontId="28" fillId="47" borderId="0" xfId="0" applyFont="1" applyFill="1" applyAlignment="1">
      <alignment wrapText="1"/>
    </xf>
    <xf numFmtId="0" fontId="0" fillId="0" borderId="0" xfId="0" applyAlignment="1">
      <alignment wrapText="1"/>
    </xf>
    <xf numFmtId="0" fontId="36" fillId="0" borderId="0" xfId="0" applyFont="1" applyAlignment="1">
      <alignment vertical="center"/>
    </xf>
    <xf numFmtId="0" fontId="37" fillId="0" borderId="0" xfId="0" applyFont="1"/>
    <xf numFmtId="0" fontId="28" fillId="37" borderId="0" xfId="0" applyFont="1" applyFill="1" applyAlignment="1">
      <alignment wrapText="1"/>
    </xf>
    <xf numFmtId="0" fontId="37" fillId="0" borderId="0" xfId="0" applyFont="1" applyAlignment="1">
      <alignment vertical="center"/>
    </xf>
    <xf numFmtId="0" fontId="20" fillId="0" borderId="10" xfId="0" applyFont="1" applyBorder="1"/>
    <xf numFmtId="0" fontId="21" fillId="37" borderId="10" xfId="0" applyFont="1" applyFill="1" applyBorder="1" applyAlignment="1">
      <alignment horizontal="left" vertical="top" wrapText="1"/>
    </xf>
    <xf numFmtId="0" fontId="37" fillId="0" borderId="0" xfId="0" applyFont="1" applyAlignment="1">
      <alignment wrapText="1"/>
    </xf>
    <xf numFmtId="0" fontId="38" fillId="0" borderId="16" xfId="0" applyFont="1" applyBorder="1" applyAlignment="1">
      <alignment vertical="center"/>
    </xf>
    <xf numFmtId="0" fontId="38" fillId="0" borderId="0" xfId="0" applyFont="1" applyAlignment="1">
      <alignment vertical="center"/>
    </xf>
    <xf numFmtId="0" fontId="22" fillId="35" borderId="0" xfId="42" applyFont="1" applyFill="1" applyAlignment="1">
      <alignment horizontal="left" vertical="top"/>
    </xf>
    <xf numFmtId="0" fontId="0" fillId="0" borderId="0" xfId="0" applyAlignment="1">
      <alignment vertical="top"/>
    </xf>
    <xf numFmtId="0" fontId="0" fillId="0" borderId="0" xfId="0" applyAlignment="1">
      <alignment horizontal="left" vertical="top" wrapText="1"/>
    </xf>
    <xf numFmtId="0" fontId="18" fillId="33" borderId="0" xfId="0" applyFont="1" applyFill="1" applyAlignment="1">
      <alignment horizontal="left" vertical="top" wrapText="1"/>
    </xf>
    <xf numFmtId="0" fontId="1" fillId="0" borderId="0" xfId="0" applyFont="1" applyAlignment="1">
      <alignment horizontal="left" vertical="top" wrapText="1"/>
    </xf>
    <xf numFmtId="0" fontId="25" fillId="0" borderId="0" xfId="0" applyFont="1" applyAlignment="1">
      <alignment horizontal="left" vertical="top" wrapText="1"/>
    </xf>
    <xf numFmtId="0" fontId="1" fillId="39" borderId="0" xfId="0" applyFont="1" applyFill="1" applyAlignment="1">
      <alignment horizontal="left" vertical="top" wrapText="1"/>
    </xf>
    <xf numFmtId="0" fontId="22" fillId="37" borderId="0" xfId="0" applyFont="1" applyFill="1" applyAlignment="1">
      <alignment horizontal="left" vertical="top" wrapText="1"/>
    </xf>
    <xf numFmtId="0" fontId="25" fillId="34" borderId="0" xfId="0" applyFont="1" applyFill="1" applyAlignment="1">
      <alignment horizontal="left" vertical="top" wrapText="1"/>
    </xf>
    <xf numFmtId="0" fontId="22" fillId="0" borderId="12" xfId="0" applyFont="1" applyBorder="1" applyAlignment="1">
      <alignment horizontal="left" vertical="top" wrapText="1"/>
    </xf>
    <xf numFmtId="0" fontId="14" fillId="37" borderId="0" xfId="0" applyFont="1" applyFill="1" applyAlignment="1">
      <alignment horizontal="left" vertical="top" wrapText="1"/>
    </xf>
    <xf numFmtId="0" fontId="39" fillId="36" borderId="0" xfId="0" applyFont="1" applyFill="1" applyAlignment="1">
      <alignment horizontal="left" vertical="top" wrapText="1"/>
    </xf>
    <xf numFmtId="0" fontId="39" fillId="37" borderId="0" xfId="0" applyFont="1" applyFill="1" applyAlignment="1">
      <alignment horizontal="left" vertical="top" wrapText="1"/>
    </xf>
    <xf numFmtId="0" fontId="22" fillId="35" borderId="0" xfId="0" applyFont="1" applyFill="1" applyAlignment="1">
      <alignment horizontal="left" vertical="top" wrapText="1"/>
    </xf>
    <xf numFmtId="0" fontId="26" fillId="0" borderId="0" xfId="0" applyFont="1" applyAlignment="1">
      <alignment horizontal="left" vertical="top" wrapText="1"/>
    </xf>
    <xf numFmtId="0" fontId="40" fillId="0" borderId="0" xfId="0" applyFont="1"/>
    <xf numFmtId="0" fontId="40" fillId="0" borderId="10" xfId="0" applyFont="1" applyBorder="1"/>
    <xf numFmtId="0" fontId="41" fillId="0" borderId="0" xfId="0" applyFont="1" applyAlignment="1">
      <alignment horizontal="left" vertical="center" readingOrder="1"/>
    </xf>
    <xf numFmtId="0" fontId="40" fillId="37" borderId="0" xfId="0" applyFont="1" applyFill="1"/>
    <xf numFmtId="0" fontId="43" fillId="0" borderId="0" xfId="0" applyFont="1"/>
    <xf numFmtId="0" fontId="44" fillId="0" borderId="0" xfId="0" applyFont="1" applyAlignment="1">
      <alignment vertical="center"/>
    </xf>
    <xf numFmtId="0" fontId="0" fillId="53" borderId="0" xfId="0" applyFill="1"/>
    <xf numFmtId="0" fontId="32" fillId="43" borderId="0" xfId="0" applyFont="1" applyFill="1"/>
    <xf numFmtId="0" fontId="32" fillId="0" borderId="0" xfId="0" applyFont="1"/>
    <xf numFmtId="0" fontId="16" fillId="0" borderId="0" xfId="0" applyFont="1"/>
    <xf numFmtId="0" fontId="1" fillId="0" borderId="0" xfId="42" applyAlignment="1">
      <alignment horizontal="center"/>
    </xf>
    <xf numFmtId="0" fontId="16" fillId="0" borderId="0" xfId="42" applyFont="1"/>
    <xf numFmtId="0" fontId="14" fillId="0" borderId="0" xfId="42" applyFont="1"/>
    <xf numFmtId="0" fontId="24" fillId="38" borderId="10" xfId="42" applyFont="1" applyFill="1" applyBorder="1" applyAlignment="1">
      <alignment horizontal="left" vertical="center"/>
    </xf>
    <xf numFmtId="0" fontId="32" fillId="52" borderId="0" xfId="0" applyFont="1" applyFill="1" applyAlignment="1">
      <alignment horizontal="left" vertical="center"/>
    </xf>
    <xf numFmtId="0" fontId="24" fillId="50" borderId="10" xfId="42" applyFont="1" applyFill="1" applyBorder="1" applyAlignment="1">
      <alignment horizontal="left" vertical="center"/>
    </xf>
    <xf numFmtId="0" fontId="34" fillId="51" borderId="10" xfId="42" applyFont="1" applyFill="1" applyBorder="1" applyAlignment="1">
      <alignment horizontal="left" vertical="center"/>
    </xf>
    <xf numFmtId="0" fontId="24" fillId="51" borderId="10" xfId="42" applyFont="1" applyFill="1" applyBorder="1" applyAlignment="1">
      <alignment horizontal="left" vertical="center"/>
    </xf>
    <xf numFmtId="0" fontId="24" fillId="46" borderId="10" xfId="42" applyFont="1" applyFill="1" applyBorder="1" applyAlignment="1">
      <alignment horizontal="left" vertical="center"/>
    </xf>
    <xf numFmtId="0" fontId="24" fillId="54" borderId="0" xfId="42" applyFont="1" applyFill="1" applyAlignment="1">
      <alignment horizontal="left" vertical="center"/>
    </xf>
    <xf numFmtId="0" fontId="32" fillId="40" borderId="0" xfId="0" applyFont="1" applyFill="1" applyAlignment="1">
      <alignment horizontal="left" vertical="center"/>
    </xf>
    <xf numFmtId="0" fontId="24" fillId="55" borderId="10" xfId="42" applyFont="1" applyFill="1" applyBorder="1" applyAlignment="1">
      <alignment horizontal="left" vertical="center"/>
    </xf>
    <xf numFmtId="0" fontId="32" fillId="43" borderId="0" xfId="0" applyFont="1" applyFill="1" applyAlignment="1">
      <alignment horizontal="left" vertical="center"/>
    </xf>
    <xf numFmtId="0" fontId="16" fillId="0" borderId="0" xfId="42" applyFont="1" applyAlignment="1">
      <alignment horizontal="left" vertical="center"/>
    </xf>
    <xf numFmtId="0" fontId="19" fillId="38" borderId="10" xfId="42" applyFont="1" applyFill="1" applyBorder="1" applyAlignment="1">
      <alignment horizontal="left" vertical="center"/>
    </xf>
    <xf numFmtId="0" fontId="24" fillId="35" borderId="10" xfId="42" applyFont="1" applyFill="1" applyBorder="1" applyAlignment="1">
      <alignment horizontal="left" vertical="center"/>
    </xf>
    <xf numFmtId="0" fontId="21" fillId="35" borderId="10" xfId="42" applyFont="1" applyFill="1" applyBorder="1" applyAlignment="1">
      <alignment horizontal="left" vertical="center"/>
    </xf>
    <xf numFmtId="0" fontId="19" fillId="35" borderId="10" xfId="42" applyFont="1" applyFill="1" applyBorder="1" applyAlignment="1">
      <alignment horizontal="left" vertical="center"/>
    </xf>
    <xf numFmtId="0" fontId="21" fillId="35" borderId="15" xfId="42" applyFont="1" applyFill="1" applyBorder="1" applyAlignment="1">
      <alignment horizontal="left" vertical="center"/>
    </xf>
    <xf numFmtId="0" fontId="34" fillId="35" borderId="10" xfId="42" applyFont="1" applyFill="1" applyBorder="1" applyAlignment="1">
      <alignment horizontal="left" vertical="center"/>
    </xf>
    <xf numFmtId="0" fontId="21" fillId="35" borderId="14" xfId="42" applyFont="1" applyFill="1" applyBorder="1" applyAlignment="1">
      <alignment horizontal="left" vertical="center"/>
    </xf>
    <xf numFmtId="0" fontId="23" fillId="35" borderId="10" xfId="42" applyFont="1" applyFill="1" applyBorder="1" applyAlignment="1">
      <alignment horizontal="left" vertical="center"/>
    </xf>
    <xf numFmtId="0" fontId="45" fillId="35" borderId="10" xfId="42" applyFont="1" applyFill="1" applyBorder="1" applyAlignment="1">
      <alignment horizontal="left" vertical="center"/>
    </xf>
    <xf numFmtId="0" fontId="1" fillId="0" borderId="0" xfId="42" applyAlignment="1">
      <alignment horizontal="left" vertical="center"/>
    </xf>
    <xf numFmtId="0" fontId="21" fillId="0" borderId="10" xfId="42" applyFont="1" applyBorder="1" applyAlignment="1">
      <alignment horizontal="left" vertical="center"/>
    </xf>
    <xf numFmtId="0" fontId="19" fillId="0" borderId="10" xfId="42" applyFont="1" applyBorder="1" applyAlignment="1">
      <alignment horizontal="left" vertical="center"/>
    </xf>
    <xf numFmtId="0" fontId="33" fillId="0" borderId="10" xfId="42" applyFont="1" applyBorder="1" applyAlignment="1">
      <alignment horizontal="left" vertical="center"/>
    </xf>
    <xf numFmtId="0" fontId="24" fillId="0" borderId="0" xfId="42" applyFont="1" applyAlignment="1">
      <alignment horizontal="left" vertical="center"/>
    </xf>
    <xf numFmtId="0" fontId="0" fillId="0" borderId="0" xfId="0" applyAlignment="1">
      <alignment horizontal="left" vertical="center"/>
    </xf>
    <xf numFmtId="0" fontId="19" fillId="0" borderId="0" xfId="42" applyFont="1" applyAlignment="1">
      <alignment horizontal="left" vertical="center"/>
    </xf>
    <xf numFmtId="0" fontId="0" fillId="35" borderId="10" xfId="0" applyFill="1" applyBorder="1" applyAlignment="1">
      <alignment horizontal="left" vertical="center"/>
    </xf>
    <xf numFmtId="0" fontId="24" fillId="56" borderId="10" xfId="42" applyFont="1" applyFill="1" applyBorder="1" applyAlignment="1">
      <alignment horizontal="left" vertical="center"/>
    </xf>
    <xf numFmtId="0" fontId="19" fillId="43" borderId="10" xfId="42" applyFont="1" applyFill="1" applyBorder="1" applyAlignment="1">
      <alignment horizontal="left" vertical="center"/>
    </xf>
    <xf numFmtId="0" fontId="24" fillId="57" borderId="10" xfId="42" applyFont="1" applyFill="1" applyBorder="1" applyAlignment="1">
      <alignment horizontal="left" vertical="center"/>
    </xf>
    <xf numFmtId="0" fontId="24" fillId="58" borderId="13" xfId="42" applyFont="1" applyFill="1" applyBorder="1" applyAlignment="1">
      <alignment horizontal="left" vertical="center"/>
    </xf>
    <xf numFmtId="0" fontId="19" fillId="59" borderId="10" xfId="42" applyFont="1" applyFill="1" applyBorder="1" applyAlignment="1">
      <alignment horizontal="left" vertical="center"/>
    </xf>
    <xf numFmtId="0" fontId="23" fillId="59" borderId="10" xfId="42" applyFont="1" applyFill="1" applyBorder="1" applyAlignment="1">
      <alignment horizontal="left" vertical="center"/>
    </xf>
    <xf numFmtId="0" fontId="19" fillId="59" borderId="13" xfId="42" applyFont="1" applyFill="1" applyBorder="1" applyAlignment="1">
      <alignment horizontal="left" vertical="center"/>
    </xf>
    <xf numFmtId="0" fontId="21" fillId="59" borderId="10" xfId="42" applyFont="1" applyFill="1" applyBorder="1" applyAlignment="1">
      <alignment horizontal="left" vertical="center"/>
    </xf>
    <xf numFmtId="0" fontId="35" fillId="59" borderId="13" xfId="42" applyFont="1" applyFill="1" applyBorder="1" applyAlignment="1">
      <alignment horizontal="left" vertical="center"/>
    </xf>
    <xf numFmtId="0" fontId="0" fillId="47" borderId="0" xfId="0" applyFill="1"/>
    <xf numFmtId="0" fontId="0" fillId="0" borderId="10" xfId="0" applyBorder="1"/>
    <xf numFmtId="0" fontId="46" fillId="43" borderId="0" xfId="0" applyFont="1" applyFill="1"/>
    <xf numFmtId="0" fontId="47" fillId="0" borderId="0" xfId="0" applyFont="1" applyAlignment="1">
      <alignment vertical="center"/>
    </xf>
    <xf numFmtId="0" fontId="47" fillId="43" borderId="0" xfId="0" applyFont="1" applyFill="1" applyAlignment="1">
      <alignment vertical="center"/>
    </xf>
    <xf numFmtId="0" fontId="1" fillId="0" borderId="0" xfId="0" applyFont="1" applyAlignment="1">
      <alignment vertical="center"/>
    </xf>
    <xf numFmtId="0" fontId="0" fillId="43" borderId="0" xfId="0" applyFill="1"/>
    <xf numFmtId="0" fontId="0" fillId="40" borderId="0" xfId="0" applyFill="1"/>
    <xf numFmtId="0" fontId="19" fillId="50" borderId="10" xfId="42" applyFont="1" applyFill="1" applyBorder="1" applyAlignment="1">
      <alignment horizontal="left" vertical="top" wrapText="1"/>
    </xf>
    <xf numFmtId="0" fontId="19" fillId="61" borderId="10" xfId="42" applyFont="1" applyFill="1" applyBorder="1" applyAlignment="1">
      <alignment horizontal="left" vertical="top" wrapText="1"/>
    </xf>
    <xf numFmtId="0" fontId="19" fillId="50" borderId="0" xfId="42" applyFont="1" applyFill="1" applyAlignment="1">
      <alignment horizontal="left" vertical="top" wrapText="1"/>
    </xf>
    <xf numFmtId="0" fontId="0" fillId="35" borderId="0" xfId="0" applyFill="1"/>
    <xf numFmtId="0" fontId="14" fillId="43" borderId="0" xfId="0" applyFont="1" applyFill="1"/>
    <xf numFmtId="0" fontId="16" fillId="43" borderId="0" xfId="0" applyFont="1" applyFill="1"/>
    <xf numFmtId="0" fontId="16" fillId="35" borderId="0" xfId="0" applyFont="1" applyFill="1"/>
    <xf numFmtId="0" fontId="16" fillId="40" borderId="0" xfId="0" applyFont="1" applyFill="1"/>
    <xf numFmtId="0" fontId="16" fillId="52" borderId="0" xfId="0" applyFont="1" applyFill="1"/>
    <xf numFmtId="0" fontId="32" fillId="60" borderId="0" xfId="0" applyFont="1" applyFill="1"/>
    <xf numFmtId="0" fontId="14" fillId="0" borderId="0" xfId="0" applyFont="1"/>
    <xf numFmtId="0" fontId="42" fillId="0" borderId="0" xfId="43" applyFill="1"/>
    <xf numFmtId="0" fontId="42" fillId="0" borderId="0" xfId="43"/>
    <xf numFmtId="0" fontId="20" fillId="37" borderId="0" xfId="0" applyFont="1" applyFill="1"/>
    <xf numFmtId="0" fontId="19" fillId="50" borderId="17" xfId="42" applyFont="1" applyFill="1" applyBorder="1" applyAlignment="1">
      <alignment horizontal="left" vertical="top" wrapText="1"/>
    </xf>
    <xf numFmtId="0" fontId="19" fillId="0" borderId="0" xfId="42" applyFont="1" applyAlignment="1">
      <alignment horizontal="left" vertical="top" wrapText="1"/>
    </xf>
    <xf numFmtId="0" fontId="24" fillId="35" borderId="0" xfId="42" applyFont="1" applyFill="1" applyAlignment="1">
      <alignment horizontal="left" vertical="center"/>
    </xf>
    <xf numFmtId="0" fontId="45" fillId="35" borderId="15" xfId="42" applyFont="1" applyFill="1" applyBorder="1" applyAlignment="1">
      <alignment horizontal="left" vertical="center"/>
    </xf>
    <xf numFmtId="0" fontId="27" fillId="0" borderId="10" xfId="42" applyFont="1" applyBorder="1" applyAlignment="1">
      <alignment horizontal="left" vertical="center"/>
    </xf>
    <xf numFmtId="0" fontId="1" fillId="0" borderId="0" xfId="42" applyAlignment="1">
      <alignment wrapText="1"/>
    </xf>
    <xf numFmtId="0" fontId="24" fillId="43" borderId="10" xfId="42" applyFont="1" applyFill="1" applyBorder="1" applyAlignment="1">
      <alignment horizontal="left" vertical="center"/>
    </xf>
    <xf numFmtId="0" fontId="24" fillId="0" borderId="10" xfId="42" applyFont="1" applyBorder="1" applyAlignment="1">
      <alignment horizontal="left" vertical="top"/>
    </xf>
    <xf numFmtId="0" fontId="24" fillId="43" borderId="10" xfId="42" applyFont="1" applyFill="1" applyBorder="1" applyAlignment="1">
      <alignment horizontal="left" vertical="center" wrapText="1"/>
    </xf>
    <xf numFmtId="0" fontId="19" fillId="0" borderId="10" xfId="42" applyFont="1" applyBorder="1" applyAlignment="1">
      <alignment horizontal="left" vertical="center" wrapText="1"/>
    </xf>
    <xf numFmtId="0" fontId="27" fillId="0" borderId="10" xfId="42" applyFont="1" applyBorder="1" applyAlignment="1">
      <alignment horizontal="left" vertical="center" wrapText="1"/>
    </xf>
    <xf numFmtId="0" fontId="19" fillId="59" borderId="0" xfId="42" applyFont="1" applyFill="1" applyAlignment="1">
      <alignment horizontal="left" vertical="center"/>
    </xf>
    <xf numFmtId="0" fontId="1" fillId="0" borderId="10" xfId="42" applyBorder="1" applyAlignment="1">
      <alignment horizontal="lef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C3010D77-12B1-4805-9924-343954D26D7B}"/>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0">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ill>
        <patternFill patternType="solid">
          <fgColor rgb="FFF3F3F3"/>
          <bgColor rgb="FFF3F3F3"/>
        </patternFill>
      </fill>
    </dxf>
    <dxf>
      <font>
        <color rgb="FF9C0006"/>
      </font>
      <fill>
        <patternFill>
          <bgColor rgb="FFFFC7CE"/>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DEEAF6"/>
          <bgColor rgb="FFDEEAF6"/>
        </patternFill>
      </fill>
    </dxf>
    <dxf>
      <fill>
        <patternFill patternType="solid">
          <fgColor rgb="FFFEF2CB"/>
          <bgColor rgb="FFFEF2CB"/>
        </patternFill>
      </fill>
    </dxf>
    <dxf>
      <fill>
        <patternFill patternType="solid">
          <fgColor rgb="FFFBE4D5"/>
          <bgColor rgb="FFFBE4D5"/>
        </patternFill>
      </fill>
    </dxf>
    <dxf>
      <fill>
        <patternFill patternType="solid">
          <fgColor rgb="FFEDE2F6"/>
          <bgColor rgb="FFEDE2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DEEAF6"/>
          <bgColor rgb="FFDEEAF6"/>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EDE2F6"/>
          <bgColor rgb="FFEDE2F6"/>
        </patternFill>
      </fill>
    </dxf>
    <dxf>
      <font>
        <color rgb="FF9C0006"/>
      </font>
      <fill>
        <patternFill>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patternType="solid">
          <fgColor rgb="FFF2F2F2"/>
          <bgColor rgb="FFF2F2F2"/>
        </patternFill>
      </fill>
    </dxf>
    <dxf>
      <font>
        <color rgb="FF9C0006"/>
      </font>
      <fill>
        <patternFill>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006100"/>
      </font>
      <fill>
        <patternFill>
          <bgColor rgb="FFC6EFCE"/>
        </patternFill>
      </fill>
    </dxf>
    <dxf>
      <font>
        <color rgb="FF9C0006"/>
      </font>
      <fill>
        <patternFill>
          <bgColor rgb="FFFFC7CE"/>
        </patternFill>
      </fill>
    </dxf>
    <dxf>
      <fill>
        <patternFill patternType="solid">
          <fgColor rgb="FFF2F2F2"/>
          <bgColor rgb="FFF2F2F2"/>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5700"/>
      </font>
      <fill>
        <patternFill>
          <bgColor rgb="FFFFEB9C"/>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bgColor rgb="FFFFEB9C"/>
        </patternFill>
      </fill>
    </dxf>
    <dxf>
      <fill>
        <patternFill patternType="solid">
          <fgColor rgb="FFB4C6E7"/>
          <bgColor rgb="FFB4C6E7"/>
        </patternFill>
      </fill>
    </dxf>
    <dxf>
      <fill>
        <patternFill patternType="solid">
          <fgColor rgb="FFFEF2CB"/>
          <bgColor rgb="FFFEF2CB"/>
        </patternFill>
      </fill>
    </dxf>
    <dxf>
      <fill>
        <patternFill patternType="solid">
          <fgColor rgb="FFDEEAF6"/>
          <bgColor rgb="FFDEEA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ont>
        <color rgb="FF9C0006"/>
      </font>
      <fill>
        <patternFill>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2EFD9"/>
          <bgColor rgb="FFE2EFD9"/>
        </patternFill>
      </fill>
    </dxf>
    <dxf>
      <fill>
        <patternFill patternType="solid">
          <fgColor rgb="FFFBE4D5"/>
          <bgColor rgb="FFFBE4D5"/>
        </patternFill>
      </fill>
    </dxf>
    <dxf>
      <fill>
        <patternFill patternType="solid">
          <fgColor rgb="FFB4C6E7"/>
          <bgColor rgb="FFB4C6E7"/>
        </patternFill>
      </fill>
    </dxf>
    <dxf>
      <fill>
        <patternFill patternType="solid">
          <fgColor rgb="FFFEF2CB"/>
          <bgColor rgb="FFFEF2CB"/>
        </patternFill>
      </fill>
    </dxf>
    <dxf>
      <fill>
        <patternFill patternType="solid">
          <fgColor rgb="FFDEEAF6"/>
          <bgColor rgb="FFDEEAF6"/>
        </patternFill>
      </fill>
    </dxf>
    <dxf>
      <fill>
        <patternFill patternType="solid">
          <fgColor rgb="FFDEEAF6"/>
          <bgColor rgb="FFDEEAF6"/>
        </patternFill>
      </fill>
    </dxf>
    <dxf>
      <fill>
        <patternFill patternType="solid">
          <fgColor rgb="FFFEF2CB"/>
          <bgColor rgb="FFFEF2CB"/>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assie Stevenson" id="{6439AD44-8D6F-4CBE-8115-63BE963F59CC}" userId="572f43d2310d033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I12" dT="2024-10-16T19:52:35.20" personId="{6439AD44-8D6F-4CBE-8115-63BE963F59CC}" id="{3F30993B-891B-4046-AC9B-31A2A0D37981}">
    <text>CHECK</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alberta.ca/wildlife-loadforms.aspx" TargetMode="External"/><Relationship Id="rId1" Type="http://schemas.openxmlformats.org/officeDocument/2006/relationships/hyperlink" Target="https://ab-rcsc.github.io/rc-decision-support-tool_concept-library/02_dialog-boxes/09_viewshed_dens_est.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BE9CE-387F-4F42-A5F5-4E4C233FDEAB}">
  <sheetPr filterMode="1">
    <tabColor rgb="FFFBE4D5"/>
  </sheetPr>
  <dimension ref="A1:AF63"/>
  <sheetViews>
    <sheetView tabSelected="1" zoomScaleNormal="100" workbookViewId="0">
      <pane ySplit="1" topLeftCell="A26" activePane="bottomLeft" state="frozen"/>
      <selection pane="bottomLeft" activeCell="C28" sqref="C28"/>
    </sheetView>
  </sheetViews>
  <sheetFormatPr defaultColWidth="12.625" defaultRowHeight="15"/>
  <cols>
    <col min="1" max="1" width="18.875" style="107" customWidth="1"/>
    <col min="2" max="2" width="6.875" style="62" customWidth="1"/>
    <col min="3" max="3" width="29.5" style="62" customWidth="1"/>
    <col min="4" max="4" width="28.25" style="62" customWidth="1"/>
    <col min="5" max="5" width="22.375" style="108" customWidth="1"/>
    <col min="6" max="6" width="35.125" style="109" customWidth="1"/>
    <col min="7" max="7" width="44.25" style="62" customWidth="1"/>
    <col min="8" max="8" width="35.125" style="62" hidden="1" customWidth="1"/>
    <col min="9" max="9" width="11.375" style="62" customWidth="1"/>
    <col min="10" max="10" width="28.625" style="62" customWidth="1"/>
    <col min="11" max="11" width="53.375" style="174" customWidth="1"/>
    <col min="12" max="12" width="31.75" style="62" customWidth="1"/>
    <col min="13" max="13" width="25.375" style="62" hidden="1" customWidth="1"/>
    <col min="14" max="14" width="42.25" style="62" customWidth="1"/>
    <col min="15" max="15" width="41.125" style="62" customWidth="1"/>
    <col min="16" max="16" width="16.75" style="62" customWidth="1"/>
    <col min="17" max="17" width="20.625" style="62" customWidth="1"/>
    <col min="18" max="18" width="27.625" style="62" hidden="1" customWidth="1"/>
    <col min="19" max="19" width="53.375" style="62" hidden="1" customWidth="1"/>
    <col min="20" max="20" width="4" style="62" customWidth="1"/>
    <col min="21" max="21" width="36.75" customWidth="1"/>
    <col min="22" max="22" width="33.875" style="62" customWidth="1"/>
    <col min="23" max="23" width="39.375" style="62" customWidth="1"/>
    <col min="24" max="24" width="12.375" style="62" hidden="1" customWidth="1"/>
    <col min="25" max="31" width="12.625" style="62" hidden="1" customWidth="1"/>
    <col min="32" max="32" width="2.75" style="62" customWidth="1"/>
    <col min="33" max="16384" width="12.625" style="62"/>
  </cols>
  <sheetData>
    <row r="1" spans="1:32" ht="15.75">
      <c r="A1" s="110" t="s">
        <v>1777</v>
      </c>
      <c r="B1" s="111" t="s">
        <v>1542</v>
      </c>
      <c r="C1" s="111" t="s">
        <v>2016</v>
      </c>
      <c r="D1" s="111" t="s">
        <v>1543</v>
      </c>
      <c r="E1" s="112" t="s">
        <v>1325</v>
      </c>
      <c r="F1" s="113" t="s">
        <v>1324</v>
      </c>
      <c r="G1" s="114" t="s">
        <v>1523</v>
      </c>
      <c r="H1" s="114" t="s">
        <v>1504</v>
      </c>
      <c r="I1" s="110" t="s">
        <v>1323</v>
      </c>
      <c r="J1" s="175" t="s">
        <v>1322</v>
      </c>
      <c r="K1" s="177" t="s">
        <v>1478</v>
      </c>
      <c r="L1" s="176" t="s">
        <v>494</v>
      </c>
      <c r="M1" s="138" t="s">
        <v>1321</v>
      </c>
      <c r="N1" s="112" t="s">
        <v>1320</v>
      </c>
      <c r="O1" s="112" t="s">
        <v>1319</v>
      </c>
      <c r="P1" s="115" t="s">
        <v>1317</v>
      </c>
      <c r="Q1" s="115" t="s">
        <v>1</v>
      </c>
      <c r="R1" s="140" t="s">
        <v>1318</v>
      </c>
      <c r="S1" s="141" t="s">
        <v>1316</v>
      </c>
      <c r="T1" s="116" t="s">
        <v>576</v>
      </c>
      <c r="U1" s="117" t="s">
        <v>2017</v>
      </c>
      <c r="V1" s="118" t="s">
        <v>1922</v>
      </c>
      <c r="W1" s="119" t="s">
        <v>2018</v>
      </c>
      <c r="X1" s="120" t="s">
        <v>489</v>
      </c>
      <c r="Y1" s="120" t="s">
        <v>488</v>
      </c>
      <c r="Z1" s="120" t="s">
        <v>490</v>
      </c>
      <c r="AA1" s="120" t="s">
        <v>487</v>
      </c>
      <c r="AB1" s="120" t="s">
        <v>485</v>
      </c>
      <c r="AC1" s="120" t="s">
        <v>558</v>
      </c>
      <c r="AD1" s="120" t="s">
        <v>491</v>
      </c>
      <c r="AE1" s="120" t="s">
        <v>486</v>
      </c>
      <c r="AF1" s="121" t="s">
        <v>576</v>
      </c>
    </row>
    <row r="2" spans="1:32" ht="94.5" hidden="1">
      <c r="A2" s="130" t="s">
        <v>1778</v>
      </c>
      <c r="B2" s="130">
        <v>51</v>
      </c>
      <c r="C2" s="130" t="s">
        <v>2051</v>
      </c>
      <c r="D2" s="130" t="s">
        <v>1339</v>
      </c>
      <c r="E2" s="122" t="s">
        <v>439</v>
      </c>
      <c r="F2" s="123" t="s">
        <v>1315</v>
      </c>
      <c r="G2" s="124" t="s">
        <v>1315</v>
      </c>
      <c r="H2" s="124" t="s">
        <v>1589</v>
      </c>
      <c r="I2" s="132" t="s">
        <v>1142</v>
      </c>
      <c r="J2" s="132" t="s">
        <v>1314</v>
      </c>
      <c r="K2" s="178" t="s">
        <v>1477</v>
      </c>
      <c r="L2" s="132"/>
      <c r="M2" s="139" t="s">
        <v>484</v>
      </c>
      <c r="N2" s="124" t="s">
        <v>1140</v>
      </c>
      <c r="O2" s="124" t="s">
        <v>1139</v>
      </c>
      <c r="P2" s="132" t="b">
        <v>0</v>
      </c>
      <c r="Q2" s="133" t="s">
        <v>947</v>
      </c>
      <c r="R2" s="142" t="s">
        <v>947</v>
      </c>
      <c r="S2" s="142" t="s">
        <v>947</v>
      </c>
      <c r="T2" s="134" t="s">
        <v>576</v>
      </c>
      <c r="U2" s="135" t="s">
        <v>1958</v>
      </c>
      <c r="V2" s="132" t="s">
        <v>439</v>
      </c>
      <c r="W2" s="130" t="s">
        <v>2005</v>
      </c>
      <c r="X2" s="130" t="b">
        <v>1</v>
      </c>
      <c r="Y2" s="130" t="s">
        <v>947</v>
      </c>
      <c r="Z2" s="130" t="s">
        <v>947</v>
      </c>
      <c r="AA2" s="130" t="s">
        <v>947</v>
      </c>
      <c r="AB2" s="130" t="s">
        <v>947</v>
      </c>
      <c r="AC2" s="130" t="s">
        <v>947</v>
      </c>
      <c r="AD2" s="130" t="s">
        <v>947</v>
      </c>
      <c r="AE2" s="130" t="s">
        <v>947</v>
      </c>
      <c r="AF2" s="132" t="s">
        <v>576</v>
      </c>
    </row>
    <row r="3" spans="1:32" ht="126" hidden="1">
      <c r="A3" s="130" t="s">
        <v>1778</v>
      </c>
      <c r="B3" s="130">
        <v>0</v>
      </c>
      <c r="C3" s="130" t="s">
        <v>2024</v>
      </c>
      <c r="D3" s="130" t="s">
        <v>1336</v>
      </c>
      <c r="E3" s="122" t="s">
        <v>1047</v>
      </c>
      <c r="F3" s="129" t="s">
        <v>1309</v>
      </c>
      <c r="G3" s="124" t="s">
        <v>947</v>
      </c>
      <c r="H3" s="124" t="s">
        <v>1545</v>
      </c>
      <c r="I3" s="132" t="s">
        <v>1158</v>
      </c>
      <c r="J3" s="132" t="s">
        <v>1509</v>
      </c>
      <c r="K3" s="178" t="s">
        <v>1475</v>
      </c>
      <c r="L3" s="132"/>
      <c r="M3" s="139" t="s">
        <v>484</v>
      </c>
      <c r="N3" s="124" t="s">
        <v>28</v>
      </c>
      <c r="O3" s="124" t="s">
        <v>28</v>
      </c>
      <c r="P3" s="132" t="b">
        <v>0</v>
      </c>
      <c r="Q3" s="133" t="s">
        <v>947</v>
      </c>
      <c r="R3" s="142" t="s">
        <v>1308</v>
      </c>
      <c r="S3" s="142" t="s">
        <v>947</v>
      </c>
      <c r="T3" s="134" t="s">
        <v>576</v>
      </c>
      <c r="U3" s="135" t="s">
        <v>1929</v>
      </c>
      <c r="V3" s="132" t="s">
        <v>11</v>
      </c>
      <c r="W3" s="130" t="s">
        <v>1978</v>
      </c>
      <c r="X3" s="130" t="s">
        <v>947</v>
      </c>
      <c r="Y3" s="130" t="b">
        <v>1</v>
      </c>
      <c r="Z3" s="130" t="s">
        <v>947</v>
      </c>
      <c r="AA3" s="130" t="s">
        <v>947</v>
      </c>
      <c r="AB3" s="130" t="s">
        <v>947</v>
      </c>
      <c r="AC3" s="130" t="s">
        <v>947</v>
      </c>
      <c r="AD3" s="130" t="b">
        <v>1</v>
      </c>
      <c r="AE3" s="130" t="b">
        <v>1</v>
      </c>
      <c r="AF3" s="132" t="s">
        <v>576</v>
      </c>
    </row>
    <row r="4" spans="1:32" ht="126" hidden="1">
      <c r="A4" s="130" t="s">
        <v>1778</v>
      </c>
      <c r="B4" s="130">
        <v>9</v>
      </c>
      <c r="C4" s="130" t="s">
        <v>2024</v>
      </c>
      <c r="D4" s="130" t="s">
        <v>1336</v>
      </c>
      <c r="E4" s="122" t="s">
        <v>11</v>
      </c>
      <c r="F4" s="127" t="s">
        <v>1313</v>
      </c>
      <c r="G4" s="124" t="s">
        <v>1526</v>
      </c>
      <c r="H4" s="124" t="s">
        <v>1554</v>
      </c>
      <c r="I4" s="132" t="s">
        <v>1142</v>
      </c>
      <c r="J4" s="132" t="s">
        <v>1509</v>
      </c>
      <c r="K4" s="178" t="s">
        <v>1475</v>
      </c>
      <c r="L4" s="132"/>
      <c r="M4" s="139" t="s">
        <v>484</v>
      </c>
      <c r="N4" s="124" t="s">
        <v>1140</v>
      </c>
      <c r="O4" s="124" t="s">
        <v>1139</v>
      </c>
      <c r="P4" s="132" t="b">
        <v>1</v>
      </c>
      <c r="Q4" s="132" t="s">
        <v>1311</v>
      </c>
      <c r="R4" s="142" t="s">
        <v>1312</v>
      </c>
      <c r="S4" s="142" t="s">
        <v>1310</v>
      </c>
      <c r="T4" s="134" t="s">
        <v>576</v>
      </c>
      <c r="U4" s="135" t="s">
        <v>1929</v>
      </c>
      <c r="V4" s="132" t="s">
        <v>11</v>
      </c>
      <c r="W4" s="130" t="s">
        <v>1978</v>
      </c>
      <c r="X4" s="130" t="s">
        <v>947</v>
      </c>
      <c r="Y4" s="130" t="b">
        <v>1</v>
      </c>
      <c r="Z4" s="130" t="s">
        <v>947</v>
      </c>
      <c r="AA4" s="130" t="s">
        <v>947</v>
      </c>
      <c r="AB4" s="130" t="s">
        <v>947</v>
      </c>
      <c r="AC4" s="130" t="s">
        <v>947</v>
      </c>
      <c r="AD4" s="130" t="b">
        <v>1</v>
      </c>
      <c r="AE4" s="130" t="b">
        <v>1</v>
      </c>
      <c r="AF4" s="132" t="s">
        <v>576</v>
      </c>
    </row>
    <row r="5" spans="1:32" ht="15.75" hidden="1">
      <c r="A5" s="130" t="s">
        <v>1778</v>
      </c>
      <c r="B5" s="130">
        <v>0</v>
      </c>
      <c r="C5" s="130" t="s">
        <v>2021</v>
      </c>
      <c r="D5" s="130" t="s">
        <v>1337</v>
      </c>
      <c r="E5" s="122" t="s">
        <v>570</v>
      </c>
      <c r="F5" s="172" t="s">
        <v>1307</v>
      </c>
      <c r="G5" s="124" t="s">
        <v>947</v>
      </c>
      <c r="H5" s="124" t="s">
        <v>1546</v>
      </c>
      <c r="I5" s="132" t="s">
        <v>1158</v>
      </c>
      <c r="J5" s="132" t="s">
        <v>484</v>
      </c>
      <c r="K5" s="178" t="s">
        <v>484</v>
      </c>
      <c r="L5" s="132"/>
      <c r="M5" s="139" t="s">
        <v>484</v>
      </c>
      <c r="N5" s="124" t="s">
        <v>28</v>
      </c>
      <c r="O5" s="124" t="s">
        <v>28</v>
      </c>
      <c r="P5" s="132" t="b">
        <v>0</v>
      </c>
      <c r="Q5" s="133" t="s">
        <v>947</v>
      </c>
      <c r="R5" s="142" t="s">
        <v>1306</v>
      </c>
      <c r="S5" s="142" t="s">
        <v>947</v>
      </c>
      <c r="T5" s="134" t="s">
        <v>576</v>
      </c>
      <c r="U5" s="135" t="s">
        <v>1926</v>
      </c>
      <c r="V5" s="132" t="s">
        <v>108</v>
      </c>
      <c r="W5" s="130" t="s">
        <v>1975</v>
      </c>
      <c r="X5" s="136" t="s">
        <v>947</v>
      </c>
      <c r="Y5" s="136" t="s">
        <v>947</v>
      </c>
      <c r="Z5" s="136" t="s">
        <v>947</v>
      </c>
      <c r="AA5" s="136" t="s">
        <v>947</v>
      </c>
      <c r="AB5" s="136" t="s">
        <v>947</v>
      </c>
      <c r="AC5" s="136" t="s">
        <v>947</v>
      </c>
      <c r="AD5" s="136" t="s">
        <v>947</v>
      </c>
      <c r="AE5" s="136" t="s">
        <v>947</v>
      </c>
      <c r="AF5" s="132" t="s">
        <v>576</v>
      </c>
    </row>
    <row r="6" spans="1:32" ht="15.75" hidden="1">
      <c r="A6" s="130" t="s">
        <v>1778</v>
      </c>
      <c r="B6" s="130">
        <v>4</v>
      </c>
      <c r="C6" s="130" t="s">
        <v>2021</v>
      </c>
      <c r="D6" s="130" t="s">
        <v>1337</v>
      </c>
      <c r="E6" s="122" t="s">
        <v>1305</v>
      </c>
      <c r="F6" s="123" t="s">
        <v>1304</v>
      </c>
      <c r="G6" s="124" t="s">
        <v>1525</v>
      </c>
      <c r="H6" s="124" t="s">
        <v>1550</v>
      </c>
      <c r="I6" s="132" t="s">
        <v>1142</v>
      </c>
      <c r="J6" s="132" t="s">
        <v>484</v>
      </c>
      <c r="K6" s="178" t="s">
        <v>484</v>
      </c>
      <c r="L6" s="132"/>
      <c r="M6" s="139" t="s">
        <v>484</v>
      </c>
      <c r="N6" s="124" t="s">
        <v>1140</v>
      </c>
      <c r="O6" s="124" t="s">
        <v>1139</v>
      </c>
      <c r="P6" s="132" t="b">
        <v>0</v>
      </c>
      <c r="Q6" s="133" t="s">
        <v>947</v>
      </c>
      <c r="R6" s="142" t="s">
        <v>1303</v>
      </c>
      <c r="S6" s="142" t="s">
        <v>947</v>
      </c>
      <c r="T6" s="134" t="s">
        <v>576</v>
      </c>
      <c r="U6" s="135" t="s">
        <v>1926</v>
      </c>
      <c r="V6" s="132" t="s">
        <v>108</v>
      </c>
      <c r="W6" s="130" t="s">
        <v>1975</v>
      </c>
      <c r="X6" s="136" t="s">
        <v>947</v>
      </c>
      <c r="Y6" s="136" t="s">
        <v>947</v>
      </c>
      <c r="Z6" s="136" t="s">
        <v>947</v>
      </c>
      <c r="AA6" s="136" t="s">
        <v>947</v>
      </c>
      <c r="AB6" s="136" t="s">
        <v>947</v>
      </c>
      <c r="AC6" s="136" t="s">
        <v>947</v>
      </c>
      <c r="AD6" s="136" t="s">
        <v>947</v>
      </c>
      <c r="AE6" s="136" t="s">
        <v>947</v>
      </c>
      <c r="AF6" s="132" t="s">
        <v>576</v>
      </c>
    </row>
    <row r="7" spans="1:32" ht="15.75" hidden="1">
      <c r="A7" s="130" t="s">
        <v>1778</v>
      </c>
      <c r="B7" s="130">
        <v>17</v>
      </c>
      <c r="C7" s="130" t="s">
        <v>2029</v>
      </c>
      <c r="D7" s="130" t="s">
        <v>1335</v>
      </c>
      <c r="E7" s="122" t="s">
        <v>18</v>
      </c>
      <c r="F7" s="123" t="s">
        <v>1302</v>
      </c>
      <c r="G7" s="124" t="s">
        <v>1302</v>
      </c>
      <c r="H7" s="124" t="s">
        <v>1560</v>
      </c>
      <c r="I7" s="132" t="s">
        <v>1152</v>
      </c>
      <c r="J7" s="132" t="s">
        <v>484</v>
      </c>
      <c r="K7" s="178" t="s">
        <v>484</v>
      </c>
      <c r="L7" s="132"/>
      <c r="M7" s="139" t="s">
        <v>484</v>
      </c>
      <c r="N7" s="124" t="s">
        <v>1301</v>
      </c>
      <c r="O7" s="124" t="s">
        <v>1300</v>
      </c>
      <c r="P7" s="132" t="b">
        <v>1</v>
      </c>
      <c r="Q7" s="132" t="s">
        <v>1299</v>
      </c>
      <c r="R7" s="142" t="s">
        <v>947</v>
      </c>
      <c r="S7" s="142" t="s">
        <v>947</v>
      </c>
      <c r="T7" s="134" t="s">
        <v>576</v>
      </c>
      <c r="U7" s="135" t="s">
        <v>1934</v>
      </c>
      <c r="V7" s="132" t="s">
        <v>18</v>
      </c>
      <c r="W7" s="130" t="s">
        <v>1983</v>
      </c>
      <c r="X7" s="130" t="s">
        <v>947</v>
      </c>
      <c r="Y7" s="130" t="s">
        <v>947</v>
      </c>
      <c r="Z7" s="130" t="s">
        <v>947</v>
      </c>
      <c r="AA7" s="130" t="s">
        <v>947</v>
      </c>
      <c r="AB7" s="130" t="s">
        <v>947</v>
      </c>
      <c r="AC7" s="130" t="s">
        <v>947</v>
      </c>
      <c r="AD7" s="130" t="s">
        <v>947</v>
      </c>
      <c r="AE7" s="130" t="s">
        <v>947</v>
      </c>
      <c r="AF7" s="132" t="s">
        <v>576</v>
      </c>
    </row>
    <row r="8" spans="1:32" ht="15.75" hidden="1">
      <c r="A8" s="130" t="s">
        <v>1778</v>
      </c>
      <c r="B8" s="130">
        <v>2</v>
      </c>
      <c r="C8" s="130" t="s">
        <v>2020</v>
      </c>
      <c r="D8" s="130" t="s">
        <v>1337</v>
      </c>
      <c r="E8" s="122" t="s">
        <v>440</v>
      </c>
      <c r="F8" s="127" t="s">
        <v>1298</v>
      </c>
      <c r="G8" s="124" t="s">
        <v>1923</v>
      </c>
      <c r="H8" s="124" t="s">
        <v>1549</v>
      </c>
      <c r="I8" s="132" t="s">
        <v>1152</v>
      </c>
      <c r="J8" s="132" t="s">
        <v>484</v>
      </c>
      <c r="K8" s="178" t="s">
        <v>484</v>
      </c>
      <c r="L8" s="132"/>
      <c r="M8" s="139" t="s">
        <v>484</v>
      </c>
      <c r="N8" s="124" t="s">
        <v>1297</v>
      </c>
      <c r="O8" s="124" t="s">
        <v>1296</v>
      </c>
      <c r="P8" s="132" t="b">
        <v>0</v>
      </c>
      <c r="Q8" s="133" t="s">
        <v>947</v>
      </c>
      <c r="R8" s="142" t="s">
        <v>947</v>
      </c>
      <c r="S8" s="142" t="s">
        <v>1295</v>
      </c>
      <c r="T8" s="134" t="s">
        <v>576</v>
      </c>
      <c r="U8" s="135" t="s">
        <v>1925</v>
      </c>
      <c r="V8" s="132" t="s">
        <v>440</v>
      </c>
      <c r="W8" s="130" t="s">
        <v>1974</v>
      </c>
      <c r="X8" s="136" t="s">
        <v>947</v>
      </c>
      <c r="Y8" s="136" t="s">
        <v>947</v>
      </c>
      <c r="Z8" s="136" t="s">
        <v>947</v>
      </c>
      <c r="AA8" s="136" t="s">
        <v>947</v>
      </c>
      <c r="AB8" s="136" t="s">
        <v>947</v>
      </c>
      <c r="AC8" s="136" t="s">
        <v>947</v>
      </c>
      <c r="AD8" s="136" t="s">
        <v>947</v>
      </c>
      <c r="AE8" s="136" t="s">
        <v>947</v>
      </c>
      <c r="AF8" s="132" t="s">
        <v>576</v>
      </c>
    </row>
    <row r="9" spans="1:32" ht="94.5" hidden="1">
      <c r="A9" s="130" t="s">
        <v>1778</v>
      </c>
      <c r="B9" s="130">
        <v>15</v>
      </c>
      <c r="C9" s="130" t="s">
        <v>2027</v>
      </c>
      <c r="D9" s="130" t="s">
        <v>1334</v>
      </c>
      <c r="E9" s="122" t="s">
        <v>441</v>
      </c>
      <c r="F9" s="125" t="s">
        <v>1294</v>
      </c>
      <c r="G9" s="124" t="s">
        <v>1294</v>
      </c>
      <c r="H9" s="124" t="s">
        <v>1558</v>
      </c>
      <c r="I9" s="132" t="s">
        <v>1152</v>
      </c>
      <c r="J9" s="132" t="s">
        <v>1293</v>
      </c>
      <c r="K9" s="178" t="s">
        <v>1474</v>
      </c>
      <c r="L9" s="132"/>
      <c r="M9" s="139" t="s">
        <v>484</v>
      </c>
      <c r="N9" s="124" t="s">
        <v>1185</v>
      </c>
      <c r="O9" s="124" t="s">
        <v>1184</v>
      </c>
      <c r="P9" s="132" t="b">
        <v>0</v>
      </c>
      <c r="Q9" s="133" t="s">
        <v>947</v>
      </c>
      <c r="R9" s="142" t="s">
        <v>947</v>
      </c>
      <c r="S9" s="143" t="s">
        <v>1292</v>
      </c>
      <c r="T9" s="134" t="s">
        <v>576</v>
      </c>
      <c r="U9" s="135" t="s">
        <v>1932</v>
      </c>
      <c r="V9" s="132" t="s">
        <v>441</v>
      </c>
      <c r="W9" s="130" t="s">
        <v>1981</v>
      </c>
      <c r="X9" s="130" t="s">
        <v>947</v>
      </c>
      <c r="Y9" s="130" t="b">
        <v>1</v>
      </c>
      <c r="Z9" s="130" t="s">
        <v>947</v>
      </c>
      <c r="AA9" s="130" t="s">
        <v>947</v>
      </c>
      <c r="AB9" s="130" t="s">
        <v>947</v>
      </c>
      <c r="AC9" s="130" t="s">
        <v>947</v>
      </c>
      <c r="AD9" s="130" t="s">
        <v>947</v>
      </c>
      <c r="AE9" s="130" t="s">
        <v>947</v>
      </c>
      <c r="AF9" s="132" t="s">
        <v>576</v>
      </c>
    </row>
    <row r="10" spans="1:32" ht="173.25" hidden="1">
      <c r="A10" s="130" t="s">
        <v>1778</v>
      </c>
      <c r="B10" s="130">
        <v>28</v>
      </c>
      <c r="C10" s="130" t="s">
        <v>2039</v>
      </c>
      <c r="D10" s="130" t="s">
        <v>1335</v>
      </c>
      <c r="E10" s="122" t="s">
        <v>12</v>
      </c>
      <c r="F10" s="123" t="s">
        <v>1291</v>
      </c>
      <c r="G10" s="124" t="s">
        <v>1445</v>
      </c>
      <c r="H10" s="124" t="s">
        <v>1568</v>
      </c>
      <c r="I10" s="132" t="s">
        <v>1152</v>
      </c>
      <c r="J10" s="132" t="s">
        <v>1290</v>
      </c>
      <c r="K10" s="178" t="s">
        <v>1468</v>
      </c>
      <c r="L10" s="132"/>
      <c r="M10" s="139" t="s">
        <v>484</v>
      </c>
      <c r="N10" s="124" t="s">
        <v>1179</v>
      </c>
      <c r="O10" s="124" t="s">
        <v>1178</v>
      </c>
      <c r="P10" s="132" t="b">
        <v>1</v>
      </c>
      <c r="Q10" s="132" t="s">
        <v>1289</v>
      </c>
      <c r="R10" s="142" t="s">
        <v>1177</v>
      </c>
      <c r="S10" s="143" t="s">
        <v>1288</v>
      </c>
      <c r="T10" s="134" t="s">
        <v>576</v>
      </c>
      <c r="U10" s="135" t="s">
        <v>1944</v>
      </c>
      <c r="V10" s="132" t="s">
        <v>12</v>
      </c>
      <c r="W10" s="130" t="s">
        <v>1991</v>
      </c>
      <c r="X10" s="130" t="b">
        <v>1</v>
      </c>
      <c r="Y10" s="130" t="s">
        <v>947</v>
      </c>
      <c r="Z10" s="130" t="b">
        <v>1</v>
      </c>
      <c r="AA10" s="130" t="s">
        <v>947</v>
      </c>
      <c r="AB10" s="130" t="b">
        <v>1</v>
      </c>
      <c r="AC10" s="130" t="s">
        <v>947</v>
      </c>
      <c r="AD10" s="130" t="s">
        <v>947</v>
      </c>
      <c r="AE10" s="130" t="s">
        <v>947</v>
      </c>
      <c r="AF10" s="132" t="s">
        <v>576</v>
      </c>
    </row>
    <row r="11" spans="1:32" ht="204.75" hidden="1">
      <c r="A11" s="130" t="s">
        <v>1778</v>
      </c>
      <c r="B11" s="130">
        <v>0</v>
      </c>
      <c r="C11" s="130" t="s">
        <v>2034</v>
      </c>
      <c r="D11" s="130" t="s">
        <v>1335</v>
      </c>
      <c r="E11" s="122" t="s">
        <v>1479</v>
      </c>
      <c r="F11" s="127" t="s">
        <v>1284</v>
      </c>
      <c r="G11" s="124" t="s">
        <v>947</v>
      </c>
      <c r="H11" s="124" t="s">
        <v>1544</v>
      </c>
      <c r="I11" s="132" t="s">
        <v>1283</v>
      </c>
      <c r="J11" s="132" t="s">
        <v>1282</v>
      </c>
      <c r="K11" s="178" t="s">
        <v>1470</v>
      </c>
      <c r="L11" s="132"/>
      <c r="M11" s="139" t="s">
        <v>484</v>
      </c>
      <c r="N11" s="124"/>
      <c r="O11" s="124"/>
      <c r="P11" s="132" t="b">
        <v>0</v>
      </c>
      <c r="Q11" s="132" t="s">
        <v>947</v>
      </c>
      <c r="R11" s="142"/>
      <c r="S11" s="142" t="s">
        <v>947</v>
      </c>
      <c r="T11" s="134" t="s">
        <v>576</v>
      </c>
      <c r="U11" s="135" t="s">
        <v>1939</v>
      </c>
      <c r="V11" s="132" t="s">
        <v>442</v>
      </c>
      <c r="W11" s="130" t="s">
        <v>1988</v>
      </c>
      <c r="X11" s="130" t="s">
        <v>947</v>
      </c>
      <c r="Y11" s="130" t="s">
        <v>947</v>
      </c>
      <c r="Z11" s="130" t="s">
        <v>947</v>
      </c>
      <c r="AA11" s="130" t="s">
        <v>947</v>
      </c>
      <c r="AB11" s="130" t="s">
        <v>947</v>
      </c>
      <c r="AC11" s="130" t="s">
        <v>947</v>
      </c>
      <c r="AD11" s="130" t="s">
        <v>947</v>
      </c>
      <c r="AE11" s="130" t="s">
        <v>947</v>
      </c>
      <c r="AF11" s="132"/>
    </row>
    <row r="12" spans="1:32" ht="204.75" hidden="1">
      <c r="A12" s="130" t="s">
        <v>1778</v>
      </c>
      <c r="B12" s="130">
        <v>23</v>
      </c>
      <c r="C12" s="130" t="s">
        <v>2034</v>
      </c>
      <c r="D12" s="130" t="s">
        <v>1335</v>
      </c>
      <c r="E12" s="137" t="s">
        <v>972</v>
      </c>
      <c r="F12" s="127" t="s">
        <v>1287</v>
      </c>
      <c r="G12" s="124" t="s">
        <v>1524</v>
      </c>
      <c r="H12" s="124" t="s">
        <v>1565</v>
      </c>
      <c r="I12" s="132" t="s">
        <v>1152</v>
      </c>
      <c r="J12" s="132" t="s">
        <v>1286</v>
      </c>
      <c r="K12" s="178" t="s">
        <v>1470</v>
      </c>
      <c r="L12" s="132"/>
      <c r="M12" s="139" t="s">
        <v>484</v>
      </c>
      <c r="N12" s="124" t="s">
        <v>1285</v>
      </c>
      <c r="O12" s="124" t="s">
        <v>1139</v>
      </c>
      <c r="P12" s="132" t="b">
        <v>0</v>
      </c>
      <c r="Q12" s="133" t="s">
        <v>947</v>
      </c>
      <c r="R12" s="142" t="s">
        <v>947</v>
      </c>
      <c r="S12" s="142" t="s">
        <v>947</v>
      </c>
      <c r="T12" s="134" t="s">
        <v>576</v>
      </c>
      <c r="U12" s="135" t="s">
        <v>1939</v>
      </c>
      <c r="V12" s="132" t="s">
        <v>442</v>
      </c>
      <c r="W12" s="130" t="s">
        <v>1988</v>
      </c>
      <c r="X12" s="130" t="s">
        <v>947</v>
      </c>
      <c r="Y12" s="130" t="s">
        <v>947</v>
      </c>
      <c r="Z12" s="130" t="b">
        <v>1</v>
      </c>
      <c r="AA12" s="130" t="s">
        <v>947</v>
      </c>
      <c r="AB12" s="130" t="b">
        <v>1</v>
      </c>
      <c r="AC12" s="130" t="s">
        <v>947</v>
      </c>
      <c r="AD12" s="130" t="b">
        <v>1</v>
      </c>
      <c r="AE12" s="130" t="b">
        <v>1</v>
      </c>
      <c r="AF12" s="132" t="s">
        <v>576</v>
      </c>
    </row>
    <row r="13" spans="1:32" ht="141.75" hidden="1">
      <c r="A13" s="130" t="s">
        <v>1778</v>
      </c>
      <c r="B13" s="130">
        <v>18</v>
      </c>
      <c r="C13" s="130" t="s">
        <v>2030</v>
      </c>
      <c r="D13" s="130" t="s">
        <v>1335</v>
      </c>
      <c r="E13" s="122" t="s">
        <v>443</v>
      </c>
      <c r="F13" s="123" t="s">
        <v>1281</v>
      </c>
      <c r="G13" s="124" t="s">
        <v>1281</v>
      </c>
      <c r="H13" s="124" t="s">
        <v>1561</v>
      </c>
      <c r="I13" s="132" t="s">
        <v>1152</v>
      </c>
      <c r="J13" s="132" t="s">
        <v>1280</v>
      </c>
      <c r="K13" s="178" t="s">
        <v>1473</v>
      </c>
      <c r="L13" s="132"/>
      <c r="M13" s="139" t="s">
        <v>484</v>
      </c>
      <c r="N13" s="124" t="s">
        <v>1279</v>
      </c>
      <c r="O13" s="124" t="s">
        <v>1278</v>
      </c>
      <c r="P13" s="132" t="b">
        <v>0</v>
      </c>
      <c r="Q13" s="133" t="s">
        <v>947</v>
      </c>
      <c r="R13" s="142" t="s">
        <v>947</v>
      </c>
      <c r="S13" s="144" t="s">
        <v>1277</v>
      </c>
      <c r="T13" s="134" t="s">
        <v>576</v>
      </c>
      <c r="U13" s="135" t="s">
        <v>1935</v>
      </c>
      <c r="V13" s="132" t="s">
        <v>443</v>
      </c>
      <c r="W13" s="130" t="s">
        <v>1984</v>
      </c>
      <c r="X13" s="130" t="s">
        <v>947</v>
      </c>
      <c r="Y13" s="130" t="s">
        <v>947</v>
      </c>
      <c r="Z13" s="130" t="s">
        <v>947</v>
      </c>
      <c r="AA13" s="130" t="s">
        <v>947</v>
      </c>
      <c r="AB13" s="130" t="s">
        <v>947</v>
      </c>
      <c r="AC13" s="130" t="s">
        <v>947</v>
      </c>
      <c r="AD13" s="130" t="s">
        <v>947</v>
      </c>
      <c r="AE13" s="130" t="s">
        <v>947</v>
      </c>
      <c r="AF13" s="132" t="s">
        <v>576</v>
      </c>
    </row>
    <row r="14" spans="1:32" ht="157.5" hidden="1">
      <c r="A14" s="130" t="s">
        <v>1778</v>
      </c>
      <c r="B14" s="130">
        <v>21</v>
      </c>
      <c r="C14" s="130" t="s">
        <v>2033</v>
      </c>
      <c r="D14" s="130" t="s">
        <v>1335</v>
      </c>
      <c r="E14" s="122" t="s">
        <v>444</v>
      </c>
      <c r="F14" s="123" t="s">
        <v>1276</v>
      </c>
      <c r="G14" s="124" t="s">
        <v>1276</v>
      </c>
      <c r="H14" s="124" t="s">
        <v>1564</v>
      </c>
      <c r="I14" s="132" t="s">
        <v>1152</v>
      </c>
      <c r="J14" s="132" t="s">
        <v>1275</v>
      </c>
      <c r="K14" s="178" t="s">
        <v>1471</v>
      </c>
      <c r="L14" s="132"/>
      <c r="M14" s="139" t="s">
        <v>484</v>
      </c>
      <c r="N14" s="124" t="s">
        <v>1185</v>
      </c>
      <c r="O14" s="124" t="s">
        <v>1184</v>
      </c>
      <c r="P14" s="132" t="b">
        <v>0</v>
      </c>
      <c r="Q14" s="133" t="s">
        <v>947</v>
      </c>
      <c r="R14" s="142" t="s">
        <v>947</v>
      </c>
      <c r="S14" s="142" t="s">
        <v>1274</v>
      </c>
      <c r="T14" s="134" t="s">
        <v>576</v>
      </c>
      <c r="U14" s="135" t="s">
        <v>1938</v>
      </c>
      <c r="V14" s="132" t="s">
        <v>444</v>
      </c>
      <c r="W14" s="130" t="s">
        <v>1987</v>
      </c>
      <c r="X14" s="130" t="b">
        <v>1</v>
      </c>
      <c r="Y14" s="130" t="s">
        <v>947</v>
      </c>
      <c r="Z14" s="130" t="s">
        <v>947</v>
      </c>
      <c r="AA14" s="130" t="s">
        <v>947</v>
      </c>
      <c r="AB14" s="130" t="b">
        <v>1</v>
      </c>
      <c r="AC14" s="130" t="s">
        <v>947</v>
      </c>
      <c r="AD14" s="130" t="s">
        <v>947</v>
      </c>
      <c r="AE14" s="130" t="s">
        <v>947</v>
      </c>
      <c r="AF14" s="132" t="s">
        <v>576</v>
      </c>
    </row>
    <row r="15" spans="1:32" ht="220.5" hidden="1">
      <c r="A15" s="130" t="s">
        <v>1778</v>
      </c>
      <c r="B15" s="130">
        <v>26</v>
      </c>
      <c r="C15" s="130" t="s">
        <v>2037</v>
      </c>
      <c r="D15" s="130" t="s">
        <v>1335</v>
      </c>
      <c r="E15" s="122" t="s">
        <v>14</v>
      </c>
      <c r="F15" s="123" t="s">
        <v>1273</v>
      </c>
      <c r="G15" s="124" t="s">
        <v>1446</v>
      </c>
      <c r="H15" s="124" t="s">
        <v>1567</v>
      </c>
      <c r="I15" s="132" t="s">
        <v>1152</v>
      </c>
      <c r="J15" s="132" t="s">
        <v>1332</v>
      </c>
      <c r="K15" s="179" t="s">
        <v>1469</v>
      </c>
      <c r="L15" s="132"/>
      <c r="M15" s="139" t="s">
        <v>484</v>
      </c>
      <c r="N15" s="124" t="s">
        <v>1171</v>
      </c>
      <c r="O15" s="124" t="s">
        <v>1170</v>
      </c>
      <c r="P15" s="132" t="b">
        <v>1</v>
      </c>
      <c r="Q15" s="132" t="s">
        <v>1272</v>
      </c>
      <c r="R15" s="142" t="s">
        <v>1177</v>
      </c>
      <c r="S15" s="146" t="s">
        <v>1271</v>
      </c>
      <c r="T15" s="134" t="s">
        <v>576</v>
      </c>
      <c r="U15" s="135" t="s">
        <v>1942</v>
      </c>
      <c r="V15" s="132" t="s">
        <v>14</v>
      </c>
      <c r="W15" s="130" t="s">
        <v>1990</v>
      </c>
      <c r="X15" s="130" t="s">
        <v>947</v>
      </c>
      <c r="Y15" s="130" t="s">
        <v>947</v>
      </c>
      <c r="Z15" s="130" t="b">
        <v>1</v>
      </c>
      <c r="AA15" s="130" t="s">
        <v>947</v>
      </c>
      <c r="AB15" s="130" t="b">
        <v>1</v>
      </c>
      <c r="AC15" s="130" t="s">
        <v>947</v>
      </c>
      <c r="AD15" s="130" t="b">
        <v>1</v>
      </c>
      <c r="AE15" s="130" t="s">
        <v>947</v>
      </c>
      <c r="AF15" s="132" t="s">
        <v>576</v>
      </c>
    </row>
    <row r="16" spans="1:32" ht="141.75" hidden="1">
      <c r="A16" s="130" t="s">
        <v>1778</v>
      </c>
      <c r="B16" s="130">
        <v>25</v>
      </c>
      <c r="C16" s="130" t="s">
        <v>2035</v>
      </c>
      <c r="D16" s="130" t="s">
        <v>1335</v>
      </c>
      <c r="E16" s="122" t="s">
        <v>21</v>
      </c>
      <c r="F16" s="123" t="s">
        <v>1270</v>
      </c>
      <c r="G16" s="124" t="s">
        <v>1270</v>
      </c>
      <c r="H16" s="124" t="s">
        <v>1566</v>
      </c>
      <c r="I16" s="132" t="s">
        <v>1152</v>
      </c>
      <c r="J16" s="132" t="s">
        <v>1269</v>
      </c>
      <c r="K16" s="178" t="s">
        <v>1476</v>
      </c>
      <c r="L16" s="132"/>
      <c r="M16" s="139" t="s">
        <v>484</v>
      </c>
      <c r="N16" s="124" t="s">
        <v>1167</v>
      </c>
      <c r="O16" s="124" t="s">
        <v>1166</v>
      </c>
      <c r="P16" s="132" t="b">
        <v>0</v>
      </c>
      <c r="Q16" s="133" t="s">
        <v>947</v>
      </c>
      <c r="R16" s="142" t="s">
        <v>947</v>
      </c>
      <c r="S16" s="142" t="s">
        <v>947</v>
      </c>
      <c r="T16" s="134" t="s">
        <v>576</v>
      </c>
      <c r="U16" s="135" t="s">
        <v>1940</v>
      </c>
      <c r="V16" s="132" t="s">
        <v>21</v>
      </c>
      <c r="W16" s="130" t="s">
        <v>1989</v>
      </c>
      <c r="X16" s="130" t="s">
        <v>947</v>
      </c>
      <c r="Y16" s="130" t="b">
        <v>1</v>
      </c>
      <c r="Z16" s="130" t="s">
        <v>947</v>
      </c>
      <c r="AA16" s="130" t="s">
        <v>947</v>
      </c>
      <c r="AB16" s="130" t="s">
        <v>947</v>
      </c>
      <c r="AC16" s="130" t="s">
        <v>947</v>
      </c>
      <c r="AD16" s="130" t="s">
        <v>947</v>
      </c>
      <c r="AE16" s="130" t="s">
        <v>947</v>
      </c>
      <c r="AF16" s="132" t="s">
        <v>576</v>
      </c>
    </row>
    <row r="17" spans="1:32" ht="157.5" hidden="1">
      <c r="A17" s="130" t="s">
        <v>1778</v>
      </c>
      <c r="B17" s="130">
        <v>19</v>
      </c>
      <c r="C17" s="130" t="s">
        <v>2031</v>
      </c>
      <c r="D17" s="130" t="s">
        <v>1335</v>
      </c>
      <c r="E17" s="122" t="s">
        <v>445</v>
      </c>
      <c r="F17" s="123" t="s">
        <v>1268</v>
      </c>
      <c r="G17" s="124" t="s">
        <v>1268</v>
      </c>
      <c r="H17" s="124" t="s">
        <v>1562</v>
      </c>
      <c r="I17" s="132" t="s">
        <v>1152</v>
      </c>
      <c r="J17" s="132" t="s">
        <v>1267</v>
      </c>
      <c r="K17" s="178" t="s">
        <v>1472</v>
      </c>
      <c r="L17" s="132"/>
      <c r="M17" s="139" t="s">
        <v>484</v>
      </c>
      <c r="N17" s="124" t="s">
        <v>1266</v>
      </c>
      <c r="O17" s="124" t="s">
        <v>1265</v>
      </c>
      <c r="P17" s="132" t="b">
        <v>0</v>
      </c>
      <c r="Q17" s="133" t="s">
        <v>947</v>
      </c>
      <c r="R17" s="142" t="s">
        <v>947</v>
      </c>
      <c r="S17" s="142" t="s">
        <v>1264</v>
      </c>
      <c r="T17" s="134" t="s">
        <v>576</v>
      </c>
      <c r="U17" s="135" t="s">
        <v>1936</v>
      </c>
      <c r="V17" s="132" t="s">
        <v>445</v>
      </c>
      <c r="W17" s="130" t="s">
        <v>1985</v>
      </c>
      <c r="X17" s="130" t="s">
        <v>947</v>
      </c>
      <c r="Y17" s="130" t="s">
        <v>947</v>
      </c>
      <c r="Z17" s="130" t="s">
        <v>947</v>
      </c>
      <c r="AA17" s="130" t="s">
        <v>947</v>
      </c>
      <c r="AB17" s="130" t="b">
        <v>1</v>
      </c>
      <c r="AC17" s="130" t="s">
        <v>947</v>
      </c>
      <c r="AD17" s="130" t="b">
        <v>1</v>
      </c>
      <c r="AE17" s="130" t="s">
        <v>947</v>
      </c>
      <c r="AF17" s="132" t="s">
        <v>576</v>
      </c>
    </row>
    <row r="18" spans="1:32" ht="15.75" hidden="1">
      <c r="A18" s="130" t="s">
        <v>1778</v>
      </c>
      <c r="B18" s="130">
        <v>12</v>
      </c>
      <c r="C18" s="130" t="s">
        <v>2026</v>
      </c>
      <c r="D18" s="130" t="s">
        <v>1334</v>
      </c>
      <c r="E18" s="137" t="s">
        <v>1480</v>
      </c>
      <c r="F18" s="123" t="s">
        <v>1263</v>
      </c>
      <c r="G18" s="124" t="s">
        <v>1600</v>
      </c>
      <c r="H18" s="124" t="s">
        <v>1555</v>
      </c>
      <c r="I18" s="132" t="s">
        <v>1260</v>
      </c>
      <c r="J18" s="132" t="s">
        <v>484</v>
      </c>
      <c r="K18" s="178" t="s">
        <v>484</v>
      </c>
      <c r="L18" s="132"/>
      <c r="M18" s="139" t="s">
        <v>484</v>
      </c>
      <c r="N18" s="124" t="s">
        <v>1259</v>
      </c>
      <c r="O18" s="124" t="s">
        <v>1139</v>
      </c>
      <c r="P18" s="132" t="b">
        <v>0</v>
      </c>
      <c r="Q18" s="133" t="s">
        <v>947</v>
      </c>
      <c r="R18" s="142" t="s">
        <v>1262</v>
      </c>
      <c r="S18" s="142" t="s">
        <v>947</v>
      </c>
      <c r="T18" s="134" t="s">
        <v>576</v>
      </c>
      <c r="U18" s="135" t="s">
        <v>1931</v>
      </c>
      <c r="V18" s="132" t="s">
        <v>1630</v>
      </c>
      <c r="W18" s="130" t="s">
        <v>1980</v>
      </c>
      <c r="X18" s="130" t="s">
        <v>947</v>
      </c>
      <c r="Y18" s="130" t="s">
        <v>947</v>
      </c>
      <c r="Z18" s="130" t="s">
        <v>947</v>
      </c>
      <c r="AA18" s="130" t="s">
        <v>947</v>
      </c>
      <c r="AB18" s="130" t="s">
        <v>947</v>
      </c>
      <c r="AC18" s="130" t="s">
        <v>947</v>
      </c>
      <c r="AD18" s="130" t="s">
        <v>947</v>
      </c>
      <c r="AE18" s="130" t="s">
        <v>947</v>
      </c>
      <c r="AF18" s="132" t="s">
        <v>576</v>
      </c>
    </row>
    <row r="19" spans="1:32" ht="15.75" hidden="1">
      <c r="A19" s="130" t="s">
        <v>1778</v>
      </c>
      <c r="B19" s="130">
        <v>13</v>
      </c>
      <c r="C19" s="130" t="s">
        <v>2026</v>
      </c>
      <c r="D19" s="130" t="s">
        <v>1334</v>
      </c>
      <c r="E19" s="122" t="s">
        <v>961</v>
      </c>
      <c r="F19" s="123" t="s">
        <v>1261</v>
      </c>
      <c r="G19" s="124" t="s">
        <v>1601</v>
      </c>
      <c r="H19" s="124" t="s">
        <v>1556</v>
      </c>
      <c r="I19" s="132" t="s">
        <v>1260</v>
      </c>
      <c r="J19" s="132" t="s">
        <v>484</v>
      </c>
      <c r="K19" s="178" t="s">
        <v>484</v>
      </c>
      <c r="L19" s="132"/>
      <c r="M19" s="139" t="s">
        <v>484</v>
      </c>
      <c r="N19" s="124" t="s">
        <v>1259</v>
      </c>
      <c r="O19" s="124" t="s">
        <v>1139</v>
      </c>
      <c r="P19" s="132" t="b">
        <v>0</v>
      </c>
      <c r="Q19" s="133" t="s">
        <v>947</v>
      </c>
      <c r="R19" s="142" t="s">
        <v>1258</v>
      </c>
      <c r="S19" s="142"/>
      <c r="T19" s="134" t="s">
        <v>576</v>
      </c>
      <c r="U19" s="135" t="s">
        <v>1931</v>
      </c>
      <c r="V19" s="132" t="s">
        <v>1630</v>
      </c>
      <c r="W19" s="130" t="s">
        <v>1980</v>
      </c>
      <c r="X19" s="130" t="s">
        <v>947</v>
      </c>
      <c r="Y19" s="130" t="s">
        <v>947</v>
      </c>
      <c r="Z19" s="130" t="s">
        <v>947</v>
      </c>
      <c r="AA19" s="130" t="s">
        <v>947</v>
      </c>
      <c r="AB19" s="130" t="s">
        <v>947</v>
      </c>
      <c r="AC19" s="130" t="s">
        <v>947</v>
      </c>
      <c r="AD19" s="130" t="s">
        <v>947</v>
      </c>
      <c r="AE19" s="130" t="s">
        <v>947</v>
      </c>
      <c r="AF19" s="132" t="s">
        <v>576</v>
      </c>
    </row>
    <row r="20" spans="1:32" ht="15.75">
      <c r="A20" s="130" t="s">
        <v>2351</v>
      </c>
      <c r="B20" s="130">
        <v>5</v>
      </c>
      <c r="C20" s="130" t="s">
        <v>2022</v>
      </c>
      <c r="D20" s="130" t="s">
        <v>1336</v>
      </c>
      <c r="E20" s="122" t="s">
        <v>23</v>
      </c>
      <c r="F20" s="123" t="s">
        <v>1163</v>
      </c>
      <c r="G20" s="124" t="s">
        <v>1163</v>
      </c>
      <c r="H20" s="124" t="s">
        <v>1551</v>
      </c>
      <c r="I20" s="132" t="s">
        <v>1142</v>
      </c>
      <c r="J20" s="132" t="s">
        <v>484</v>
      </c>
      <c r="K20" s="178" t="s">
        <v>484</v>
      </c>
      <c r="L20" s="132"/>
      <c r="M20" s="139" t="s">
        <v>484</v>
      </c>
      <c r="N20" s="124" t="s">
        <v>1140</v>
      </c>
      <c r="O20" s="124" t="s">
        <v>1139</v>
      </c>
      <c r="P20" s="132" t="b">
        <v>1</v>
      </c>
      <c r="Q20" s="132" t="s">
        <v>1162</v>
      </c>
      <c r="R20" s="142" t="s">
        <v>947</v>
      </c>
      <c r="S20" s="142" t="s">
        <v>947</v>
      </c>
      <c r="T20" s="134" t="s">
        <v>576</v>
      </c>
      <c r="U20" s="135" t="s">
        <v>1927</v>
      </c>
      <c r="V20" s="132" t="s">
        <v>23</v>
      </c>
      <c r="W20" s="130" t="s">
        <v>1976</v>
      </c>
      <c r="X20" s="136" t="s">
        <v>947</v>
      </c>
      <c r="Y20" s="136" t="s">
        <v>947</v>
      </c>
      <c r="Z20" s="136" t="s">
        <v>947</v>
      </c>
      <c r="AA20" s="136" t="s">
        <v>947</v>
      </c>
      <c r="AB20" s="136" t="s">
        <v>947</v>
      </c>
      <c r="AC20" s="136" t="s">
        <v>947</v>
      </c>
      <c r="AD20" s="136" t="s">
        <v>947</v>
      </c>
      <c r="AE20" s="136" t="s">
        <v>947</v>
      </c>
      <c r="AF20" s="132" t="s">
        <v>576</v>
      </c>
    </row>
    <row r="21" spans="1:32" ht="94.5">
      <c r="A21" s="130" t="s">
        <v>2348</v>
      </c>
      <c r="B21" s="130">
        <v>6</v>
      </c>
      <c r="C21" s="130" t="s">
        <v>2023</v>
      </c>
      <c r="D21" s="130" t="s">
        <v>1336</v>
      </c>
      <c r="E21" s="122" t="s">
        <v>450</v>
      </c>
      <c r="F21" s="127" t="s">
        <v>1248</v>
      </c>
      <c r="G21" s="124" t="s">
        <v>1535</v>
      </c>
      <c r="H21" s="124" t="s">
        <v>1552</v>
      </c>
      <c r="I21" s="132" t="s">
        <v>1142</v>
      </c>
      <c r="J21" s="132" t="s">
        <v>1244</v>
      </c>
      <c r="K21" s="178" t="s">
        <v>1493</v>
      </c>
      <c r="L21" s="132" t="s">
        <v>1507</v>
      </c>
      <c r="M21" s="139" t="s">
        <v>484</v>
      </c>
      <c r="N21" s="124" t="s">
        <v>1140</v>
      </c>
      <c r="O21" s="124" t="s">
        <v>1139</v>
      </c>
      <c r="P21" s="132" t="b">
        <v>0</v>
      </c>
      <c r="Q21" s="133" t="s">
        <v>947</v>
      </c>
      <c r="R21" s="142" t="s">
        <v>947</v>
      </c>
      <c r="S21" s="142" t="s">
        <v>947</v>
      </c>
      <c r="T21" s="134" t="s">
        <v>576</v>
      </c>
      <c r="U21" s="135" t="s">
        <v>1928</v>
      </c>
      <c r="V21" s="132" t="s">
        <v>450</v>
      </c>
      <c r="W21" s="130" t="s">
        <v>1977</v>
      </c>
      <c r="X21" s="130" t="s">
        <v>947</v>
      </c>
      <c r="Y21" s="130" t="s">
        <v>947</v>
      </c>
      <c r="Z21" s="130" t="s">
        <v>947</v>
      </c>
      <c r="AA21" s="130" t="s">
        <v>947</v>
      </c>
      <c r="AB21" s="130" t="b">
        <v>1</v>
      </c>
      <c r="AC21" s="130" t="s">
        <v>947</v>
      </c>
      <c r="AD21" s="130" t="s">
        <v>947</v>
      </c>
      <c r="AE21" s="130" t="s">
        <v>947</v>
      </c>
      <c r="AF21" s="132" t="s">
        <v>576</v>
      </c>
    </row>
    <row r="22" spans="1:32" ht="126">
      <c r="A22" s="130" t="s">
        <v>2348</v>
      </c>
      <c r="B22" s="130">
        <v>0</v>
      </c>
      <c r="C22" s="130" t="s">
        <v>2025</v>
      </c>
      <c r="D22" s="130" t="s">
        <v>1336</v>
      </c>
      <c r="E22" s="126" t="s">
        <v>452</v>
      </c>
      <c r="F22" s="127" t="s">
        <v>1243</v>
      </c>
      <c r="G22" s="124" t="s">
        <v>947</v>
      </c>
      <c r="H22" s="124" t="s">
        <v>1547</v>
      </c>
      <c r="I22" s="131" t="s">
        <v>1142</v>
      </c>
      <c r="J22" s="132" t="s">
        <v>1242</v>
      </c>
      <c r="K22" s="178" t="s">
        <v>1484</v>
      </c>
      <c r="L22" s="132" t="s">
        <v>1507</v>
      </c>
      <c r="M22" s="139" t="s">
        <v>1240</v>
      </c>
      <c r="N22" s="123" t="s">
        <v>1140</v>
      </c>
      <c r="O22" s="123" t="s">
        <v>1139</v>
      </c>
      <c r="P22" s="132" t="b">
        <v>0</v>
      </c>
      <c r="Q22" s="133" t="s">
        <v>947</v>
      </c>
      <c r="R22" s="145" t="s">
        <v>947</v>
      </c>
      <c r="S22" s="142" t="s">
        <v>947</v>
      </c>
      <c r="T22" s="134" t="s">
        <v>576</v>
      </c>
      <c r="U22" s="135" t="s">
        <v>1930</v>
      </c>
      <c r="V22" s="132" t="s">
        <v>452</v>
      </c>
      <c r="W22" s="130" t="s">
        <v>1979</v>
      </c>
      <c r="X22" s="130" t="s">
        <v>947</v>
      </c>
      <c r="Y22" s="130" t="s">
        <v>947</v>
      </c>
      <c r="Z22" s="130" t="s">
        <v>947</v>
      </c>
      <c r="AA22" s="130" t="b">
        <v>1</v>
      </c>
      <c r="AB22" s="130" t="b">
        <v>1</v>
      </c>
      <c r="AC22" s="130" t="b">
        <v>1</v>
      </c>
      <c r="AD22" s="130" t="s">
        <v>947</v>
      </c>
      <c r="AE22" s="130" t="s">
        <v>947</v>
      </c>
      <c r="AF22" s="132" t="s">
        <v>576</v>
      </c>
    </row>
    <row r="23" spans="1:32" ht="94.5">
      <c r="A23" s="130" t="s">
        <v>2348</v>
      </c>
      <c r="B23" s="130">
        <v>0</v>
      </c>
      <c r="C23" s="130" t="s">
        <v>2025</v>
      </c>
      <c r="D23" s="130" t="s">
        <v>1336</v>
      </c>
      <c r="E23" s="122" t="s">
        <v>452</v>
      </c>
      <c r="F23" s="123" t="s">
        <v>1245</v>
      </c>
      <c r="G23" s="124" t="s">
        <v>947</v>
      </c>
      <c r="H23" s="124" t="s">
        <v>1547</v>
      </c>
      <c r="I23" s="132" t="s">
        <v>1142</v>
      </c>
      <c r="J23" s="132" t="s">
        <v>1244</v>
      </c>
      <c r="K23" s="178" t="s">
        <v>1493</v>
      </c>
      <c r="L23" s="132" t="s">
        <v>1507</v>
      </c>
      <c r="M23" s="139" t="s">
        <v>484</v>
      </c>
      <c r="N23" s="124" t="s">
        <v>1140</v>
      </c>
      <c r="O23" s="124" t="s">
        <v>1139</v>
      </c>
      <c r="P23" s="132" t="b">
        <v>0</v>
      </c>
      <c r="Q23" s="133" t="s">
        <v>947</v>
      </c>
      <c r="R23" s="142" t="s">
        <v>947</v>
      </c>
      <c r="S23" s="142" t="s">
        <v>947</v>
      </c>
      <c r="T23" s="134" t="s">
        <v>576</v>
      </c>
      <c r="U23" s="135" t="s">
        <v>1930</v>
      </c>
      <c r="V23" s="132" t="s">
        <v>452</v>
      </c>
      <c r="W23" s="130" t="s">
        <v>1979</v>
      </c>
      <c r="X23" s="130" t="s">
        <v>947</v>
      </c>
      <c r="Y23" s="130" t="s">
        <v>947</v>
      </c>
      <c r="Z23" s="130" t="s">
        <v>947</v>
      </c>
      <c r="AA23" s="130" t="b">
        <v>1</v>
      </c>
      <c r="AB23" s="130" t="b">
        <v>1</v>
      </c>
      <c r="AC23" s="130" t="b">
        <v>1</v>
      </c>
      <c r="AD23" s="130" t="s">
        <v>947</v>
      </c>
      <c r="AE23" s="130" t="s">
        <v>947</v>
      </c>
      <c r="AF23" s="132" t="s">
        <v>576</v>
      </c>
    </row>
    <row r="24" spans="1:32" ht="15.75">
      <c r="A24" s="130" t="s">
        <v>2351</v>
      </c>
      <c r="B24" s="130">
        <v>16</v>
      </c>
      <c r="C24" s="130" t="s">
        <v>2028</v>
      </c>
      <c r="D24" s="130" t="s">
        <v>1334</v>
      </c>
      <c r="E24" s="122" t="s">
        <v>25</v>
      </c>
      <c r="F24" s="123" t="s">
        <v>1161</v>
      </c>
      <c r="G24" s="124" t="s">
        <v>1161</v>
      </c>
      <c r="H24" s="124" t="s">
        <v>1559</v>
      </c>
      <c r="I24" s="132" t="s">
        <v>1158</v>
      </c>
      <c r="J24" s="132" t="s">
        <v>484</v>
      </c>
      <c r="K24" s="178" t="s">
        <v>484</v>
      </c>
      <c r="L24" s="132"/>
      <c r="M24" s="139" t="s">
        <v>484</v>
      </c>
      <c r="N24" s="124" t="s">
        <v>28</v>
      </c>
      <c r="O24" s="124" t="s">
        <v>28</v>
      </c>
      <c r="P24" s="132" t="b">
        <v>1</v>
      </c>
      <c r="Q24" s="132" t="s">
        <v>1160</v>
      </c>
      <c r="R24" s="142" t="s">
        <v>947</v>
      </c>
      <c r="S24" s="142" t="s">
        <v>947</v>
      </c>
      <c r="T24" s="134" t="s">
        <v>576</v>
      </c>
      <c r="U24" s="135" t="s">
        <v>1933</v>
      </c>
      <c r="V24" s="132" t="s">
        <v>25</v>
      </c>
      <c r="W24" s="130" t="s">
        <v>1982</v>
      </c>
      <c r="X24" s="136" t="s">
        <v>947</v>
      </c>
      <c r="Y24" s="136" t="s">
        <v>947</v>
      </c>
      <c r="Z24" s="136" t="s">
        <v>947</v>
      </c>
      <c r="AA24" s="136" t="s">
        <v>947</v>
      </c>
      <c r="AB24" s="136" t="s">
        <v>947</v>
      </c>
      <c r="AC24" s="136" t="s">
        <v>947</v>
      </c>
      <c r="AD24" s="136" t="s">
        <v>947</v>
      </c>
      <c r="AE24" s="136" t="s">
        <v>947</v>
      </c>
      <c r="AF24" s="132" t="s">
        <v>576</v>
      </c>
    </row>
    <row r="25" spans="1:32" ht="15.75">
      <c r="A25" s="130" t="s">
        <v>2348</v>
      </c>
      <c r="B25" s="130">
        <v>20</v>
      </c>
      <c r="C25" s="130" t="s">
        <v>2032</v>
      </c>
      <c r="D25" s="130" t="s">
        <v>1335</v>
      </c>
      <c r="E25" s="122" t="s">
        <v>458</v>
      </c>
      <c r="F25" s="123" t="s">
        <v>1227</v>
      </c>
      <c r="G25" s="124" t="s">
        <v>1227</v>
      </c>
      <c r="H25" s="124" t="s">
        <v>1563</v>
      </c>
      <c r="I25" s="132" t="s">
        <v>1152</v>
      </c>
      <c r="J25" s="132" t="s">
        <v>1226</v>
      </c>
      <c r="K25" s="178"/>
      <c r="L25" s="132"/>
      <c r="M25" s="139" t="s">
        <v>484</v>
      </c>
      <c r="N25" s="124" t="s">
        <v>1185</v>
      </c>
      <c r="O25" s="124" t="s">
        <v>1184</v>
      </c>
      <c r="P25" s="132" t="b">
        <v>0</v>
      </c>
      <c r="Q25" s="133" t="s">
        <v>947</v>
      </c>
      <c r="R25" s="142" t="s">
        <v>947</v>
      </c>
      <c r="S25" s="142" t="s">
        <v>1225</v>
      </c>
      <c r="T25" s="134" t="s">
        <v>576</v>
      </c>
      <c r="U25" s="135" t="s">
        <v>1937</v>
      </c>
      <c r="V25" s="132" t="s">
        <v>458</v>
      </c>
      <c r="W25" s="130" t="s">
        <v>1986</v>
      </c>
      <c r="X25" s="130" t="s">
        <v>947</v>
      </c>
      <c r="Y25" s="130" t="s">
        <v>947</v>
      </c>
      <c r="Z25" s="130" t="s">
        <v>947</v>
      </c>
      <c r="AA25" s="130" t="s">
        <v>947</v>
      </c>
      <c r="AB25" s="130" t="b">
        <v>1</v>
      </c>
      <c r="AC25" s="130" t="s">
        <v>947</v>
      </c>
      <c r="AD25" s="130" t="b">
        <v>1</v>
      </c>
      <c r="AE25" s="130" t="s">
        <v>947</v>
      </c>
      <c r="AF25" s="132" t="s">
        <v>576</v>
      </c>
    </row>
    <row r="26" spans="1:32" ht="157.5">
      <c r="A26" s="130" t="s">
        <v>2348</v>
      </c>
      <c r="B26" s="130">
        <v>32</v>
      </c>
      <c r="C26" s="130" t="s">
        <v>2042</v>
      </c>
      <c r="D26" s="130" t="s">
        <v>1335</v>
      </c>
      <c r="E26" s="122" t="s">
        <v>455</v>
      </c>
      <c r="F26" s="123" t="s">
        <v>1235</v>
      </c>
      <c r="G26" s="124" t="s">
        <v>1534</v>
      </c>
      <c r="H26" s="124" t="s">
        <v>1571</v>
      </c>
      <c r="I26" s="132" t="s">
        <v>1152</v>
      </c>
      <c r="J26" s="132" t="s">
        <v>1505</v>
      </c>
      <c r="K26" s="178" t="s">
        <v>1506</v>
      </c>
      <c r="L26" s="132" t="s">
        <v>1507</v>
      </c>
      <c r="M26" s="139" t="s">
        <v>484</v>
      </c>
      <c r="N26" s="124" t="s">
        <v>1234</v>
      </c>
      <c r="O26" s="124" t="s">
        <v>1234</v>
      </c>
      <c r="P26" s="132" t="b">
        <v>0</v>
      </c>
      <c r="Q26" s="133" t="s">
        <v>947</v>
      </c>
      <c r="R26" s="142" t="s">
        <v>947</v>
      </c>
      <c r="S26" s="144" t="s">
        <v>947</v>
      </c>
      <c r="T26" s="134" t="s">
        <v>576</v>
      </c>
      <c r="U26" s="135" t="s">
        <v>1947</v>
      </c>
      <c r="V26" s="132" t="s">
        <v>455</v>
      </c>
      <c r="W26" s="130" t="s">
        <v>1994</v>
      </c>
      <c r="X26" s="130" t="s">
        <v>947</v>
      </c>
      <c r="Y26" s="130" t="s">
        <v>947</v>
      </c>
      <c r="Z26" s="130" t="s">
        <v>947</v>
      </c>
      <c r="AA26" s="130" t="s">
        <v>947</v>
      </c>
      <c r="AB26" s="130" t="s">
        <v>947</v>
      </c>
      <c r="AC26" s="130" t="s">
        <v>947</v>
      </c>
      <c r="AD26" s="130" t="s">
        <v>947</v>
      </c>
      <c r="AE26" s="130" t="s">
        <v>947</v>
      </c>
      <c r="AF26" s="132" t="s">
        <v>576</v>
      </c>
    </row>
    <row r="27" spans="1:32" ht="78.75">
      <c r="A27" s="130" t="s">
        <v>2348</v>
      </c>
      <c r="B27" s="130">
        <v>33</v>
      </c>
      <c r="C27" s="130" t="s">
        <v>2042</v>
      </c>
      <c r="D27" s="130" t="s">
        <v>1335</v>
      </c>
      <c r="E27" s="122" t="s">
        <v>454</v>
      </c>
      <c r="F27" s="123" t="s">
        <v>1238</v>
      </c>
      <c r="G27" s="124" t="s">
        <v>1238</v>
      </c>
      <c r="H27" s="124" t="s">
        <v>1572</v>
      </c>
      <c r="I27" s="132" t="s">
        <v>1152</v>
      </c>
      <c r="J27" s="132" t="s">
        <v>420</v>
      </c>
      <c r="K27" s="178" t="s">
        <v>1494</v>
      </c>
      <c r="L27" s="132" t="s">
        <v>1507</v>
      </c>
      <c r="M27" s="139" t="s">
        <v>1237</v>
      </c>
      <c r="N27" s="124" t="s">
        <v>1236</v>
      </c>
      <c r="O27" s="124" t="s">
        <v>1236</v>
      </c>
      <c r="P27" s="132" t="b">
        <v>0</v>
      </c>
      <c r="Q27" s="133" t="s">
        <v>947</v>
      </c>
      <c r="R27" s="142" t="s">
        <v>947</v>
      </c>
      <c r="S27" s="142" t="s">
        <v>947</v>
      </c>
      <c r="T27" s="134" t="s">
        <v>576</v>
      </c>
      <c r="U27" s="135" t="s">
        <v>1948</v>
      </c>
      <c r="V27" s="132" t="s">
        <v>454</v>
      </c>
      <c r="W27" s="130" t="s">
        <v>1995</v>
      </c>
      <c r="X27" s="130" t="s">
        <v>947</v>
      </c>
      <c r="Y27" s="130" t="s">
        <v>947</v>
      </c>
      <c r="Z27" s="130" t="s">
        <v>947</v>
      </c>
      <c r="AA27" s="130" t="b">
        <v>1</v>
      </c>
      <c r="AB27" s="130" t="b">
        <v>1</v>
      </c>
      <c r="AC27" s="130" t="b">
        <v>1</v>
      </c>
      <c r="AD27" s="130" t="s">
        <v>947</v>
      </c>
      <c r="AE27" s="130" t="s">
        <v>947</v>
      </c>
      <c r="AF27" s="132" t="s">
        <v>576</v>
      </c>
    </row>
    <row r="28" spans="1:32" ht="236.25">
      <c r="A28" s="130" t="s">
        <v>2348</v>
      </c>
      <c r="B28" s="130">
        <v>34</v>
      </c>
      <c r="C28" s="130" t="s">
        <v>2042</v>
      </c>
      <c r="D28" s="130" t="s">
        <v>1335</v>
      </c>
      <c r="E28" s="122" t="s">
        <v>447</v>
      </c>
      <c r="F28" s="123" t="s">
        <v>1257</v>
      </c>
      <c r="G28" s="124" t="s">
        <v>1530</v>
      </c>
      <c r="H28" s="124" t="s">
        <v>1573</v>
      </c>
      <c r="I28" s="132" t="s">
        <v>1142</v>
      </c>
      <c r="J28" s="132" t="s">
        <v>1256</v>
      </c>
      <c r="K28" s="178" t="s">
        <v>2358</v>
      </c>
      <c r="L28" s="132" t="s">
        <v>1483</v>
      </c>
      <c r="M28" s="139" t="s">
        <v>1255</v>
      </c>
      <c r="N28" s="124" t="s">
        <v>1140</v>
      </c>
      <c r="O28" s="124" t="s">
        <v>1139</v>
      </c>
      <c r="P28" s="132" t="b">
        <v>0</v>
      </c>
      <c r="Q28" s="133" t="s">
        <v>947</v>
      </c>
      <c r="R28" s="142" t="s">
        <v>947</v>
      </c>
      <c r="S28" s="142"/>
      <c r="T28" s="134" t="s">
        <v>576</v>
      </c>
      <c r="U28" s="135" t="s">
        <v>1949</v>
      </c>
      <c r="V28" s="132" t="s">
        <v>447</v>
      </c>
      <c r="W28" s="130" t="s">
        <v>1996</v>
      </c>
      <c r="X28" s="130" t="s">
        <v>947</v>
      </c>
      <c r="Y28" s="130" t="s">
        <v>947</v>
      </c>
      <c r="Z28" s="130" t="s">
        <v>947</v>
      </c>
      <c r="AA28" s="130" t="b">
        <v>1</v>
      </c>
      <c r="AB28" s="130" t="b">
        <v>1</v>
      </c>
      <c r="AC28" s="130" t="b">
        <v>1</v>
      </c>
      <c r="AD28" s="130" t="s">
        <v>947</v>
      </c>
      <c r="AE28" s="130" t="s">
        <v>947</v>
      </c>
      <c r="AF28" s="132" t="s">
        <v>576</v>
      </c>
    </row>
    <row r="29" spans="1:32" ht="78.75">
      <c r="A29" s="130" t="s">
        <v>2348</v>
      </c>
      <c r="B29" s="130">
        <v>35</v>
      </c>
      <c r="C29" s="130" t="s">
        <v>2043</v>
      </c>
      <c r="D29" s="130" t="s">
        <v>1335</v>
      </c>
      <c r="E29" s="122" t="s">
        <v>449</v>
      </c>
      <c r="F29" s="123" t="s">
        <v>1252</v>
      </c>
      <c r="G29" s="124" t="s">
        <v>1529</v>
      </c>
      <c r="H29" s="124" t="s">
        <v>1574</v>
      </c>
      <c r="I29" s="132" t="s">
        <v>1152</v>
      </c>
      <c r="J29" s="132" t="s">
        <v>1481</v>
      </c>
      <c r="K29" s="178" t="s">
        <v>1489</v>
      </c>
      <c r="L29" s="132" t="s">
        <v>1507</v>
      </c>
      <c r="M29" s="139" t="s">
        <v>1251</v>
      </c>
      <c r="N29" s="124" t="s">
        <v>1250</v>
      </c>
      <c r="O29" s="124" t="s">
        <v>1249</v>
      </c>
      <c r="P29" s="132" t="b">
        <v>0</v>
      </c>
      <c r="Q29" s="133" t="s">
        <v>947</v>
      </c>
      <c r="R29" s="142" t="s">
        <v>947</v>
      </c>
      <c r="S29" s="142" t="s">
        <v>947</v>
      </c>
      <c r="T29" s="134" t="s">
        <v>576</v>
      </c>
      <c r="U29" s="135" t="s">
        <v>1950</v>
      </c>
      <c r="V29" s="132" t="s">
        <v>449</v>
      </c>
      <c r="W29" s="130" t="s">
        <v>1997</v>
      </c>
      <c r="X29" s="130" t="s">
        <v>947</v>
      </c>
      <c r="Y29" s="130" t="s">
        <v>947</v>
      </c>
      <c r="Z29" s="130" t="s">
        <v>947</v>
      </c>
      <c r="AA29" s="130" t="b">
        <v>1</v>
      </c>
      <c r="AB29" s="130" t="b">
        <v>1</v>
      </c>
      <c r="AC29" s="130" t="b">
        <v>1</v>
      </c>
      <c r="AD29" s="130" t="s">
        <v>947</v>
      </c>
      <c r="AE29" s="130" t="s">
        <v>947</v>
      </c>
      <c r="AF29" s="132" t="s">
        <v>576</v>
      </c>
    </row>
    <row r="30" spans="1:32" ht="94.5">
      <c r="A30" s="130" t="s">
        <v>2348</v>
      </c>
      <c r="B30" s="130">
        <v>36</v>
      </c>
      <c r="C30" s="130" t="s">
        <v>2044</v>
      </c>
      <c r="D30" s="130" t="s">
        <v>1335</v>
      </c>
      <c r="E30" s="122" t="s">
        <v>448</v>
      </c>
      <c r="F30" s="123" t="s">
        <v>1254</v>
      </c>
      <c r="G30" s="124" t="s">
        <v>1254</v>
      </c>
      <c r="H30" s="124" t="s">
        <v>1575</v>
      </c>
      <c r="I30" s="132" t="s">
        <v>1142</v>
      </c>
      <c r="J30" s="132" t="s">
        <v>1253</v>
      </c>
      <c r="K30" s="178" t="s">
        <v>1508</v>
      </c>
      <c r="L30" s="132" t="s">
        <v>1507</v>
      </c>
      <c r="M30" s="139" t="s">
        <v>1240</v>
      </c>
      <c r="N30" s="124" t="s">
        <v>1140</v>
      </c>
      <c r="O30" s="124" t="s">
        <v>1139</v>
      </c>
      <c r="P30" s="132" t="b">
        <v>0</v>
      </c>
      <c r="Q30" s="133" t="s">
        <v>947</v>
      </c>
      <c r="R30" s="142" t="s">
        <v>947</v>
      </c>
      <c r="S30" s="142" t="s">
        <v>947</v>
      </c>
      <c r="T30" s="134" t="s">
        <v>576</v>
      </c>
      <c r="U30" s="135" t="s">
        <v>1951</v>
      </c>
      <c r="V30" s="132" t="s">
        <v>448</v>
      </c>
      <c r="W30" s="130" t="s">
        <v>1998</v>
      </c>
      <c r="X30" s="130" t="s">
        <v>947</v>
      </c>
      <c r="Y30" s="130" t="s">
        <v>947</v>
      </c>
      <c r="Z30" s="130" t="s">
        <v>947</v>
      </c>
      <c r="AA30" s="130" t="b">
        <v>1</v>
      </c>
      <c r="AB30" s="130" t="b">
        <v>1</v>
      </c>
      <c r="AC30" s="130" t="b">
        <v>1</v>
      </c>
      <c r="AD30" s="130" t="s">
        <v>947</v>
      </c>
      <c r="AE30" s="130" t="s">
        <v>947</v>
      </c>
      <c r="AF30" s="132" t="s">
        <v>576</v>
      </c>
    </row>
    <row r="31" spans="1:32" ht="78.75">
      <c r="A31" s="130" t="s">
        <v>2348</v>
      </c>
      <c r="B31" s="130">
        <v>37</v>
      </c>
      <c r="C31" s="130" t="s">
        <v>2045</v>
      </c>
      <c r="D31" s="130" t="s">
        <v>1335</v>
      </c>
      <c r="E31" s="122" t="s">
        <v>453</v>
      </c>
      <c r="F31" s="123" t="s">
        <v>1241</v>
      </c>
      <c r="G31" s="124" t="s">
        <v>1241</v>
      </c>
      <c r="H31" s="124" t="s">
        <v>1576</v>
      </c>
      <c r="I31" s="132" t="s">
        <v>1152</v>
      </c>
      <c r="J31" s="132" t="s">
        <v>413</v>
      </c>
      <c r="K31" s="178" t="s">
        <v>1486</v>
      </c>
      <c r="L31" s="132" t="s">
        <v>1507</v>
      </c>
      <c r="M31" s="139" t="s">
        <v>1240</v>
      </c>
      <c r="N31" s="124" t="s">
        <v>1239</v>
      </c>
      <c r="O31" s="124" t="s">
        <v>1239</v>
      </c>
      <c r="P31" s="132" t="b">
        <v>0</v>
      </c>
      <c r="Q31" s="133" t="s">
        <v>947</v>
      </c>
      <c r="R31" s="142" t="s">
        <v>947</v>
      </c>
      <c r="S31" s="142" t="s">
        <v>947</v>
      </c>
      <c r="T31" s="134" t="s">
        <v>576</v>
      </c>
      <c r="U31" s="135" t="s">
        <v>1952</v>
      </c>
      <c r="V31" s="132" t="s">
        <v>453</v>
      </c>
      <c r="W31" s="130" t="s">
        <v>1999</v>
      </c>
      <c r="X31" s="130" t="s">
        <v>947</v>
      </c>
      <c r="Y31" s="130" t="s">
        <v>947</v>
      </c>
      <c r="Z31" s="130" t="s">
        <v>947</v>
      </c>
      <c r="AA31" s="130" t="b">
        <v>1</v>
      </c>
      <c r="AB31" s="130" t="b">
        <v>1</v>
      </c>
      <c r="AC31" s="130" t="b">
        <v>1</v>
      </c>
      <c r="AD31" s="130" t="s">
        <v>947</v>
      </c>
      <c r="AE31" s="130" t="s">
        <v>947</v>
      </c>
      <c r="AF31" s="132" t="s">
        <v>576</v>
      </c>
    </row>
    <row r="32" spans="1:32" ht="78.75">
      <c r="A32" s="130" t="s">
        <v>2348</v>
      </c>
      <c r="B32" s="130">
        <v>38</v>
      </c>
      <c r="C32" s="130" t="s">
        <v>2046</v>
      </c>
      <c r="D32" s="130" t="s">
        <v>1335</v>
      </c>
      <c r="E32" s="122" t="s">
        <v>457</v>
      </c>
      <c r="F32" s="123" t="s">
        <v>1230</v>
      </c>
      <c r="G32" s="124" t="s">
        <v>1230</v>
      </c>
      <c r="H32" s="124" t="s">
        <v>1577</v>
      </c>
      <c r="I32" s="132" t="s">
        <v>1142</v>
      </c>
      <c r="J32" s="132" t="s">
        <v>1229</v>
      </c>
      <c r="K32" s="178" t="s">
        <v>1487</v>
      </c>
      <c r="L32" s="132" t="s">
        <v>1507</v>
      </c>
      <c r="M32" s="139" t="s">
        <v>1228</v>
      </c>
      <c r="N32" s="124" t="s">
        <v>1140</v>
      </c>
      <c r="O32" s="124" t="s">
        <v>1139</v>
      </c>
      <c r="P32" s="132" t="b">
        <v>0</v>
      </c>
      <c r="Q32" s="133" t="s">
        <v>947</v>
      </c>
      <c r="R32" s="142" t="s">
        <v>947</v>
      </c>
      <c r="S32" s="142" t="s">
        <v>947</v>
      </c>
      <c r="T32" s="134" t="s">
        <v>576</v>
      </c>
      <c r="U32" s="135" t="s">
        <v>1953</v>
      </c>
      <c r="V32" s="132" t="s">
        <v>457</v>
      </c>
      <c r="W32" s="130" t="s">
        <v>2000</v>
      </c>
      <c r="X32" s="130" t="s">
        <v>947</v>
      </c>
      <c r="Y32" s="130" t="s">
        <v>947</v>
      </c>
      <c r="Z32" s="130" t="s">
        <v>947</v>
      </c>
      <c r="AA32" s="130" t="b">
        <v>1</v>
      </c>
      <c r="AB32" s="130" t="b">
        <v>1</v>
      </c>
      <c r="AC32" s="130" t="b">
        <v>1</v>
      </c>
      <c r="AD32" s="130" t="s">
        <v>947</v>
      </c>
      <c r="AE32" s="130" t="s">
        <v>947</v>
      </c>
      <c r="AF32" s="132" t="s">
        <v>576</v>
      </c>
    </row>
    <row r="33" spans="1:32" ht="15.75">
      <c r="A33" s="130" t="s">
        <v>2351</v>
      </c>
      <c r="B33" s="130">
        <v>44</v>
      </c>
      <c r="C33" s="130" t="s">
        <v>2065</v>
      </c>
      <c r="D33" s="130" t="s">
        <v>1338</v>
      </c>
      <c r="E33" s="122" t="s">
        <v>5</v>
      </c>
      <c r="F33" s="123" t="s">
        <v>1216</v>
      </c>
      <c r="G33" s="124" t="s">
        <v>1216</v>
      </c>
      <c r="H33" s="124" t="s">
        <v>1582</v>
      </c>
      <c r="I33" s="132" t="s">
        <v>1142</v>
      </c>
      <c r="J33" s="132" t="s">
        <v>484</v>
      </c>
      <c r="K33" s="178" t="s">
        <v>484</v>
      </c>
      <c r="L33" s="132"/>
      <c r="M33" s="139" t="s">
        <v>484</v>
      </c>
      <c r="N33" s="124" t="s">
        <v>1140</v>
      </c>
      <c r="O33" s="124" t="s">
        <v>1139</v>
      </c>
      <c r="P33" s="132" t="b">
        <v>1</v>
      </c>
      <c r="Q33" s="132" t="s">
        <v>1215</v>
      </c>
      <c r="R33" s="142" t="s">
        <v>947</v>
      </c>
      <c r="S33" s="143" t="s">
        <v>1214</v>
      </c>
      <c r="T33" s="134" t="s">
        <v>576</v>
      </c>
      <c r="U33" s="135" t="s">
        <v>1972</v>
      </c>
      <c r="V33" s="132" t="s">
        <v>1632</v>
      </c>
      <c r="W33" s="130" t="s">
        <v>2015</v>
      </c>
      <c r="X33" s="136" t="s">
        <v>947</v>
      </c>
      <c r="Y33" s="136" t="s">
        <v>947</v>
      </c>
      <c r="Z33" s="136" t="s">
        <v>947</v>
      </c>
      <c r="AA33" s="136" t="s">
        <v>947</v>
      </c>
      <c r="AB33" s="136" t="s">
        <v>947</v>
      </c>
      <c r="AC33" s="136" t="s">
        <v>947</v>
      </c>
      <c r="AD33" s="136" t="s">
        <v>947</v>
      </c>
      <c r="AE33" s="136" t="s">
        <v>947</v>
      </c>
      <c r="AF33" s="132" t="s">
        <v>576</v>
      </c>
    </row>
    <row r="34" spans="1:32" ht="15.75">
      <c r="A34" s="130" t="s">
        <v>2351</v>
      </c>
      <c r="B34" s="130">
        <v>45</v>
      </c>
      <c r="C34" s="130" t="s">
        <v>2047</v>
      </c>
      <c r="D34" s="130" t="s">
        <v>1338</v>
      </c>
      <c r="E34" s="122" t="s">
        <v>9</v>
      </c>
      <c r="F34" s="123" t="s">
        <v>1210</v>
      </c>
      <c r="G34" s="124" t="s">
        <v>1532</v>
      </c>
      <c r="H34" s="124" t="s">
        <v>1583</v>
      </c>
      <c r="I34" s="132" t="s">
        <v>1142</v>
      </c>
      <c r="J34" s="132" t="s">
        <v>484</v>
      </c>
      <c r="K34" s="178" t="s">
        <v>484</v>
      </c>
      <c r="L34" s="132"/>
      <c r="M34" s="139" t="s">
        <v>484</v>
      </c>
      <c r="N34" s="124" t="s">
        <v>1140</v>
      </c>
      <c r="O34" s="124" t="s">
        <v>1139</v>
      </c>
      <c r="P34" s="132" t="b">
        <v>1</v>
      </c>
      <c r="Q34" s="132" t="s">
        <v>1209</v>
      </c>
      <c r="R34" s="142" t="s">
        <v>947</v>
      </c>
      <c r="S34" s="142" t="s">
        <v>947</v>
      </c>
      <c r="T34" s="134" t="s">
        <v>576</v>
      </c>
      <c r="U34" s="135" t="s">
        <v>1954</v>
      </c>
      <c r="V34" s="132" t="s">
        <v>2066</v>
      </c>
      <c r="W34" s="130" t="s">
        <v>2001</v>
      </c>
      <c r="X34" s="136" t="s">
        <v>947</v>
      </c>
      <c r="Y34" s="136" t="s">
        <v>947</v>
      </c>
      <c r="Z34" s="136" t="s">
        <v>947</v>
      </c>
      <c r="AA34" s="136" t="s">
        <v>947</v>
      </c>
      <c r="AB34" s="136" t="s">
        <v>947</v>
      </c>
      <c r="AC34" s="136" t="s">
        <v>947</v>
      </c>
      <c r="AD34" s="136" t="s">
        <v>947</v>
      </c>
      <c r="AE34" s="136" t="s">
        <v>947</v>
      </c>
      <c r="AF34" s="132" t="s">
        <v>576</v>
      </c>
    </row>
    <row r="35" spans="1:32" ht="15.75">
      <c r="A35" s="130" t="s">
        <v>2351</v>
      </c>
      <c r="B35" s="130">
        <v>46</v>
      </c>
      <c r="C35" s="130" t="s">
        <v>2048</v>
      </c>
      <c r="D35" s="130" t="s">
        <v>1338</v>
      </c>
      <c r="E35" s="122" t="s">
        <v>6</v>
      </c>
      <c r="F35" s="123" t="s">
        <v>1213</v>
      </c>
      <c r="G35" s="124" t="s">
        <v>1213</v>
      </c>
      <c r="H35" s="124" t="s">
        <v>1584</v>
      </c>
      <c r="I35" s="132" t="s">
        <v>1152</v>
      </c>
      <c r="J35" s="132" t="s">
        <v>484</v>
      </c>
      <c r="K35" s="178" t="s">
        <v>484</v>
      </c>
      <c r="L35" s="132"/>
      <c r="M35" s="139" t="s">
        <v>484</v>
      </c>
      <c r="N35" s="124" t="s">
        <v>1212</v>
      </c>
      <c r="O35" s="124" t="s">
        <v>1212</v>
      </c>
      <c r="P35" s="132" t="b">
        <v>1</v>
      </c>
      <c r="Q35" s="132" t="s">
        <v>7</v>
      </c>
      <c r="R35" s="142" t="s">
        <v>947</v>
      </c>
      <c r="S35" s="142" t="s">
        <v>1211</v>
      </c>
      <c r="T35" s="134" t="s">
        <v>576</v>
      </c>
      <c r="U35" s="135" t="s">
        <v>1955</v>
      </c>
      <c r="V35" s="132" t="s">
        <v>2067</v>
      </c>
      <c r="W35" s="130" t="s">
        <v>2002</v>
      </c>
      <c r="X35" s="136" t="s">
        <v>947</v>
      </c>
      <c r="Y35" s="136" t="s">
        <v>947</v>
      </c>
      <c r="Z35" s="136" t="s">
        <v>947</v>
      </c>
      <c r="AA35" s="136" t="s">
        <v>947</v>
      </c>
      <c r="AB35" s="136" t="s">
        <v>947</v>
      </c>
      <c r="AC35" s="136" t="s">
        <v>947</v>
      </c>
      <c r="AD35" s="136" t="s">
        <v>947</v>
      </c>
      <c r="AE35" s="136" t="s">
        <v>947</v>
      </c>
      <c r="AF35" s="132" t="s">
        <v>576</v>
      </c>
    </row>
    <row r="36" spans="1:32" ht="94.5">
      <c r="A36" s="130" t="s">
        <v>2348</v>
      </c>
      <c r="B36" s="130">
        <v>7</v>
      </c>
      <c r="C36" s="130" t="s">
        <v>2061</v>
      </c>
      <c r="D36" s="130" t="s">
        <v>1338</v>
      </c>
      <c r="E36" s="122" t="s">
        <v>451</v>
      </c>
      <c r="F36" s="123" t="s">
        <v>1247</v>
      </c>
      <c r="G36" s="124" t="s">
        <v>1631</v>
      </c>
      <c r="H36" s="124" t="s">
        <v>1553</v>
      </c>
      <c r="I36" s="132" t="s">
        <v>1142</v>
      </c>
      <c r="J36" s="132" t="s">
        <v>412</v>
      </c>
      <c r="K36" s="178" t="s">
        <v>1491</v>
      </c>
      <c r="L36" s="132" t="s">
        <v>1507</v>
      </c>
      <c r="M36" s="139" t="s">
        <v>1246</v>
      </c>
      <c r="N36" s="124" t="s">
        <v>1140</v>
      </c>
      <c r="O36" s="124" t="s">
        <v>1139</v>
      </c>
      <c r="P36" s="132" t="b">
        <v>0</v>
      </c>
      <c r="Q36" s="133" t="s">
        <v>947</v>
      </c>
      <c r="R36" s="142" t="s">
        <v>947</v>
      </c>
      <c r="S36" s="142" t="s">
        <v>947</v>
      </c>
      <c r="T36" s="134" t="s">
        <v>576</v>
      </c>
      <c r="U36" s="135" t="s">
        <v>1968</v>
      </c>
      <c r="V36" s="132" t="s">
        <v>451</v>
      </c>
      <c r="W36" s="135" t="s">
        <v>2014</v>
      </c>
      <c r="X36" s="130" t="s">
        <v>947</v>
      </c>
      <c r="Y36" s="130" t="s">
        <v>947</v>
      </c>
      <c r="Z36" s="130" t="s">
        <v>947</v>
      </c>
      <c r="AA36" s="130" t="s">
        <v>947</v>
      </c>
      <c r="AB36" s="130" t="b">
        <v>1</v>
      </c>
      <c r="AC36" s="130" t="s">
        <v>947</v>
      </c>
      <c r="AD36" s="130" t="s">
        <v>947</v>
      </c>
      <c r="AE36" s="130" t="s">
        <v>947</v>
      </c>
      <c r="AF36" s="132" t="s">
        <v>576</v>
      </c>
    </row>
    <row r="37" spans="1:32" ht="15.75">
      <c r="A37" s="130" t="s">
        <v>2351</v>
      </c>
      <c r="B37" s="130">
        <v>47</v>
      </c>
      <c r="C37" s="130" t="s">
        <v>2049</v>
      </c>
      <c r="D37" s="130" t="s">
        <v>1338</v>
      </c>
      <c r="E37" s="122" t="s">
        <v>2</v>
      </c>
      <c r="F37" s="123" t="s">
        <v>1224</v>
      </c>
      <c r="G37" s="124" t="s">
        <v>1531</v>
      </c>
      <c r="H37" s="124" t="s">
        <v>1585</v>
      </c>
      <c r="I37" s="132" t="s">
        <v>1152</v>
      </c>
      <c r="J37" s="132" t="s">
        <v>484</v>
      </c>
      <c r="K37" s="178" t="s">
        <v>484</v>
      </c>
      <c r="L37" s="132"/>
      <c r="M37" s="139" t="s">
        <v>484</v>
      </c>
      <c r="N37" s="124" t="s">
        <v>1223</v>
      </c>
      <c r="O37" s="124" t="s">
        <v>1222</v>
      </c>
      <c r="P37" s="132" t="b">
        <v>1</v>
      </c>
      <c r="Q37" s="132" t="s">
        <v>1221</v>
      </c>
      <c r="R37" s="142" t="s">
        <v>947</v>
      </c>
      <c r="S37" s="142" t="s">
        <v>947</v>
      </c>
      <c r="T37" s="134" t="s">
        <v>576</v>
      </c>
      <c r="U37" s="135" t="s">
        <v>1956</v>
      </c>
      <c r="V37" s="132" t="s">
        <v>2</v>
      </c>
      <c r="W37" s="130" t="s">
        <v>2003</v>
      </c>
      <c r="X37" s="136" t="s">
        <v>947</v>
      </c>
      <c r="Y37" s="136" t="s">
        <v>947</v>
      </c>
      <c r="Z37" s="136" t="s">
        <v>947</v>
      </c>
      <c r="AA37" s="136" t="s">
        <v>947</v>
      </c>
      <c r="AB37" s="136" t="s">
        <v>947</v>
      </c>
      <c r="AC37" s="136" t="s">
        <v>947</v>
      </c>
      <c r="AD37" s="136" t="s">
        <v>947</v>
      </c>
      <c r="AE37" s="136" t="s">
        <v>947</v>
      </c>
      <c r="AF37" s="132" t="s">
        <v>576</v>
      </c>
    </row>
    <row r="38" spans="1:32" ht="15.75">
      <c r="A38" s="130" t="s">
        <v>2351</v>
      </c>
      <c r="B38" s="130">
        <v>48</v>
      </c>
      <c r="C38" s="130" t="s">
        <v>2049</v>
      </c>
      <c r="D38" s="130" t="s">
        <v>1338</v>
      </c>
      <c r="E38" s="122" t="s">
        <v>3</v>
      </c>
      <c r="F38" s="123" t="s">
        <v>1220</v>
      </c>
      <c r="G38" s="124" t="s">
        <v>1220</v>
      </c>
      <c r="H38" s="124" t="s">
        <v>1586</v>
      </c>
      <c r="I38" s="132" t="s">
        <v>1152</v>
      </c>
      <c r="J38" s="132" t="s">
        <v>484</v>
      </c>
      <c r="K38" s="178" t="s">
        <v>484</v>
      </c>
      <c r="L38" s="132"/>
      <c r="M38" s="139" t="s">
        <v>484</v>
      </c>
      <c r="N38" s="128" t="s">
        <v>1219</v>
      </c>
      <c r="O38" s="128" t="s">
        <v>1218</v>
      </c>
      <c r="P38" s="132" t="b">
        <v>1</v>
      </c>
      <c r="Q38" s="132" t="s">
        <v>1217</v>
      </c>
      <c r="R38" s="142" t="s">
        <v>947</v>
      </c>
      <c r="S38" s="142" t="s">
        <v>947</v>
      </c>
      <c r="T38" s="134" t="s">
        <v>576</v>
      </c>
      <c r="U38" s="135" t="s">
        <v>1956</v>
      </c>
      <c r="V38" s="132" t="s">
        <v>2</v>
      </c>
      <c r="W38" s="130" t="s">
        <v>2003</v>
      </c>
      <c r="X38" s="136" t="s">
        <v>947</v>
      </c>
      <c r="Y38" s="136" t="s">
        <v>947</v>
      </c>
      <c r="Z38" s="136" t="s">
        <v>947</v>
      </c>
      <c r="AA38" s="136" t="s">
        <v>947</v>
      </c>
      <c r="AB38" s="136" t="s">
        <v>947</v>
      </c>
      <c r="AC38" s="136" t="s">
        <v>947</v>
      </c>
      <c r="AD38" s="136" t="s">
        <v>947</v>
      </c>
      <c r="AE38" s="136" t="s">
        <v>947</v>
      </c>
      <c r="AF38" s="132" t="s">
        <v>576</v>
      </c>
    </row>
    <row r="39" spans="1:32" ht="15.75">
      <c r="A39" s="130" t="s">
        <v>2351</v>
      </c>
      <c r="B39" s="130">
        <v>49</v>
      </c>
      <c r="C39" s="130" t="s">
        <v>2050</v>
      </c>
      <c r="D39" s="130" t="s">
        <v>1338</v>
      </c>
      <c r="E39" s="122" t="s">
        <v>1431</v>
      </c>
      <c r="F39" s="123" t="s">
        <v>1156</v>
      </c>
      <c r="G39" s="124" t="s">
        <v>1533</v>
      </c>
      <c r="H39" s="124" t="s">
        <v>1587</v>
      </c>
      <c r="I39" s="132" t="s">
        <v>1142</v>
      </c>
      <c r="J39" s="132" t="s">
        <v>484</v>
      </c>
      <c r="K39" s="178" t="s">
        <v>484</v>
      </c>
      <c r="L39" s="132"/>
      <c r="M39" s="139" t="s">
        <v>484</v>
      </c>
      <c r="N39" s="124" t="s">
        <v>1140</v>
      </c>
      <c r="O39" s="124" t="s">
        <v>1139</v>
      </c>
      <c r="P39" s="132" t="b">
        <v>1</v>
      </c>
      <c r="Q39" s="132" t="s">
        <v>1155</v>
      </c>
      <c r="R39" s="142" t="s">
        <v>947</v>
      </c>
      <c r="S39" s="142" t="s">
        <v>947</v>
      </c>
      <c r="T39" s="134" t="s">
        <v>576</v>
      </c>
      <c r="U39" s="135" t="s">
        <v>1957</v>
      </c>
      <c r="V39" s="132" t="s">
        <v>2070</v>
      </c>
      <c r="W39" s="130" t="s">
        <v>2004</v>
      </c>
      <c r="X39" s="136" t="s">
        <v>947</v>
      </c>
      <c r="Y39" s="136" t="s">
        <v>947</v>
      </c>
      <c r="Z39" s="136" t="s">
        <v>947</v>
      </c>
      <c r="AA39" s="136" t="s">
        <v>947</v>
      </c>
      <c r="AB39" s="136" t="s">
        <v>947</v>
      </c>
      <c r="AC39" s="136" t="s">
        <v>947</v>
      </c>
      <c r="AD39" s="136" t="s">
        <v>947</v>
      </c>
      <c r="AE39" s="136" t="s">
        <v>947</v>
      </c>
      <c r="AF39" s="132" t="s">
        <v>576</v>
      </c>
    </row>
    <row r="40" spans="1:32" ht="78.75">
      <c r="A40" s="130" t="s">
        <v>2351</v>
      </c>
      <c r="B40" s="130">
        <v>50</v>
      </c>
      <c r="C40" s="130" t="s">
        <v>2050</v>
      </c>
      <c r="D40" s="130" t="s">
        <v>1338</v>
      </c>
      <c r="E40" s="122" t="s">
        <v>1432</v>
      </c>
      <c r="F40" s="123" t="s">
        <v>1154</v>
      </c>
      <c r="G40" s="124" t="s">
        <v>1154</v>
      </c>
      <c r="H40" s="124" t="s">
        <v>1588</v>
      </c>
      <c r="I40" s="132" t="s">
        <v>1142</v>
      </c>
      <c r="J40" s="132" t="s">
        <v>1433</v>
      </c>
      <c r="K40" s="178" t="s">
        <v>1488</v>
      </c>
      <c r="L40" s="132" t="s">
        <v>1507</v>
      </c>
      <c r="M40" s="139" t="s">
        <v>484</v>
      </c>
      <c r="N40" s="124" t="s">
        <v>1140</v>
      </c>
      <c r="O40" s="124" t="s">
        <v>1139</v>
      </c>
      <c r="P40" s="132" t="b">
        <v>1</v>
      </c>
      <c r="Q40" s="132" t="s">
        <v>1434</v>
      </c>
      <c r="R40" s="142" t="s">
        <v>947</v>
      </c>
      <c r="S40" s="142" t="s">
        <v>947</v>
      </c>
      <c r="T40" s="134" t="s">
        <v>576</v>
      </c>
      <c r="U40" s="135" t="s">
        <v>1957</v>
      </c>
      <c r="V40" s="132" t="s">
        <v>2070</v>
      </c>
      <c r="W40" s="130" t="s">
        <v>2004</v>
      </c>
      <c r="X40" s="136" t="s">
        <v>947</v>
      </c>
      <c r="Y40" s="136" t="s">
        <v>947</v>
      </c>
      <c r="Z40" s="136" t="s">
        <v>947</v>
      </c>
      <c r="AA40" s="136" t="s">
        <v>947</v>
      </c>
      <c r="AB40" s="136" t="s">
        <v>947</v>
      </c>
      <c r="AC40" s="136" t="s">
        <v>947</v>
      </c>
      <c r="AD40" s="136" t="s">
        <v>947</v>
      </c>
      <c r="AE40" s="136" t="s">
        <v>947</v>
      </c>
      <c r="AF40" s="132" t="s">
        <v>576</v>
      </c>
    </row>
    <row r="41" spans="1:32" ht="94.5">
      <c r="A41" s="130" t="s">
        <v>2348</v>
      </c>
      <c r="B41" s="130">
        <v>52</v>
      </c>
      <c r="C41" s="130" t="s">
        <v>2052</v>
      </c>
      <c r="D41" s="130" t="s">
        <v>1339</v>
      </c>
      <c r="E41" s="122" t="s">
        <v>13</v>
      </c>
      <c r="F41" s="123" t="s">
        <v>1232</v>
      </c>
      <c r="G41" s="124" t="s">
        <v>1232</v>
      </c>
      <c r="H41" s="124" t="s">
        <v>1590</v>
      </c>
      <c r="I41" s="132" t="s">
        <v>1142</v>
      </c>
      <c r="J41" s="132" t="s">
        <v>1231</v>
      </c>
      <c r="K41" s="178" t="s">
        <v>1492</v>
      </c>
      <c r="L41" s="132" t="s">
        <v>1507</v>
      </c>
      <c r="M41" s="139" t="s">
        <v>484</v>
      </c>
      <c r="N41" s="124" t="s">
        <v>1140</v>
      </c>
      <c r="O41" s="124" t="s">
        <v>1139</v>
      </c>
      <c r="P41" s="132" t="b">
        <v>1</v>
      </c>
      <c r="Q41" s="132" t="s">
        <v>1197</v>
      </c>
      <c r="R41" s="142" t="s">
        <v>947</v>
      </c>
      <c r="S41" s="142" t="s">
        <v>947</v>
      </c>
      <c r="T41" s="134" t="s">
        <v>576</v>
      </c>
      <c r="U41" s="135" t="s">
        <v>1959</v>
      </c>
      <c r="V41" s="132" t="s">
        <v>13</v>
      </c>
      <c r="W41" s="130" t="s">
        <v>2006</v>
      </c>
      <c r="X41" s="130" t="s">
        <v>947</v>
      </c>
      <c r="Y41" s="130" t="s">
        <v>947</v>
      </c>
      <c r="Z41" s="130" t="s">
        <v>947</v>
      </c>
      <c r="AA41" s="130" t="s">
        <v>947</v>
      </c>
      <c r="AB41" s="130" t="s">
        <v>947</v>
      </c>
      <c r="AC41" s="130" t="s">
        <v>947</v>
      </c>
      <c r="AD41" s="130" t="b">
        <v>1</v>
      </c>
      <c r="AE41" s="130" t="s">
        <v>947</v>
      </c>
      <c r="AF41" s="132" t="s">
        <v>576</v>
      </c>
    </row>
    <row r="42" spans="1:32" ht="15.75">
      <c r="A42" s="130" t="s">
        <v>2348</v>
      </c>
      <c r="B42" s="130">
        <v>54</v>
      </c>
      <c r="C42" s="130" t="s">
        <v>2053</v>
      </c>
      <c r="D42" s="130" t="s">
        <v>1339</v>
      </c>
      <c r="E42" s="122" t="s">
        <v>456</v>
      </c>
      <c r="F42" s="123" t="s">
        <v>1208</v>
      </c>
      <c r="G42" s="124" t="s">
        <v>1536</v>
      </c>
      <c r="H42" s="124" t="s">
        <v>1591</v>
      </c>
      <c r="I42" s="132" t="s">
        <v>1142</v>
      </c>
      <c r="J42" s="132" t="s">
        <v>1233</v>
      </c>
      <c r="K42" s="178"/>
      <c r="L42" s="132"/>
      <c r="M42" s="139" t="s">
        <v>484</v>
      </c>
      <c r="N42" s="124" t="s">
        <v>1140</v>
      </c>
      <c r="O42" s="124" t="s">
        <v>1139</v>
      </c>
      <c r="P42" s="132" t="b">
        <v>0</v>
      </c>
      <c r="Q42" s="133" t="s">
        <v>947</v>
      </c>
      <c r="R42" s="142" t="s">
        <v>947</v>
      </c>
      <c r="S42" s="142" t="s">
        <v>947</v>
      </c>
      <c r="T42" s="134" t="s">
        <v>576</v>
      </c>
      <c r="U42" s="135" t="s">
        <v>1960</v>
      </c>
      <c r="V42" s="132" t="s">
        <v>456</v>
      </c>
      <c r="W42" s="130" t="s">
        <v>2007</v>
      </c>
      <c r="X42" s="130" t="s">
        <v>947</v>
      </c>
      <c r="Y42" s="130" t="s">
        <v>947</v>
      </c>
      <c r="Z42" s="130" t="s">
        <v>947</v>
      </c>
      <c r="AA42" s="130" t="s">
        <v>947</v>
      </c>
      <c r="AB42" s="130" t="s">
        <v>947</v>
      </c>
      <c r="AC42" s="130" t="s">
        <v>947</v>
      </c>
      <c r="AD42" s="130" t="b">
        <v>1</v>
      </c>
      <c r="AE42" s="130" t="s">
        <v>947</v>
      </c>
      <c r="AF42" s="132" t="s">
        <v>576</v>
      </c>
    </row>
    <row r="43" spans="1:32" ht="283.5">
      <c r="A43" s="130" t="s">
        <v>2351</v>
      </c>
      <c r="B43" s="130">
        <v>54</v>
      </c>
      <c r="C43" s="130" t="s">
        <v>2053</v>
      </c>
      <c r="D43" s="130" t="s">
        <v>1339</v>
      </c>
      <c r="E43" s="171" t="s">
        <v>456</v>
      </c>
      <c r="F43" s="123" t="s">
        <v>1208</v>
      </c>
      <c r="G43" s="124" t="s">
        <v>1536</v>
      </c>
      <c r="H43" s="124" t="s">
        <v>1591</v>
      </c>
      <c r="I43" s="132" t="s">
        <v>1142</v>
      </c>
      <c r="J43" s="132" t="s">
        <v>1207</v>
      </c>
      <c r="K43" s="179" t="s">
        <v>1516</v>
      </c>
      <c r="L43" s="132" t="s">
        <v>1507</v>
      </c>
      <c r="M43" s="139" t="s">
        <v>484</v>
      </c>
      <c r="N43" s="124" t="s">
        <v>1140</v>
      </c>
      <c r="O43" s="124" t="s">
        <v>1139</v>
      </c>
      <c r="P43" s="132" t="b">
        <v>0</v>
      </c>
      <c r="Q43" s="133" t="s">
        <v>947</v>
      </c>
      <c r="R43" s="142"/>
      <c r="S43" s="142" t="s">
        <v>947</v>
      </c>
      <c r="T43" s="134" t="s">
        <v>576</v>
      </c>
      <c r="U43" s="135" t="s">
        <v>1960</v>
      </c>
      <c r="V43" s="132" t="s">
        <v>456</v>
      </c>
      <c r="W43" s="130" t="s">
        <v>2007</v>
      </c>
      <c r="X43" s="130" t="s">
        <v>947</v>
      </c>
      <c r="Y43" s="130" t="s">
        <v>947</v>
      </c>
      <c r="Z43" s="130" t="s">
        <v>947</v>
      </c>
      <c r="AA43" s="130" t="s">
        <v>947</v>
      </c>
      <c r="AB43" s="130" t="s">
        <v>947</v>
      </c>
      <c r="AC43" s="130" t="s">
        <v>947</v>
      </c>
      <c r="AD43" s="130" t="b">
        <v>1</v>
      </c>
      <c r="AE43" s="130" t="s">
        <v>947</v>
      </c>
      <c r="AF43" s="132" t="s">
        <v>576</v>
      </c>
    </row>
    <row r="44" spans="1:32" ht="15.75">
      <c r="A44" s="130" t="s">
        <v>2350</v>
      </c>
      <c r="B44" s="130">
        <v>55</v>
      </c>
      <c r="C44" s="130" t="s">
        <v>2054</v>
      </c>
      <c r="D44" s="130" t="s">
        <v>1339</v>
      </c>
      <c r="E44" s="122" t="s">
        <v>459</v>
      </c>
      <c r="F44" s="123" t="s">
        <v>1206</v>
      </c>
      <c r="G44" s="124" t="s">
        <v>1206</v>
      </c>
      <c r="H44" s="124" t="s">
        <v>1592</v>
      </c>
      <c r="I44" s="132" t="s">
        <v>1158</v>
      </c>
      <c r="J44" s="132" t="s">
        <v>1205</v>
      </c>
      <c r="K44" s="178"/>
      <c r="L44" s="132"/>
      <c r="M44" s="139" t="s">
        <v>484</v>
      </c>
      <c r="N44" s="124" t="s">
        <v>28</v>
      </c>
      <c r="O44" s="124" t="s">
        <v>28</v>
      </c>
      <c r="P44" s="132" t="b">
        <v>0</v>
      </c>
      <c r="Q44" s="133" t="s">
        <v>947</v>
      </c>
      <c r="R44" s="142" t="s">
        <v>947</v>
      </c>
      <c r="S44" s="180" t="s">
        <v>947</v>
      </c>
      <c r="T44" s="134" t="s">
        <v>576</v>
      </c>
      <c r="U44" s="135" t="s">
        <v>1961</v>
      </c>
      <c r="V44" s="132" t="s">
        <v>459</v>
      </c>
      <c r="W44" s="130" t="s">
        <v>2008</v>
      </c>
      <c r="X44" s="130" t="b">
        <v>1</v>
      </c>
      <c r="Y44" s="130" t="s">
        <v>947</v>
      </c>
      <c r="Z44" s="130" t="s">
        <v>947</v>
      </c>
      <c r="AA44" s="130" t="s">
        <v>947</v>
      </c>
      <c r="AB44" s="130" t="b">
        <v>1</v>
      </c>
      <c r="AC44" s="130" t="s">
        <v>947</v>
      </c>
      <c r="AD44" s="130" t="s">
        <v>947</v>
      </c>
      <c r="AE44" s="130" t="b">
        <v>1</v>
      </c>
      <c r="AF44" s="132" t="s">
        <v>576</v>
      </c>
    </row>
    <row r="45" spans="1:32" ht="126">
      <c r="A45" s="130" t="s">
        <v>2350</v>
      </c>
      <c r="B45" s="130">
        <v>56</v>
      </c>
      <c r="C45" s="130" t="s">
        <v>2060</v>
      </c>
      <c r="D45" s="130" t="s">
        <v>1339</v>
      </c>
      <c r="E45" s="122" t="s">
        <v>460</v>
      </c>
      <c r="F45" s="123" t="s">
        <v>1204</v>
      </c>
      <c r="G45" s="124" t="s">
        <v>1204</v>
      </c>
      <c r="H45" s="124" t="s">
        <v>1593</v>
      </c>
      <c r="I45" s="132" t="s">
        <v>1158</v>
      </c>
      <c r="J45" s="132" t="s">
        <v>1203</v>
      </c>
      <c r="K45" s="179" t="s">
        <v>1521</v>
      </c>
      <c r="L45" s="132" t="s">
        <v>1507</v>
      </c>
      <c r="M45" s="139" t="s">
        <v>1202</v>
      </c>
      <c r="N45" s="124" t="s">
        <v>28</v>
      </c>
      <c r="O45" s="124" t="s">
        <v>28</v>
      </c>
      <c r="P45" s="132" t="b">
        <v>0</v>
      </c>
      <c r="Q45" s="133" t="s">
        <v>947</v>
      </c>
      <c r="R45" s="142" t="s">
        <v>947</v>
      </c>
      <c r="S45" s="142" t="s">
        <v>947</v>
      </c>
      <c r="T45" s="134" t="s">
        <v>576</v>
      </c>
      <c r="U45" s="135" t="s">
        <v>1967</v>
      </c>
      <c r="V45" s="132" t="s">
        <v>460</v>
      </c>
      <c r="W45" s="130" t="s">
        <v>2068</v>
      </c>
      <c r="X45" s="181" t="s">
        <v>947</v>
      </c>
      <c r="Y45" s="181" t="s">
        <v>947</v>
      </c>
      <c r="Z45" s="181" t="s">
        <v>947</v>
      </c>
      <c r="AA45" s="181" t="s">
        <v>947</v>
      </c>
      <c r="AB45" s="181" t="b">
        <v>1</v>
      </c>
      <c r="AC45" s="181" t="s">
        <v>947</v>
      </c>
      <c r="AD45" s="181" t="s">
        <v>947</v>
      </c>
      <c r="AE45" s="181" t="s">
        <v>947</v>
      </c>
      <c r="AF45" s="132" t="s">
        <v>576</v>
      </c>
    </row>
    <row r="46" spans="1:32" ht="15.75">
      <c r="A46" s="130" t="s">
        <v>2350</v>
      </c>
      <c r="B46" s="130">
        <v>57</v>
      </c>
      <c r="C46" s="130" t="s">
        <v>2055</v>
      </c>
      <c r="D46" s="130" t="s">
        <v>1339</v>
      </c>
      <c r="E46" s="122" t="s">
        <v>461</v>
      </c>
      <c r="F46" s="123" t="s">
        <v>1201</v>
      </c>
      <c r="G46" s="124" t="s">
        <v>1201</v>
      </c>
      <c r="H46" s="124" t="s">
        <v>1594</v>
      </c>
      <c r="I46" s="132" t="s">
        <v>1158</v>
      </c>
      <c r="J46" s="132" t="s">
        <v>1200</v>
      </c>
      <c r="K46" s="178"/>
      <c r="L46" s="132"/>
      <c r="M46" s="139" t="s">
        <v>484</v>
      </c>
      <c r="N46" s="124" t="s">
        <v>28</v>
      </c>
      <c r="O46" s="124" t="s">
        <v>28</v>
      </c>
      <c r="P46" s="132" t="b">
        <v>0</v>
      </c>
      <c r="Q46" s="133" t="s">
        <v>947</v>
      </c>
      <c r="R46" s="142" t="s">
        <v>947</v>
      </c>
      <c r="S46" s="144" t="s">
        <v>947</v>
      </c>
      <c r="T46" s="134" t="s">
        <v>576</v>
      </c>
      <c r="U46" s="135" t="s">
        <v>1962</v>
      </c>
      <c r="V46" s="132" t="s">
        <v>461</v>
      </c>
      <c r="W46" s="130" t="s">
        <v>2009</v>
      </c>
      <c r="X46" s="130" t="s">
        <v>947</v>
      </c>
      <c r="Y46" s="130" t="s">
        <v>947</v>
      </c>
      <c r="Z46" s="130" t="s">
        <v>947</v>
      </c>
      <c r="AA46" s="130" t="s">
        <v>947</v>
      </c>
      <c r="AB46" s="130" t="b">
        <v>1</v>
      </c>
      <c r="AC46" s="130" t="s">
        <v>947</v>
      </c>
      <c r="AD46" s="130" t="s">
        <v>947</v>
      </c>
      <c r="AE46" s="130" t="s">
        <v>947</v>
      </c>
      <c r="AF46" s="132" t="s">
        <v>576</v>
      </c>
    </row>
    <row r="47" spans="1:32" ht="141.75">
      <c r="A47" s="130" t="s">
        <v>2350</v>
      </c>
      <c r="B47" s="130">
        <v>58</v>
      </c>
      <c r="C47" s="130" t="s">
        <v>2056</v>
      </c>
      <c r="D47" s="130" t="s">
        <v>1339</v>
      </c>
      <c r="E47" s="122" t="s">
        <v>462</v>
      </c>
      <c r="F47" s="123" t="s">
        <v>1199</v>
      </c>
      <c r="G47" s="124" t="s">
        <v>1537</v>
      </c>
      <c r="H47" s="124" t="s">
        <v>1595</v>
      </c>
      <c r="I47" s="132" t="s">
        <v>1142</v>
      </c>
      <c r="J47" s="132" t="s">
        <v>1198</v>
      </c>
      <c r="K47" s="179" t="s">
        <v>1514</v>
      </c>
      <c r="L47" s="132" t="s">
        <v>1507</v>
      </c>
      <c r="M47" s="139" t="s">
        <v>484</v>
      </c>
      <c r="N47" s="124" t="s">
        <v>1140</v>
      </c>
      <c r="O47" s="124" t="s">
        <v>1139</v>
      </c>
      <c r="P47" s="132" t="b">
        <v>1</v>
      </c>
      <c r="Q47" s="132" t="s">
        <v>1197</v>
      </c>
      <c r="R47" s="142" t="s">
        <v>947</v>
      </c>
      <c r="S47" s="142" t="s">
        <v>947</v>
      </c>
      <c r="T47" s="134" t="s">
        <v>576</v>
      </c>
      <c r="U47" s="135" t="s">
        <v>1963</v>
      </c>
      <c r="V47" s="132" t="s">
        <v>2069</v>
      </c>
      <c r="W47" s="130" t="s">
        <v>2010</v>
      </c>
      <c r="X47" s="130" t="s">
        <v>947</v>
      </c>
      <c r="Y47" s="130" t="s">
        <v>947</v>
      </c>
      <c r="Z47" s="130" t="s">
        <v>947</v>
      </c>
      <c r="AA47" s="130" t="s">
        <v>947</v>
      </c>
      <c r="AB47" s="130" t="s">
        <v>947</v>
      </c>
      <c r="AC47" s="130" t="s">
        <v>947</v>
      </c>
      <c r="AD47" s="130" t="b">
        <v>1</v>
      </c>
      <c r="AE47" s="130" t="s">
        <v>947</v>
      </c>
      <c r="AF47" s="132" t="s">
        <v>576</v>
      </c>
    </row>
    <row r="48" spans="1:32" ht="189">
      <c r="A48" s="130" t="s">
        <v>2350</v>
      </c>
      <c r="B48" s="130">
        <v>59</v>
      </c>
      <c r="C48" s="130" t="s">
        <v>2056</v>
      </c>
      <c r="D48" s="130" t="s">
        <v>1339</v>
      </c>
      <c r="E48" s="122" t="s">
        <v>469</v>
      </c>
      <c r="F48" s="123" t="s">
        <v>1149</v>
      </c>
      <c r="G48" s="124" t="s">
        <v>1538</v>
      </c>
      <c r="H48" s="124" t="s">
        <v>1596</v>
      </c>
      <c r="I48" s="132" t="s">
        <v>1142</v>
      </c>
      <c r="J48" s="132" t="s">
        <v>1148</v>
      </c>
      <c r="K48" s="179" t="s">
        <v>1513</v>
      </c>
      <c r="L48" s="132" t="s">
        <v>1507</v>
      </c>
      <c r="M48" s="139" t="s">
        <v>484</v>
      </c>
      <c r="N48" s="124" t="s">
        <v>1140</v>
      </c>
      <c r="O48" s="124" t="s">
        <v>1139</v>
      </c>
      <c r="P48" s="132" t="b">
        <v>0</v>
      </c>
      <c r="Q48" s="133" t="s">
        <v>947</v>
      </c>
      <c r="R48" s="142" t="s">
        <v>947</v>
      </c>
      <c r="S48" s="142" t="s">
        <v>947</v>
      </c>
      <c r="T48" s="134" t="s">
        <v>576</v>
      </c>
      <c r="U48" s="135" t="s">
        <v>1963</v>
      </c>
      <c r="V48" s="132" t="s">
        <v>2069</v>
      </c>
      <c r="W48" s="130" t="s">
        <v>2010</v>
      </c>
      <c r="X48" s="130" t="s">
        <v>947</v>
      </c>
      <c r="Y48" s="130" t="s">
        <v>947</v>
      </c>
      <c r="Z48" s="130" t="s">
        <v>947</v>
      </c>
      <c r="AA48" s="130" t="s">
        <v>947</v>
      </c>
      <c r="AB48" s="130" t="s">
        <v>947</v>
      </c>
      <c r="AC48" s="130" t="s">
        <v>947</v>
      </c>
      <c r="AD48" s="130" t="b">
        <v>1</v>
      </c>
      <c r="AE48" s="130" t="s">
        <v>947</v>
      </c>
      <c r="AF48" s="132" t="s">
        <v>576</v>
      </c>
    </row>
    <row r="49" spans="1:32" ht="236.25">
      <c r="A49" s="130" t="s">
        <v>2350</v>
      </c>
      <c r="B49" s="130">
        <v>60</v>
      </c>
      <c r="C49" s="130" t="s">
        <v>2057</v>
      </c>
      <c r="D49" s="130" t="s">
        <v>1339</v>
      </c>
      <c r="E49" s="122" t="s">
        <v>470</v>
      </c>
      <c r="F49" s="123" t="s">
        <v>1147</v>
      </c>
      <c r="G49" s="124" t="s">
        <v>1539</v>
      </c>
      <c r="H49" s="124" t="s">
        <v>1597</v>
      </c>
      <c r="I49" s="132" t="s">
        <v>1142</v>
      </c>
      <c r="J49" s="132" t="s">
        <v>1146</v>
      </c>
      <c r="K49" s="179" t="s">
        <v>1515</v>
      </c>
      <c r="L49" s="132" t="s">
        <v>1507</v>
      </c>
      <c r="M49" s="139" t="s">
        <v>484</v>
      </c>
      <c r="N49" s="124" t="s">
        <v>1140</v>
      </c>
      <c r="O49" s="124" t="s">
        <v>1139</v>
      </c>
      <c r="P49" s="132" t="b">
        <v>0</v>
      </c>
      <c r="Q49" s="133" t="s">
        <v>947</v>
      </c>
      <c r="R49" s="142" t="s">
        <v>947</v>
      </c>
      <c r="S49" s="142" t="s">
        <v>947</v>
      </c>
      <c r="T49" s="134" t="s">
        <v>576</v>
      </c>
      <c r="U49" s="135" t="s">
        <v>1964</v>
      </c>
      <c r="V49" s="132" t="s">
        <v>470</v>
      </c>
      <c r="W49" s="130" t="s">
        <v>2011</v>
      </c>
      <c r="X49" s="130" t="s">
        <v>947</v>
      </c>
      <c r="Y49" s="130" t="s">
        <v>947</v>
      </c>
      <c r="Z49" s="130" t="s">
        <v>947</v>
      </c>
      <c r="AA49" s="130" t="s">
        <v>947</v>
      </c>
      <c r="AB49" s="130" t="s">
        <v>947</v>
      </c>
      <c r="AC49" s="130" t="s">
        <v>947</v>
      </c>
      <c r="AD49" s="130" t="b">
        <v>1</v>
      </c>
      <c r="AE49" s="130" t="s">
        <v>947</v>
      </c>
      <c r="AF49" s="132" t="s">
        <v>576</v>
      </c>
    </row>
    <row r="50" spans="1:32" ht="330.75">
      <c r="A50" s="130" t="s">
        <v>2350</v>
      </c>
      <c r="B50" s="130">
        <v>61</v>
      </c>
      <c r="C50" s="130" t="s">
        <v>2058</v>
      </c>
      <c r="D50" s="130" t="s">
        <v>1339</v>
      </c>
      <c r="E50" s="122" t="s">
        <v>472</v>
      </c>
      <c r="F50" s="123" t="s">
        <v>1143</v>
      </c>
      <c r="G50" s="124" t="s">
        <v>1540</v>
      </c>
      <c r="H50" s="124" t="s">
        <v>1598</v>
      </c>
      <c r="I50" s="132" t="s">
        <v>1142</v>
      </c>
      <c r="J50" s="132" t="s">
        <v>1141</v>
      </c>
      <c r="K50" s="179" t="s">
        <v>1517</v>
      </c>
      <c r="L50" s="132" t="s">
        <v>1507</v>
      </c>
      <c r="M50" s="139" t="s">
        <v>484</v>
      </c>
      <c r="N50" s="124" t="s">
        <v>1140</v>
      </c>
      <c r="O50" s="124" t="s">
        <v>1139</v>
      </c>
      <c r="P50" s="132" t="b">
        <v>0</v>
      </c>
      <c r="Q50" s="133" t="s">
        <v>947</v>
      </c>
      <c r="R50" s="142" t="s">
        <v>947</v>
      </c>
      <c r="S50" s="142" t="s">
        <v>947</v>
      </c>
      <c r="T50" s="134" t="s">
        <v>576</v>
      </c>
      <c r="U50" s="135" t="s">
        <v>1965</v>
      </c>
      <c r="V50" s="132" t="s">
        <v>472</v>
      </c>
      <c r="W50" s="130" t="s">
        <v>2012</v>
      </c>
      <c r="X50" s="130" t="s">
        <v>947</v>
      </c>
      <c r="Y50" s="130" t="s">
        <v>947</v>
      </c>
      <c r="Z50" s="130" t="s">
        <v>947</v>
      </c>
      <c r="AA50" s="130" t="s">
        <v>947</v>
      </c>
      <c r="AB50" s="130" t="s">
        <v>947</v>
      </c>
      <c r="AC50" s="130" t="s">
        <v>947</v>
      </c>
      <c r="AD50" s="130" t="b">
        <v>1</v>
      </c>
      <c r="AE50" s="130" t="s">
        <v>947</v>
      </c>
      <c r="AF50" s="132" t="s">
        <v>576</v>
      </c>
    </row>
    <row r="51" spans="1:32" ht="220.5">
      <c r="A51" s="130" t="s">
        <v>2350</v>
      </c>
      <c r="B51" s="130">
        <v>62</v>
      </c>
      <c r="C51" s="130" t="s">
        <v>2059</v>
      </c>
      <c r="D51" s="130" t="s">
        <v>1339</v>
      </c>
      <c r="E51" s="122" t="s">
        <v>471</v>
      </c>
      <c r="F51" s="123" t="s">
        <v>1518</v>
      </c>
      <c r="G51" s="124" t="s">
        <v>1541</v>
      </c>
      <c r="H51" s="124" t="s">
        <v>1599</v>
      </c>
      <c r="I51" s="132" t="s">
        <v>1142</v>
      </c>
      <c r="J51" s="132" t="s">
        <v>1145</v>
      </c>
      <c r="K51" s="179" t="s">
        <v>1520</v>
      </c>
      <c r="L51" s="132" t="s">
        <v>1507</v>
      </c>
      <c r="M51" s="139" t="s">
        <v>1144</v>
      </c>
      <c r="N51" s="124" t="s">
        <v>1140</v>
      </c>
      <c r="O51" s="124" t="s">
        <v>1139</v>
      </c>
      <c r="P51" s="132" t="b">
        <v>0</v>
      </c>
      <c r="Q51" s="133" t="s">
        <v>947</v>
      </c>
      <c r="R51" s="142" t="s">
        <v>947</v>
      </c>
      <c r="S51" s="142" t="s">
        <v>947</v>
      </c>
      <c r="T51" s="134" t="s">
        <v>576</v>
      </c>
      <c r="U51" s="135" t="s">
        <v>1966</v>
      </c>
      <c r="V51" s="132" t="s">
        <v>471</v>
      </c>
      <c r="W51" s="130" t="s">
        <v>2013</v>
      </c>
      <c r="X51" s="130" t="s">
        <v>947</v>
      </c>
      <c r="Y51" s="130" t="s">
        <v>947</v>
      </c>
      <c r="Z51" s="130" t="s">
        <v>947</v>
      </c>
      <c r="AA51" s="130" t="s">
        <v>947</v>
      </c>
      <c r="AB51" s="130" t="s">
        <v>947</v>
      </c>
      <c r="AC51" s="130" t="s">
        <v>947</v>
      </c>
      <c r="AD51" s="130" t="b">
        <v>1</v>
      </c>
      <c r="AE51" s="130" t="s">
        <v>947</v>
      </c>
      <c r="AF51" s="132" t="s">
        <v>576</v>
      </c>
    </row>
    <row r="52" spans="1:32" ht="78.75" hidden="1">
      <c r="A52" s="130" t="s">
        <v>2352</v>
      </c>
      <c r="B52" s="130">
        <v>30</v>
      </c>
      <c r="C52" s="130" t="s">
        <v>2040</v>
      </c>
      <c r="D52" s="130" t="s">
        <v>1335</v>
      </c>
      <c r="E52" s="122" t="s">
        <v>15</v>
      </c>
      <c r="F52" s="123" t="s">
        <v>1196</v>
      </c>
      <c r="G52" s="124" t="s">
        <v>1196</v>
      </c>
      <c r="H52" s="124" t="s">
        <v>1569</v>
      </c>
      <c r="I52" s="132" t="s">
        <v>1152</v>
      </c>
      <c r="J52" s="132" t="s">
        <v>1195</v>
      </c>
      <c r="K52" s="178" t="s">
        <v>1490</v>
      </c>
      <c r="L52" s="132" t="s">
        <v>1507</v>
      </c>
      <c r="M52" s="139" t="s">
        <v>484</v>
      </c>
      <c r="N52" s="124" t="s">
        <v>1191</v>
      </c>
      <c r="O52" s="124" t="s">
        <v>1194</v>
      </c>
      <c r="P52" s="132" t="b">
        <v>1</v>
      </c>
      <c r="Q52" s="132" t="s">
        <v>16</v>
      </c>
      <c r="R52" s="142" t="s">
        <v>1193</v>
      </c>
      <c r="S52" s="142" t="s">
        <v>1192</v>
      </c>
      <c r="T52" s="134" t="s">
        <v>576</v>
      </c>
      <c r="U52" s="135" t="s">
        <v>1945</v>
      </c>
      <c r="V52" s="132" t="s">
        <v>15</v>
      </c>
      <c r="W52" s="130" t="s">
        <v>1992</v>
      </c>
      <c r="X52" s="130" t="s">
        <v>947</v>
      </c>
      <c r="Y52" s="130" t="s">
        <v>947</v>
      </c>
      <c r="Z52" s="130" t="s">
        <v>947</v>
      </c>
      <c r="AA52" s="130" t="s">
        <v>947</v>
      </c>
      <c r="AB52" s="130" t="s">
        <v>947</v>
      </c>
      <c r="AC52" s="130" t="s">
        <v>947</v>
      </c>
      <c r="AD52" s="130" t="s">
        <v>947</v>
      </c>
      <c r="AE52" s="130" t="s">
        <v>947</v>
      </c>
      <c r="AF52" s="132" t="s">
        <v>576</v>
      </c>
    </row>
    <row r="53" spans="1:32" ht="78.75" hidden="1">
      <c r="A53" s="130" t="s">
        <v>2352</v>
      </c>
      <c r="B53" s="130">
        <v>30</v>
      </c>
      <c r="C53" s="130" t="s">
        <v>2063</v>
      </c>
      <c r="D53" s="130" t="s">
        <v>1335</v>
      </c>
      <c r="E53" s="122" t="s">
        <v>15</v>
      </c>
      <c r="F53" s="123" t="s">
        <v>1444</v>
      </c>
      <c r="G53" s="124" t="s">
        <v>1196</v>
      </c>
      <c r="H53" s="124" t="s">
        <v>1569</v>
      </c>
      <c r="I53" s="132" t="s">
        <v>1152</v>
      </c>
      <c r="J53" s="173" t="s">
        <v>1512</v>
      </c>
      <c r="K53" s="178" t="s">
        <v>1490</v>
      </c>
      <c r="L53" s="132" t="s">
        <v>1507</v>
      </c>
      <c r="M53" s="139" t="s">
        <v>484</v>
      </c>
      <c r="N53" s="124" t="s">
        <v>1191</v>
      </c>
      <c r="O53" s="124" t="s">
        <v>1190</v>
      </c>
      <c r="P53" s="132" t="b">
        <v>1</v>
      </c>
      <c r="Q53" s="132" t="s">
        <v>1188</v>
      </c>
      <c r="R53" s="142" t="s">
        <v>1189</v>
      </c>
      <c r="S53" s="142" t="s">
        <v>1175</v>
      </c>
      <c r="T53" s="134" t="s">
        <v>576</v>
      </c>
      <c r="U53" s="135" t="s">
        <v>1970</v>
      </c>
      <c r="V53" s="132" t="s">
        <v>15</v>
      </c>
      <c r="W53" s="130" t="s">
        <v>1992</v>
      </c>
      <c r="X53" s="130" t="s">
        <v>947</v>
      </c>
      <c r="Y53" s="130" t="s">
        <v>947</v>
      </c>
      <c r="Z53" s="130" t="s">
        <v>947</v>
      </c>
      <c r="AA53" s="130" t="s">
        <v>947</v>
      </c>
      <c r="AB53" s="130" t="s">
        <v>947</v>
      </c>
      <c r="AC53" s="130" t="s">
        <v>947</v>
      </c>
      <c r="AD53" s="130" t="s">
        <v>947</v>
      </c>
      <c r="AE53" s="130" t="s">
        <v>947</v>
      </c>
      <c r="AF53" s="132" t="s">
        <v>576</v>
      </c>
    </row>
    <row r="54" spans="1:32" ht="126" hidden="1">
      <c r="A54" s="130" t="s">
        <v>2352</v>
      </c>
      <c r="B54" s="130">
        <v>31</v>
      </c>
      <c r="C54" s="130" t="s">
        <v>2041</v>
      </c>
      <c r="D54" s="130" t="s">
        <v>1335</v>
      </c>
      <c r="E54" s="122" t="s">
        <v>19</v>
      </c>
      <c r="F54" s="123" t="s">
        <v>1187</v>
      </c>
      <c r="G54" s="124" t="s">
        <v>1187</v>
      </c>
      <c r="H54" s="124" t="s">
        <v>1570</v>
      </c>
      <c r="I54" s="132" t="s">
        <v>1152</v>
      </c>
      <c r="J54" s="132" t="s">
        <v>1186</v>
      </c>
      <c r="K54" s="179" t="s">
        <v>1519</v>
      </c>
      <c r="L54" s="132" t="s">
        <v>1507</v>
      </c>
      <c r="M54" s="139" t="s">
        <v>484</v>
      </c>
      <c r="N54" s="124" t="s">
        <v>1185</v>
      </c>
      <c r="O54" s="124" t="s">
        <v>1184</v>
      </c>
      <c r="P54" s="132" t="b">
        <v>1</v>
      </c>
      <c r="Q54" s="132" t="s">
        <v>1183</v>
      </c>
      <c r="R54" s="142" t="s">
        <v>947</v>
      </c>
      <c r="S54" s="142" t="s">
        <v>947</v>
      </c>
      <c r="T54" s="134" t="s">
        <v>576</v>
      </c>
      <c r="U54" s="135" t="s">
        <v>1946</v>
      </c>
      <c r="V54" s="132" t="s">
        <v>19</v>
      </c>
      <c r="W54" s="130" t="s">
        <v>1993</v>
      </c>
      <c r="X54" s="130" t="s">
        <v>947</v>
      </c>
      <c r="Y54" s="130" t="s">
        <v>947</v>
      </c>
      <c r="Z54" s="130" t="s">
        <v>947</v>
      </c>
      <c r="AA54" s="130" t="s">
        <v>947</v>
      </c>
      <c r="AB54" s="130" t="s">
        <v>947</v>
      </c>
      <c r="AC54" s="130" t="s">
        <v>947</v>
      </c>
      <c r="AD54" s="130" t="s">
        <v>947</v>
      </c>
      <c r="AE54" s="130" t="s">
        <v>947</v>
      </c>
      <c r="AF54" s="132" t="s">
        <v>576</v>
      </c>
    </row>
    <row r="55" spans="1:32" ht="126" hidden="1">
      <c r="A55" s="130" t="s">
        <v>2352</v>
      </c>
      <c r="B55" s="130">
        <v>28</v>
      </c>
      <c r="C55" s="130" t="s">
        <v>2039</v>
      </c>
      <c r="D55" s="130" t="s">
        <v>1335</v>
      </c>
      <c r="E55" s="122" t="s">
        <v>12</v>
      </c>
      <c r="F55" s="123" t="s">
        <v>1445</v>
      </c>
      <c r="G55" s="124" t="s">
        <v>1445</v>
      </c>
      <c r="H55" s="124" t="s">
        <v>1568</v>
      </c>
      <c r="I55" s="132" t="s">
        <v>1152</v>
      </c>
      <c r="J55" s="132" t="s">
        <v>1172</v>
      </c>
      <c r="K55" s="178" t="s">
        <v>1482</v>
      </c>
      <c r="L55" s="132" t="s">
        <v>1507</v>
      </c>
      <c r="M55" s="139" t="s">
        <v>484</v>
      </c>
      <c r="N55" s="124" t="s">
        <v>1179</v>
      </c>
      <c r="O55" s="124" t="s">
        <v>1178</v>
      </c>
      <c r="P55" s="132" t="b">
        <v>0</v>
      </c>
      <c r="Q55" s="133" t="s">
        <v>947</v>
      </c>
      <c r="R55" s="142" t="s">
        <v>1177</v>
      </c>
      <c r="S55" s="142" t="s">
        <v>1169</v>
      </c>
      <c r="T55" s="134" t="s">
        <v>576</v>
      </c>
      <c r="U55" s="135" t="s">
        <v>1944</v>
      </c>
      <c r="V55" s="132" t="s">
        <v>12</v>
      </c>
      <c r="W55" s="130" t="s">
        <v>1991</v>
      </c>
      <c r="X55" s="130" t="b">
        <v>1</v>
      </c>
      <c r="Y55" s="130" t="s">
        <v>947</v>
      </c>
      <c r="Z55" s="130" t="b">
        <v>1</v>
      </c>
      <c r="AA55" s="130" t="s">
        <v>947</v>
      </c>
      <c r="AB55" s="130" t="b">
        <v>1</v>
      </c>
      <c r="AC55" s="130" t="s">
        <v>947</v>
      </c>
      <c r="AD55" s="130" t="s">
        <v>947</v>
      </c>
      <c r="AE55" s="130" t="s">
        <v>947</v>
      </c>
      <c r="AF55" s="132" t="s">
        <v>576</v>
      </c>
    </row>
    <row r="56" spans="1:32" ht="78.75" hidden="1">
      <c r="A56" s="130" t="s">
        <v>2352</v>
      </c>
      <c r="B56" s="130">
        <v>42</v>
      </c>
      <c r="C56" s="130" t="s">
        <v>2064</v>
      </c>
      <c r="D56" s="130" t="s">
        <v>1335</v>
      </c>
      <c r="E56" s="171" t="s">
        <v>464</v>
      </c>
      <c r="F56" s="123" t="s">
        <v>1181</v>
      </c>
      <c r="G56" s="124" t="s">
        <v>1181</v>
      </c>
      <c r="H56" s="124" t="s">
        <v>1580</v>
      </c>
      <c r="I56" s="132" t="s">
        <v>1152</v>
      </c>
      <c r="J56" s="132" t="s">
        <v>1180</v>
      </c>
      <c r="K56" s="178" t="s">
        <v>1490</v>
      </c>
      <c r="L56" s="132" t="s">
        <v>1507</v>
      </c>
      <c r="M56" s="139" t="s">
        <v>484</v>
      </c>
      <c r="N56" s="124" t="s">
        <v>1179</v>
      </c>
      <c r="O56" s="124" t="s">
        <v>1178</v>
      </c>
      <c r="P56" s="132" t="b">
        <v>0</v>
      </c>
      <c r="Q56" s="133" t="s">
        <v>947</v>
      </c>
      <c r="R56" s="142"/>
      <c r="S56" s="142" t="s">
        <v>947</v>
      </c>
      <c r="T56" s="134" t="s">
        <v>576</v>
      </c>
      <c r="U56" s="135" t="s">
        <v>1971</v>
      </c>
      <c r="V56" s="132" t="s">
        <v>12</v>
      </c>
      <c r="W56" s="130" t="s">
        <v>1991</v>
      </c>
      <c r="X56" s="136" t="s">
        <v>947</v>
      </c>
      <c r="Y56" s="136" t="s">
        <v>947</v>
      </c>
      <c r="Z56" s="136" t="s">
        <v>947</v>
      </c>
      <c r="AA56" s="136" t="s">
        <v>947</v>
      </c>
      <c r="AB56" s="136" t="s">
        <v>947</v>
      </c>
      <c r="AC56" s="136" t="s">
        <v>947</v>
      </c>
      <c r="AD56" s="136" t="s">
        <v>947</v>
      </c>
      <c r="AE56" s="136" t="s">
        <v>947</v>
      </c>
      <c r="AF56" s="132" t="s">
        <v>576</v>
      </c>
    </row>
    <row r="57" spans="1:32" ht="126" hidden="1">
      <c r="A57" s="130" t="s">
        <v>2352</v>
      </c>
      <c r="B57" s="130">
        <v>43</v>
      </c>
      <c r="C57" s="130" t="s">
        <v>2064</v>
      </c>
      <c r="D57" s="130" t="s">
        <v>1335</v>
      </c>
      <c r="E57" s="122" t="s">
        <v>463</v>
      </c>
      <c r="F57" s="123" t="s">
        <v>1182</v>
      </c>
      <c r="G57" s="124" t="s">
        <v>1182</v>
      </c>
      <c r="H57" s="124" t="s">
        <v>1581</v>
      </c>
      <c r="I57" s="132" t="s">
        <v>1152</v>
      </c>
      <c r="J57" s="132" t="s">
        <v>1172</v>
      </c>
      <c r="K57" s="178" t="s">
        <v>1482</v>
      </c>
      <c r="L57" s="132" t="s">
        <v>1507</v>
      </c>
      <c r="M57" s="139" t="s">
        <v>484</v>
      </c>
      <c r="N57" s="124" t="s">
        <v>1179</v>
      </c>
      <c r="O57" s="124" t="s">
        <v>1178</v>
      </c>
      <c r="P57" s="132" t="b">
        <v>0</v>
      </c>
      <c r="Q57" s="133" t="s">
        <v>947</v>
      </c>
      <c r="R57" s="142" t="s">
        <v>947</v>
      </c>
      <c r="S57" s="142" t="s">
        <v>1169</v>
      </c>
      <c r="T57" s="134" t="s">
        <v>576</v>
      </c>
      <c r="U57" s="135" t="s">
        <v>1971</v>
      </c>
      <c r="V57" s="132" t="s">
        <v>12</v>
      </c>
      <c r="W57" s="130" t="s">
        <v>1991</v>
      </c>
      <c r="X57" s="136" t="s">
        <v>947</v>
      </c>
      <c r="Y57" s="136" t="s">
        <v>947</v>
      </c>
      <c r="Z57" s="136" t="s">
        <v>947</v>
      </c>
      <c r="AA57" s="136" t="s">
        <v>947</v>
      </c>
      <c r="AB57" s="136" t="s">
        <v>947</v>
      </c>
      <c r="AC57" s="136" t="s">
        <v>947</v>
      </c>
      <c r="AD57" s="136" t="s">
        <v>947</v>
      </c>
      <c r="AE57" s="136" t="s">
        <v>947</v>
      </c>
      <c r="AF57" s="132" t="s">
        <v>576</v>
      </c>
    </row>
    <row r="58" spans="1:32" ht="157.5" hidden="1">
      <c r="A58" s="130" t="s">
        <v>2352</v>
      </c>
      <c r="B58" s="130">
        <v>26</v>
      </c>
      <c r="C58" s="130" t="s">
        <v>2038</v>
      </c>
      <c r="D58" s="130" t="s">
        <v>1335</v>
      </c>
      <c r="E58" s="122" t="s">
        <v>14</v>
      </c>
      <c r="F58" s="123" t="s">
        <v>1446</v>
      </c>
      <c r="G58" s="124" t="s">
        <v>1446</v>
      </c>
      <c r="H58" s="124" t="s">
        <v>1567</v>
      </c>
      <c r="I58" s="132" t="s">
        <v>1152</v>
      </c>
      <c r="J58" s="173" t="s">
        <v>1510</v>
      </c>
      <c r="K58" s="179" t="s">
        <v>1522</v>
      </c>
      <c r="L58" s="132" t="s">
        <v>1507</v>
      </c>
      <c r="M58" s="139" t="s">
        <v>484</v>
      </c>
      <c r="N58" s="124" t="s">
        <v>1171</v>
      </c>
      <c r="O58" s="124" t="s">
        <v>1170</v>
      </c>
      <c r="P58" s="132" t="b">
        <v>1</v>
      </c>
      <c r="Q58" s="132" t="s">
        <v>1176</v>
      </c>
      <c r="R58" s="142" t="s">
        <v>1177</v>
      </c>
      <c r="S58" s="142" t="s">
        <v>1175</v>
      </c>
      <c r="T58" s="134" t="s">
        <v>576</v>
      </c>
      <c r="U58" s="135" t="s">
        <v>1943</v>
      </c>
      <c r="V58" s="132" t="s">
        <v>14</v>
      </c>
      <c r="W58" s="130" t="s">
        <v>1990</v>
      </c>
      <c r="X58" s="130" t="s">
        <v>947</v>
      </c>
      <c r="Y58" s="130" t="s">
        <v>947</v>
      </c>
      <c r="Z58" s="130" t="s">
        <v>947</v>
      </c>
      <c r="AA58" s="130" t="s">
        <v>947</v>
      </c>
      <c r="AB58" s="130" t="b">
        <v>1</v>
      </c>
      <c r="AC58" s="130" t="s">
        <v>947</v>
      </c>
      <c r="AD58" s="130" t="b">
        <v>1</v>
      </c>
      <c r="AE58" s="130" t="s">
        <v>947</v>
      </c>
      <c r="AF58" s="132" t="s">
        <v>576</v>
      </c>
    </row>
    <row r="59" spans="1:32" ht="126" hidden="1">
      <c r="A59" s="130" t="s">
        <v>2352</v>
      </c>
      <c r="B59" s="130">
        <v>40</v>
      </c>
      <c r="C59" s="130" t="s">
        <v>2038</v>
      </c>
      <c r="D59" s="130" t="s">
        <v>1335</v>
      </c>
      <c r="E59" s="122" t="s">
        <v>466</v>
      </c>
      <c r="F59" s="123" t="s">
        <v>1173</v>
      </c>
      <c r="G59" s="124" t="s">
        <v>1528</v>
      </c>
      <c r="H59" s="124" t="s">
        <v>1578</v>
      </c>
      <c r="I59" s="132" t="s">
        <v>1152</v>
      </c>
      <c r="J59" s="132" t="s">
        <v>1172</v>
      </c>
      <c r="K59" s="178" t="s">
        <v>1482</v>
      </c>
      <c r="L59" s="132" t="s">
        <v>1507</v>
      </c>
      <c r="M59" s="139" t="s">
        <v>484</v>
      </c>
      <c r="N59" s="124" t="s">
        <v>1171</v>
      </c>
      <c r="O59" s="124" t="s">
        <v>1170</v>
      </c>
      <c r="P59" s="132" t="b">
        <v>0</v>
      </c>
      <c r="Q59" s="133" t="s">
        <v>947</v>
      </c>
      <c r="R59" s="142" t="s">
        <v>947</v>
      </c>
      <c r="S59" s="142" t="s">
        <v>1169</v>
      </c>
      <c r="T59" s="134" t="s">
        <v>576</v>
      </c>
      <c r="U59" s="135" t="s">
        <v>1943</v>
      </c>
      <c r="V59" s="132" t="s">
        <v>14</v>
      </c>
      <c r="W59" s="130" t="s">
        <v>1990</v>
      </c>
      <c r="X59" s="136" t="s">
        <v>947</v>
      </c>
      <c r="Y59" s="136" t="s">
        <v>947</v>
      </c>
      <c r="Z59" s="136" t="s">
        <v>947</v>
      </c>
      <c r="AA59" s="136" t="s">
        <v>947</v>
      </c>
      <c r="AB59" s="136" t="s">
        <v>947</v>
      </c>
      <c r="AC59" s="136" t="s">
        <v>947</v>
      </c>
      <c r="AD59" s="136" t="s">
        <v>947</v>
      </c>
      <c r="AE59" s="136" t="s">
        <v>947</v>
      </c>
      <c r="AF59" s="132" t="s">
        <v>576</v>
      </c>
    </row>
    <row r="60" spans="1:32" ht="126" hidden="1">
      <c r="A60" s="130" t="s">
        <v>2352</v>
      </c>
      <c r="B60" s="130">
        <v>41</v>
      </c>
      <c r="C60" s="130" t="s">
        <v>2038</v>
      </c>
      <c r="D60" s="130" t="s">
        <v>1335</v>
      </c>
      <c r="E60" s="122" t="s">
        <v>465</v>
      </c>
      <c r="F60" s="123" t="s">
        <v>1174</v>
      </c>
      <c r="G60" s="124" t="s">
        <v>1527</v>
      </c>
      <c r="H60" s="124" t="s">
        <v>1579</v>
      </c>
      <c r="I60" s="132" t="s">
        <v>1152</v>
      </c>
      <c r="J60" s="132" t="s">
        <v>1172</v>
      </c>
      <c r="K60" s="178" t="s">
        <v>1482</v>
      </c>
      <c r="L60" s="132" t="s">
        <v>1507</v>
      </c>
      <c r="M60" s="139" t="s">
        <v>484</v>
      </c>
      <c r="N60" s="124" t="s">
        <v>1171</v>
      </c>
      <c r="O60" s="124" t="s">
        <v>1170</v>
      </c>
      <c r="P60" s="132" t="b">
        <v>0</v>
      </c>
      <c r="Q60" s="133" t="s">
        <v>947</v>
      </c>
      <c r="R60" s="142" t="s">
        <v>947</v>
      </c>
      <c r="S60" s="142" t="s">
        <v>1169</v>
      </c>
      <c r="T60" s="134" t="s">
        <v>576</v>
      </c>
      <c r="U60" s="135" t="s">
        <v>1943</v>
      </c>
      <c r="V60" s="132" t="s">
        <v>14</v>
      </c>
      <c r="W60" s="130" t="s">
        <v>1990</v>
      </c>
      <c r="X60" s="136" t="s">
        <v>947</v>
      </c>
      <c r="Y60" s="136" t="s">
        <v>947</v>
      </c>
      <c r="Z60" s="136" t="s">
        <v>947</v>
      </c>
      <c r="AA60" s="136" t="s">
        <v>947</v>
      </c>
      <c r="AB60" s="136" t="s">
        <v>947</v>
      </c>
      <c r="AC60" s="136" t="s">
        <v>947</v>
      </c>
      <c r="AD60" s="136" t="s">
        <v>947</v>
      </c>
      <c r="AE60" s="136" t="s">
        <v>947</v>
      </c>
      <c r="AF60" s="132" t="s">
        <v>576</v>
      </c>
    </row>
    <row r="61" spans="1:32" ht="78.75" hidden="1">
      <c r="A61" s="130" t="s">
        <v>2352</v>
      </c>
      <c r="B61" s="130">
        <v>25</v>
      </c>
      <c r="C61" s="130" t="s">
        <v>2036</v>
      </c>
      <c r="D61" s="130" t="s">
        <v>1335</v>
      </c>
      <c r="E61" s="122" t="s">
        <v>21</v>
      </c>
      <c r="F61" s="123" t="s">
        <v>1168</v>
      </c>
      <c r="G61" s="124" t="s">
        <v>1270</v>
      </c>
      <c r="H61" s="124" t="s">
        <v>1566</v>
      </c>
      <c r="I61" s="132" t="s">
        <v>1152</v>
      </c>
      <c r="J61" s="132" t="s">
        <v>1180</v>
      </c>
      <c r="K61" s="178" t="s">
        <v>1490</v>
      </c>
      <c r="L61" s="132" t="s">
        <v>1507</v>
      </c>
      <c r="M61" s="139" t="s">
        <v>484</v>
      </c>
      <c r="N61" s="124" t="s">
        <v>1167</v>
      </c>
      <c r="O61" s="124" t="s">
        <v>1166</v>
      </c>
      <c r="P61" s="132" t="b">
        <v>1</v>
      </c>
      <c r="Q61" s="132" t="s">
        <v>1164</v>
      </c>
      <c r="R61" s="142" t="s">
        <v>1165</v>
      </c>
      <c r="S61" s="142" t="s">
        <v>947</v>
      </c>
      <c r="T61" s="134" t="s">
        <v>576</v>
      </c>
      <c r="U61" s="135" t="s">
        <v>1941</v>
      </c>
      <c r="V61" s="132" t="s">
        <v>21</v>
      </c>
      <c r="W61" s="130" t="s">
        <v>1989</v>
      </c>
      <c r="X61" s="130" t="s">
        <v>947</v>
      </c>
      <c r="Y61" s="130" t="b">
        <v>1</v>
      </c>
      <c r="Z61" s="130" t="s">
        <v>947</v>
      </c>
      <c r="AA61" s="130" t="s">
        <v>947</v>
      </c>
      <c r="AB61" s="130" t="s">
        <v>947</v>
      </c>
      <c r="AC61" s="130" t="s">
        <v>947</v>
      </c>
      <c r="AD61" s="130" t="s">
        <v>947</v>
      </c>
      <c r="AE61" s="130" t="s">
        <v>947</v>
      </c>
      <c r="AF61" s="132" t="s">
        <v>576</v>
      </c>
    </row>
    <row r="62" spans="1:32" ht="78.75" hidden="1">
      <c r="A62" s="130" t="s">
        <v>2349</v>
      </c>
      <c r="B62" s="130">
        <v>14</v>
      </c>
      <c r="C62" s="130" t="s">
        <v>2062</v>
      </c>
      <c r="D62" s="130" t="s">
        <v>1334</v>
      </c>
      <c r="E62" s="122" t="s">
        <v>467</v>
      </c>
      <c r="F62" s="123" t="s">
        <v>1159</v>
      </c>
      <c r="G62" s="124" t="s">
        <v>1159</v>
      </c>
      <c r="H62" s="124" t="s">
        <v>1557</v>
      </c>
      <c r="I62" s="132" t="s">
        <v>1158</v>
      </c>
      <c r="J62" s="132" t="s">
        <v>1157</v>
      </c>
      <c r="K62" s="178" t="s">
        <v>1485</v>
      </c>
      <c r="L62" s="132" t="s">
        <v>1507</v>
      </c>
      <c r="M62" s="139" t="s">
        <v>484</v>
      </c>
      <c r="N62" s="124" t="s">
        <v>28</v>
      </c>
      <c r="O62" s="124" t="s">
        <v>28</v>
      </c>
      <c r="P62" s="132" t="b">
        <v>0</v>
      </c>
      <c r="Q62" s="133" t="s">
        <v>947</v>
      </c>
      <c r="R62" s="142" t="s">
        <v>947</v>
      </c>
      <c r="S62" s="142" t="s">
        <v>947</v>
      </c>
      <c r="T62" s="134" t="s">
        <v>576</v>
      </c>
      <c r="U62" s="135" t="s">
        <v>1969</v>
      </c>
      <c r="V62" s="132" t="s">
        <v>1630</v>
      </c>
      <c r="W62" s="135" t="s">
        <v>1980</v>
      </c>
      <c r="X62" s="136" t="s">
        <v>947</v>
      </c>
      <c r="Y62" s="136" t="s">
        <v>947</v>
      </c>
      <c r="Z62" s="136" t="s">
        <v>947</v>
      </c>
      <c r="AA62" s="136" t="s">
        <v>947</v>
      </c>
      <c r="AB62" s="136" t="s">
        <v>947</v>
      </c>
      <c r="AC62" s="136" t="s">
        <v>947</v>
      </c>
      <c r="AD62" s="136" t="s">
        <v>947</v>
      </c>
      <c r="AE62" s="136" t="s">
        <v>947</v>
      </c>
      <c r="AF62" s="132" t="s">
        <v>576</v>
      </c>
    </row>
    <row r="63" spans="1:32" ht="15.75" hidden="1">
      <c r="A63" s="130" t="s">
        <v>2349</v>
      </c>
      <c r="B63" s="130">
        <v>1</v>
      </c>
      <c r="C63" s="130" t="s">
        <v>2019</v>
      </c>
      <c r="D63" s="130" t="s">
        <v>1337</v>
      </c>
      <c r="E63" s="122" t="s">
        <v>468</v>
      </c>
      <c r="F63" s="123" t="s">
        <v>1153</v>
      </c>
      <c r="G63" s="124" t="s">
        <v>1153</v>
      </c>
      <c r="H63" s="124" t="s">
        <v>1548</v>
      </c>
      <c r="I63" s="132" t="s">
        <v>1152</v>
      </c>
      <c r="J63" s="132" t="s">
        <v>484</v>
      </c>
      <c r="K63" s="178" t="s">
        <v>484</v>
      </c>
      <c r="L63" s="132"/>
      <c r="M63" s="139" t="s">
        <v>484</v>
      </c>
      <c r="N63" s="124" t="s">
        <v>1151</v>
      </c>
      <c r="O63" s="124" t="s">
        <v>1150</v>
      </c>
      <c r="P63" s="132"/>
      <c r="Q63" s="132"/>
      <c r="R63" s="142"/>
      <c r="S63" s="142" t="s">
        <v>947</v>
      </c>
      <c r="T63" s="134" t="s">
        <v>576</v>
      </c>
      <c r="U63" s="135" t="s">
        <v>1924</v>
      </c>
      <c r="V63" s="132" t="s">
        <v>468</v>
      </c>
      <c r="W63" s="130" t="s">
        <v>1973</v>
      </c>
      <c r="X63" s="136" t="s">
        <v>947</v>
      </c>
      <c r="Y63" s="136" t="s">
        <v>947</v>
      </c>
      <c r="Z63" s="136" t="s">
        <v>947</v>
      </c>
      <c r="AA63" s="136" t="s">
        <v>947</v>
      </c>
      <c r="AB63" s="136" t="s">
        <v>947</v>
      </c>
      <c r="AC63" s="136" t="s">
        <v>947</v>
      </c>
      <c r="AD63" s="136" t="s">
        <v>947</v>
      </c>
      <c r="AE63" s="136" t="s">
        <v>947</v>
      </c>
      <c r="AF63" s="132" t="s">
        <v>576</v>
      </c>
    </row>
  </sheetData>
  <autoFilter ref="A1:AF63" xr:uid="{260BE9CE-387F-4F42-A5F5-4E4C233FDEAB}">
    <filterColumn colId="0">
      <filters>
        <filter val="01_phase1_obj"/>
        <filter val="02_phase1_data"/>
        <filter val="03_phase1_other"/>
      </filters>
    </filterColumn>
    <sortState xmlns:xlrd2="http://schemas.microsoft.com/office/spreadsheetml/2017/richdata2" ref="A20:AF51">
      <sortCondition ref="C1:C63"/>
    </sortState>
  </autoFilter>
  <conditionalFormatting sqref="G1:H1">
    <cfRule type="cellIs" dxfId="159" priority="11" operator="equal">
      <formula>"-"</formula>
    </cfRule>
    <cfRule type="duplicateValues" dxfId="158" priority="196"/>
  </conditionalFormatting>
  <conditionalFormatting sqref="J1:J1048576">
    <cfRule type="containsText" dxfId="157" priority="1" operator="containsText" text="obj_targ_sp==&quot;multiple&quot;">
      <formula>NOT(ISERROR(SEARCH("obj_targ_sp==""multiple""",J1)))</formula>
    </cfRule>
  </conditionalFormatting>
  <conditionalFormatting sqref="L1">
    <cfRule type="cellIs" dxfId="156" priority="2" operator="equal">
      <formula>"-"</formula>
    </cfRule>
  </conditionalFormatting>
  <conditionalFormatting sqref="U12">
    <cfRule type="duplicateValues" dxfId="155" priority="6"/>
  </conditionalFormatting>
  <conditionalFormatting sqref="U13">
    <cfRule type="duplicateValues" dxfId="154" priority="5"/>
  </conditionalFormatting>
  <conditionalFormatting sqref="U24">
    <cfRule type="duplicateValues" dxfId="153" priority="7"/>
  </conditionalFormatting>
  <conditionalFormatting sqref="U26">
    <cfRule type="duplicateValues" dxfId="152" priority="3"/>
  </conditionalFormatting>
  <conditionalFormatting sqref="U54">
    <cfRule type="duplicateValues" dxfId="151" priority="4"/>
  </conditionalFormatting>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CE9C-5F9C-4874-B246-FEF924E0E915}">
  <sheetPr>
    <tabColor theme="2" tint="-9.9978637043366805E-2"/>
  </sheetPr>
  <dimension ref="A1:H30"/>
  <sheetViews>
    <sheetView workbookViewId="0">
      <selection activeCell="B28" sqref="B28"/>
    </sheetView>
  </sheetViews>
  <sheetFormatPr defaultRowHeight="14.25"/>
  <cols>
    <col min="1" max="1" width="16.75" customWidth="1"/>
    <col min="2" max="2" width="22.25" customWidth="1"/>
    <col min="3" max="3" width="17.25" customWidth="1"/>
    <col min="4" max="4" width="29.125" customWidth="1"/>
    <col min="5" max="5" width="22.25" customWidth="1"/>
    <col min="6" max="6" width="51.125" customWidth="1"/>
    <col min="7" max="7" width="32.25" customWidth="1"/>
    <col min="8" max="8" width="69.125" bestFit="1" customWidth="1"/>
  </cols>
  <sheetData>
    <row r="1" spans="1:8" ht="15">
      <c r="A1" s="25" t="s">
        <v>427</v>
      </c>
      <c r="B1" s="25" t="s">
        <v>522</v>
      </c>
      <c r="C1" s="25" t="s">
        <v>523</v>
      </c>
      <c r="D1" s="25" t="s">
        <v>395</v>
      </c>
      <c r="E1" s="25" t="s">
        <v>522</v>
      </c>
      <c r="F1" s="25" t="s">
        <v>521</v>
      </c>
      <c r="G1" s="25" t="s">
        <v>524</v>
      </c>
      <c r="H1" s="25" t="s">
        <v>525</v>
      </c>
    </row>
    <row r="2" spans="1:8">
      <c r="A2" s="16" t="s">
        <v>428</v>
      </c>
      <c r="B2">
        <v>1</v>
      </c>
      <c r="C2" t="b">
        <v>1</v>
      </c>
      <c r="D2" t="s">
        <v>38</v>
      </c>
      <c r="E2">
        <v>1</v>
      </c>
      <c r="F2" t="s">
        <v>505</v>
      </c>
      <c r="G2" t="s">
        <v>484</v>
      </c>
      <c r="H2" t="s">
        <v>484</v>
      </c>
    </row>
    <row r="3" spans="1:8">
      <c r="A3" s="16" t="s">
        <v>428</v>
      </c>
      <c r="B3">
        <v>2</v>
      </c>
      <c r="C3" t="b">
        <v>1</v>
      </c>
      <c r="D3" t="s">
        <v>79</v>
      </c>
      <c r="E3">
        <v>2</v>
      </c>
      <c r="F3" t="s">
        <v>506</v>
      </c>
      <c r="G3" t="s">
        <v>484</v>
      </c>
      <c r="H3" t="s">
        <v>484</v>
      </c>
    </row>
    <row r="4" spans="1:8" ht="15">
      <c r="A4" t="b">
        <v>0</v>
      </c>
      <c r="B4">
        <v>3</v>
      </c>
      <c r="C4" t="b">
        <v>0</v>
      </c>
      <c r="D4" t="s">
        <v>567</v>
      </c>
      <c r="E4">
        <v>3</v>
      </c>
      <c r="F4" t="s">
        <v>927</v>
      </c>
      <c r="G4" s="32" t="s">
        <v>926</v>
      </c>
      <c r="H4" t="s">
        <v>484</v>
      </c>
    </row>
    <row r="5" spans="1:8" ht="15">
      <c r="A5" t="b">
        <v>0</v>
      </c>
      <c r="B5">
        <v>4</v>
      </c>
      <c r="C5" t="b">
        <v>0</v>
      </c>
      <c r="D5" t="s">
        <v>568</v>
      </c>
      <c r="E5">
        <v>4</v>
      </c>
      <c r="F5" t="s">
        <v>928</v>
      </c>
      <c r="G5" s="33" t="s">
        <v>925</v>
      </c>
      <c r="H5" t="s">
        <v>484</v>
      </c>
    </row>
    <row r="6" spans="1:8" ht="15">
      <c r="A6" t="b">
        <v>0</v>
      </c>
      <c r="B6">
        <v>5</v>
      </c>
      <c r="C6" t="b">
        <v>0</v>
      </c>
      <c r="D6" t="s">
        <v>528</v>
      </c>
      <c r="E6">
        <v>5</v>
      </c>
      <c r="F6" t="s">
        <v>929</v>
      </c>
      <c r="G6" s="32" t="s">
        <v>924</v>
      </c>
      <c r="H6" t="s">
        <v>484</v>
      </c>
    </row>
    <row r="7" spans="1:8">
      <c r="A7" s="16" t="s">
        <v>428</v>
      </c>
      <c r="B7">
        <v>6</v>
      </c>
      <c r="C7" t="b">
        <v>1</v>
      </c>
      <c r="D7" t="s">
        <v>36</v>
      </c>
      <c r="E7">
        <v>6</v>
      </c>
      <c r="F7" t="s">
        <v>561</v>
      </c>
      <c r="G7" t="s">
        <v>484</v>
      </c>
      <c r="H7" t="s">
        <v>529</v>
      </c>
    </row>
    <row r="8" spans="1:8">
      <c r="A8" s="16" t="s">
        <v>428</v>
      </c>
      <c r="B8">
        <v>7</v>
      </c>
      <c r="C8" t="b">
        <v>1</v>
      </c>
      <c r="D8" t="s">
        <v>62</v>
      </c>
      <c r="E8">
        <v>7</v>
      </c>
      <c r="F8" t="s">
        <v>507</v>
      </c>
      <c r="G8" t="s">
        <v>484</v>
      </c>
      <c r="H8" t="s">
        <v>484</v>
      </c>
    </row>
    <row r="9" spans="1:8">
      <c r="A9" t="b">
        <v>0</v>
      </c>
      <c r="B9">
        <v>8</v>
      </c>
      <c r="C9" t="b">
        <v>1</v>
      </c>
      <c r="D9" t="s">
        <v>408</v>
      </c>
      <c r="E9">
        <v>8</v>
      </c>
      <c r="F9" t="s">
        <v>930</v>
      </c>
      <c r="G9" t="s">
        <v>530</v>
      </c>
      <c r="H9" t="s">
        <v>484</v>
      </c>
    </row>
    <row r="10" spans="1:8">
      <c r="A10" t="b">
        <v>0</v>
      </c>
      <c r="B10">
        <v>9</v>
      </c>
      <c r="C10" t="b">
        <v>1</v>
      </c>
      <c r="D10" t="s">
        <v>404</v>
      </c>
      <c r="E10">
        <v>9</v>
      </c>
      <c r="F10" t="s">
        <v>931</v>
      </c>
      <c r="G10" t="s">
        <v>531</v>
      </c>
      <c r="H10" t="s">
        <v>532</v>
      </c>
    </row>
    <row r="11" spans="1:8">
      <c r="A11" t="b">
        <v>0</v>
      </c>
      <c r="B11">
        <v>10</v>
      </c>
      <c r="C11" t="b">
        <v>1</v>
      </c>
      <c r="D11" t="s">
        <v>410</v>
      </c>
      <c r="E11">
        <v>10</v>
      </c>
      <c r="F11" t="s">
        <v>932</v>
      </c>
      <c r="G11" t="s">
        <v>533</v>
      </c>
      <c r="H11" t="s">
        <v>534</v>
      </c>
    </row>
    <row r="12" spans="1:8">
      <c r="A12" t="b">
        <v>0</v>
      </c>
      <c r="B12">
        <v>11</v>
      </c>
      <c r="C12" t="b">
        <v>1</v>
      </c>
      <c r="D12" t="s">
        <v>406</v>
      </c>
      <c r="E12">
        <v>11</v>
      </c>
      <c r="F12" t="s">
        <v>933</v>
      </c>
      <c r="G12" t="s">
        <v>535</v>
      </c>
      <c r="H12" t="s">
        <v>536</v>
      </c>
    </row>
    <row r="13" spans="1:8">
      <c r="A13" t="b">
        <v>0</v>
      </c>
      <c r="B13">
        <v>12</v>
      </c>
      <c r="C13" t="b">
        <v>1</v>
      </c>
      <c r="D13" t="s">
        <v>399</v>
      </c>
      <c r="E13">
        <v>12</v>
      </c>
      <c r="F13" t="s">
        <v>934</v>
      </c>
      <c r="G13" t="s">
        <v>537</v>
      </c>
      <c r="H13" t="s">
        <v>538</v>
      </c>
    </row>
    <row r="14" spans="1:8">
      <c r="A14" t="b">
        <v>0</v>
      </c>
      <c r="B14">
        <v>13</v>
      </c>
      <c r="C14" t="b">
        <v>1</v>
      </c>
      <c r="D14" t="s">
        <v>41</v>
      </c>
      <c r="E14">
        <v>13</v>
      </c>
      <c r="F14" t="s">
        <v>508</v>
      </c>
      <c r="G14" t="s">
        <v>484</v>
      </c>
      <c r="H14" t="s">
        <v>539</v>
      </c>
    </row>
    <row r="15" spans="1:8">
      <c r="A15" t="b">
        <v>0</v>
      </c>
      <c r="B15">
        <v>14</v>
      </c>
      <c r="C15" t="b">
        <v>1</v>
      </c>
      <c r="D15" t="s">
        <v>71</v>
      </c>
      <c r="E15">
        <v>14</v>
      </c>
      <c r="F15" t="s">
        <v>509</v>
      </c>
      <c r="G15" t="s">
        <v>484</v>
      </c>
      <c r="H15" t="s">
        <v>540</v>
      </c>
    </row>
    <row r="16" spans="1:8">
      <c r="A16" t="b">
        <v>0</v>
      </c>
      <c r="B16">
        <v>15</v>
      </c>
      <c r="C16" t="b">
        <v>0</v>
      </c>
      <c r="D16" t="s">
        <v>418</v>
      </c>
      <c r="E16">
        <v>15</v>
      </c>
      <c r="F16" t="s">
        <v>510</v>
      </c>
      <c r="G16" t="s">
        <v>484</v>
      </c>
      <c r="H16" t="s">
        <v>541</v>
      </c>
    </row>
    <row r="17" spans="1:8">
      <c r="A17" t="b">
        <v>0</v>
      </c>
      <c r="B17">
        <v>16</v>
      </c>
      <c r="C17" t="b">
        <v>1</v>
      </c>
      <c r="D17" t="s">
        <v>61</v>
      </c>
      <c r="E17">
        <v>16</v>
      </c>
      <c r="F17" t="s">
        <v>923</v>
      </c>
      <c r="G17" t="s">
        <v>484</v>
      </c>
      <c r="H17" t="s">
        <v>542</v>
      </c>
    </row>
    <row r="18" spans="1:8">
      <c r="A18" t="b">
        <v>0</v>
      </c>
      <c r="B18">
        <v>17</v>
      </c>
      <c r="C18" t="b">
        <v>1</v>
      </c>
      <c r="D18" t="s">
        <v>59</v>
      </c>
      <c r="E18">
        <v>17</v>
      </c>
      <c r="F18" t="s">
        <v>511</v>
      </c>
      <c r="G18" t="s">
        <v>484</v>
      </c>
      <c r="H18" t="s">
        <v>543</v>
      </c>
    </row>
    <row r="19" spans="1:8">
      <c r="A19" t="b">
        <v>0</v>
      </c>
      <c r="B19">
        <v>18</v>
      </c>
      <c r="C19" t="b">
        <v>1</v>
      </c>
      <c r="D19" t="s">
        <v>57</v>
      </c>
      <c r="E19">
        <v>18</v>
      </c>
      <c r="F19" t="s">
        <v>512</v>
      </c>
      <c r="G19" t="s">
        <v>484</v>
      </c>
      <c r="H19" t="s">
        <v>544</v>
      </c>
    </row>
    <row r="20" spans="1:8">
      <c r="A20" t="b">
        <v>0</v>
      </c>
      <c r="B20">
        <v>19</v>
      </c>
      <c r="C20" t="b">
        <v>1</v>
      </c>
      <c r="D20" t="s">
        <v>70</v>
      </c>
      <c r="E20">
        <v>19</v>
      </c>
      <c r="F20" t="s">
        <v>513</v>
      </c>
      <c r="G20" t="s">
        <v>484</v>
      </c>
      <c r="H20" t="s">
        <v>545</v>
      </c>
    </row>
    <row r="21" spans="1:8">
      <c r="A21" t="b">
        <v>0</v>
      </c>
      <c r="B21">
        <v>20</v>
      </c>
      <c r="C21" t="b">
        <v>0</v>
      </c>
      <c r="D21" t="s">
        <v>419</v>
      </c>
      <c r="E21">
        <v>20</v>
      </c>
      <c r="F21" t="s">
        <v>546</v>
      </c>
      <c r="G21" t="s">
        <v>484</v>
      </c>
      <c r="H21" t="s">
        <v>547</v>
      </c>
    </row>
    <row r="22" spans="1:8">
      <c r="A22" t="b">
        <v>0</v>
      </c>
      <c r="B22">
        <v>21</v>
      </c>
      <c r="C22" t="b">
        <v>0</v>
      </c>
      <c r="D22" t="s">
        <v>414</v>
      </c>
      <c r="E22">
        <v>21</v>
      </c>
      <c r="F22" t="s">
        <v>548</v>
      </c>
      <c r="G22" t="s">
        <v>484</v>
      </c>
      <c r="H22" t="s">
        <v>484</v>
      </c>
    </row>
    <row r="23" spans="1:8">
      <c r="A23" t="b">
        <v>0</v>
      </c>
      <c r="B23">
        <v>22</v>
      </c>
      <c r="C23" t="b">
        <v>1</v>
      </c>
      <c r="D23" t="s">
        <v>64</v>
      </c>
      <c r="E23">
        <v>22</v>
      </c>
      <c r="F23" t="s">
        <v>514</v>
      </c>
      <c r="G23" t="s">
        <v>484</v>
      </c>
      <c r="H23" t="s">
        <v>549</v>
      </c>
    </row>
    <row r="24" spans="1:8">
      <c r="A24" t="b">
        <v>0</v>
      </c>
      <c r="B24">
        <v>23</v>
      </c>
      <c r="C24" t="b">
        <v>1</v>
      </c>
      <c r="D24" t="s">
        <v>54</v>
      </c>
      <c r="E24">
        <v>23</v>
      </c>
      <c r="F24" t="s">
        <v>515</v>
      </c>
      <c r="G24" t="s">
        <v>484</v>
      </c>
      <c r="H24" t="s">
        <v>550</v>
      </c>
    </row>
    <row r="25" spans="1:8">
      <c r="A25" t="b">
        <v>0</v>
      </c>
      <c r="B25">
        <v>24</v>
      </c>
      <c r="C25" t="b">
        <v>1</v>
      </c>
      <c r="D25" t="s">
        <v>82</v>
      </c>
      <c r="E25">
        <v>24</v>
      </c>
      <c r="F25" t="s">
        <v>516</v>
      </c>
      <c r="G25" t="s">
        <v>484</v>
      </c>
      <c r="H25" t="s">
        <v>551</v>
      </c>
    </row>
    <row r="26" spans="1:8">
      <c r="A26" t="b">
        <v>0</v>
      </c>
      <c r="B26">
        <v>25</v>
      </c>
      <c r="C26" t="b">
        <v>1</v>
      </c>
      <c r="D26" t="s">
        <v>44</v>
      </c>
      <c r="E26">
        <v>25</v>
      </c>
      <c r="F26" t="s">
        <v>517</v>
      </c>
      <c r="G26" t="s">
        <v>484</v>
      </c>
      <c r="H26" t="s">
        <v>552</v>
      </c>
    </row>
    <row r="27" spans="1:8">
      <c r="A27" t="b">
        <v>0</v>
      </c>
      <c r="B27">
        <v>26</v>
      </c>
      <c r="C27" t="b">
        <v>1</v>
      </c>
      <c r="D27" t="s">
        <v>51</v>
      </c>
      <c r="E27">
        <v>26</v>
      </c>
      <c r="F27" t="s">
        <v>518</v>
      </c>
      <c r="G27" t="s">
        <v>484</v>
      </c>
      <c r="H27" t="s">
        <v>553</v>
      </c>
    </row>
    <row r="28" spans="1:8">
      <c r="A28" t="b">
        <v>0</v>
      </c>
      <c r="B28">
        <v>27</v>
      </c>
      <c r="C28" t="b">
        <v>1</v>
      </c>
      <c r="D28" t="s">
        <v>50</v>
      </c>
      <c r="E28">
        <v>27</v>
      </c>
      <c r="F28" t="s">
        <v>519</v>
      </c>
      <c r="G28" t="s">
        <v>484</v>
      </c>
      <c r="H28" t="s">
        <v>553</v>
      </c>
    </row>
    <row r="29" spans="1:8">
      <c r="A29" t="b">
        <v>0</v>
      </c>
      <c r="B29">
        <v>28</v>
      </c>
      <c r="C29" t="b">
        <v>1</v>
      </c>
      <c r="D29" t="s">
        <v>49</v>
      </c>
      <c r="E29">
        <v>28</v>
      </c>
      <c r="F29" t="s">
        <v>520</v>
      </c>
      <c r="G29" t="s">
        <v>484</v>
      </c>
      <c r="H29" t="s">
        <v>553</v>
      </c>
    </row>
    <row r="30" spans="1:8" s="12" customFormat="1">
      <c r="A30" s="16" t="s">
        <v>428</v>
      </c>
      <c r="B30">
        <v>29</v>
      </c>
      <c r="C30" t="b">
        <v>1</v>
      </c>
      <c r="D30" t="s">
        <v>33</v>
      </c>
      <c r="E30">
        <v>29</v>
      </c>
      <c r="F30" t="s">
        <v>34</v>
      </c>
      <c r="G30" t="s">
        <v>484</v>
      </c>
      <c r="H30" t="s">
        <v>484</v>
      </c>
    </row>
  </sheetData>
  <autoFilter ref="A1:H30" xr:uid="{9BFACE9C-5F9C-4874-B246-FEF924E0E915}">
    <sortState xmlns:xlrd2="http://schemas.microsoft.com/office/spreadsheetml/2017/richdata2" ref="A2:H30">
      <sortCondition ref="B1:B30"/>
    </sortState>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B3A4F-C62E-4F58-81FF-FBA3015C62B5}">
  <sheetPr>
    <tabColor theme="2" tint="-9.9978637043366805E-2"/>
  </sheetPr>
  <dimension ref="A1:D37"/>
  <sheetViews>
    <sheetView workbookViewId="0">
      <pane ySplit="1" topLeftCell="A2" activePane="bottomLeft" state="frozen"/>
      <selection pane="bottomLeft" activeCell="J28" sqref="J28"/>
    </sheetView>
  </sheetViews>
  <sheetFormatPr defaultRowHeight="14.25"/>
  <cols>
    <col min="1" max="1" width="15.625" bestFit="1" customWidth="1"/>
    <col min="2" max="2" width="24.625" customWidth="1"/>
    <col min="3" max="3" width="16.875" bestFit="1" customWidth="1"/>
    <col min="4" max="4" width="22" bestFit="1" customWidth="1"/>
  </cols>
  <sheetData>
    <row r="1" spans="1:4" ht="15">
      <c r="A1" s="30" t="s">
        <v>522</v>
      </c>
      <c r="B1" s="30" t="s">
        <v>440</v>
      </c>
      <c r="C1" s="30" t="s">
        <v>395</v>
      </c>
      <c r="D1" s="30" t="s">
        <v>564</v>
      </c>
    </row>
    <row r="2" spans="1:4">
      <c r="A2">
        <v>1</v>
      </c>
      <c r="B2" t="s">
        <v>489</v>
      </c>
      <c r="C2" t="s">
        <v>38</v>
      </c>
      <c r="D2" t="s">
        <v>28</v>
      </c>
    </row>
    <row r="3" spans="1:4">
      <c r="A3">
        <v>3</v>
      </c>
      <c r="B3" t="s">
        <v>488</v>
      </c>
      <c r="C3" t="s">
        <v>79</v>
      </c>
      <c r="D3" t="s">
        <v>526</v>
      </c>
    </row>
    <row r="4" spans="1:4">
      <c r="A4">
        <v>4</v>
      </c>
      <c r="B4" t="s">
        <v>488</v>
      </c>
      <c r="C4" t="s">
        <v>79</v>
      </c>
      <c r="D4" t="s">
        <v>526</v>
      </c>
    </row>
    <row r="5" spans="1:4">
      <c r="A5">
        <v>5</v>
      </c>
      <c r="B5" t="s">
        <v>488</v>
      </c>
      <c r="C5" t="s">
        <v>79</v>
      </c>
      <c r="D5" t="s">
        <v>527</v>
      </c>
    </row>
    <row r="6" spans="1:4">
      <c r="A6">
        <v>6</v>
      </c>
      <c r="B6" t="s">
        <v>488</v>
      </c>
      <c r="C6" t="s">
        <v>79</v>
      </c>
      <c r="D6" t="s">
        <v>528</v>
      </c>
    </row>
    <row r="7" spans="1:4">
      <c r="A7">
        <v>7</v>
      </c>
      <c r="B7" t="s">
        <v>490</v>
      </c>
      <c r="C7" t="s">
        <v>36</v>
      </c>
      <c r="D7" t="s">
        <v>28</v>
      </c>
    </row>
    <row r="8" spans="1:4">
      <c r="A8">
        <v>8</v>
      </c>
      <c r="B8" t="s">
        <v>491</v>
      </c>
      <c r="C8" t="s">
        <v>62</v>
      </c>
      <c r="D8" t="s">
        <v>408</v>
      </c>
    </row>
    <row r="9" spans="1:4">
      <c r="A9">
        <v>9</v>
      </c>
      <c r="B9" t="s">
        <v>491</v>
      </c>
      <c r="C9" t="s">
        <v>62</v>
      </c>
      <c r="D9" t="s">
        <v>404</v>
      </c>
    </row>
    <row r="10" spans="1:4">
      <c r="A10">
        <v>10</v>
      </c>
      <c r="B10" t="s">
        <v>491</v>
      </c>
      <c r="C10" t="s">
        <v>62</v>
      </c>
      <c r="D10" t="s">
        <v>410</v>
      </c>
    </row>
    <row r="11" spans="1:4">
      <c r="A11">
        <v>11</v>
      </c>
      <c r="B11" t="s">
        <v>491</v>
      </c>
      <c r="C11" t="s">
        <v>62</v>
      </c>
      <c r="D11" t="s">
        <v>406</v>
      </c>
    </row>
    <row r="12" spans="1:4">
      <c r="A12">
        <v>12</v>
      </c>
      <c r="B12" t="s">
        <v>491</v>
      </c>
      <c r="C12" t="s">
        <v>62</v>
      </c>
      <c r="D12" t="s">
        <v>399</v>
      </c>
    </row>
    <row r="13" spans="1:4">
      <c r="A13">
        <v>13</v>
      </c>
      <c r="B13" t="s">
        <v>487</v>
      </c>
      <c r="C13" t="s">
        <v>41</v>
      </c>
      <c r="D13" t="s">
        <v>28</v>
      </c>
    </row>
    <row r="14" spans="1:4">
      <c r="A14">
        <v>14</v>
      </c>
      <c r="B14" t="s">
        <v>558</v>
      </c>
      <c r="C14" t="s">
        <v>41</v>
      </c>
      <c r="D14" t="s">
        <v>28</v>
      </c>
    </row>
    <row r="15" spans="1:4">
      <c r="A15">
        <v>15</v>
      </c>
      <c r="B15" t="s">
        <v>556</v>
      </c>
      <c r="C15" t="s">
        <v>41</v>
      </c>
      <c r="D15" t="s">
        <v>28</v>
      </c>
    </row>
    <row r="16" spans="1:4">
      <c r="A16">
        <v>16</v>
      </c>
      <c r="B16" t="s">
        <v>485</v>
      </c>
      <c r="C16" t="s">
        <v>41</v>
      </c>
      <c r="D16" t="s">
        <v>28</v>
      </c>
    </row>
    <row r="17" spans="1:4">
      <c r="A17">
        <v>17</v>
      </c>
      <c r="B17" t="s">
        <v>485</v>
      </c>
      <c r="C17" t="s">
        <v>71</v>
      </c>
      <c r="D17" t="s">
        <v>28</v>
      </c>
    </row>
    <row r="18" spans="1:4">
      <c r="A18">
        <v>18</v>
      </c>
      <c r="B18" t="s">
        <v>487</v>
      </c>
      <c r="C18" t="s">
        <v>71</v>
      </c>
      <c r="D18" t="s">
        <v>28</v>
      </c>
    </row>
    <row r="19" spans="1:4">
      <c r="A19">
        <v>18.5</v>
      </c>
      <c r="B19" t="s">
        <v>558</v>
      </c>
      <c r="C19" t="s">
        <v>71</v>
      </c>
      <c r="D19" t="s">
        <v>28</v>
      </c>
    </row>
    <row r="20" spans="1:4">
      <c r="A20">
        <v>19</v>
      </c>
      <c r="B20" t="s">
        <v>485</v>
      </c>
      <c r="C20" t="s">
        <v>418</v>
      </c>
      <c r="D20" t="s">
        <v>28</v>
      </c>
    </row>
    <row r="21" spans="1:4">
      <c r="A21">
        <v>20</v>
      </c>
      <c r="B21" t="s">
        <v>485</v>
      </c>
      <c r="C21" t="s">
        <v>61</v>
      </c>
      <c r="D21" t="s">
        <v>28</v>
      </c>
    </row>
    <row r="22" spans="1:4">
      <c r="A22">
        <v>21</v>
      </c>
      <c r="B22" t="s">
        <v>485</v>
      </c>
      <c r="C22" t="s">
        <v>59</v>
      </c>
      <c r="D22" t="s">
        <v>28</v>
      </c>
    </row>
    <row r="23" spans="1:4">
      <c r="A23">
        <v>22</v>
      </c>
      <c r="B23" t="s">
        <v>485</v>
      </c>
      <c r="C23" t="s">
        <v>57</v>
      </c>
      <c r="D23" t="s">
        <v>28</v>
      </c>
    </row>
    <row r="24" spans="1:4">
      <c r="A24">
        <v>23</v>
      </c>
      <c r="B24" t="s">
        <v>487</v>
      </c>
      <c r="C24" t="s">
        <v>57</v>
      </c>
      <c r="D24" t="s">
        <v>28</v>
      </c>
    </row>
    <row r="25" spans="1:4">
      <c r="A25">
        <v>24</v>
      </c>
      <c r="B25" t="s">
        <v>485</v>
      </c>
      <c r="C25" t="s">
        <v>70</v>
      </c>
      <c r="D25" t="s">
        <v>28</v>
      </c>
    </row>
    <row r="26" spans="1:4">
      <c r="A26">
        <v>25</v>
      </c>
      <c r="B26" t="s">
        <v>487</v>
      </c>
      <c r="C26" t="s">
        <v>70</v>
      </c>
      <c r="D26" t="s">
        <v>28</v>
      </c>
    </row>
    <row r="27" spans="1:4">
      <c r="A27">
        <v>26</v>
      </c>
      <c r="B27" t="s">
        <v>558</v>
      </c>
      <c r="C27" t="s">
        <v>419</v>
      </c>
      <c r="D27" t="s">
        <v>28</v>
      </c>
    </row>
    <row r="28" spans="1:4">
      <c r="A28">
        <v>27</v>
      </c>
      <c r="B28" t="s">
        <v>485</v>
      </c>
      <c r="C28" t="s">
        <v>419</v>
      </c>
      <c r="D28" t="s">
        <v>28</v>
      </c>
    </row>
    <row r="29" spans="1:4">
      <c r="A29">
        <v>27.5</v>
      </c>
      <c r="B29" t="s">
        <v>485</v>
      </c>
      <c r="C29" t="s">
        <v>414</v>
      </c>
      <c r="D29" t="s">
        <v>28</v>
      </c>
    </row>
    <row r="30" spans="1:4">
      <c r="A30">
        <v>28</v>
      </c>
      <c r="B30" t="s">
        <v>485</v>
      </c>
      <c r="C30" t="s">
        <v>64</v>
      </c>
      <c r="D30" t="s">
        <v>28</v>
      </c>
    </row>
    <row r="31" spans="1:4">
      <c r="A31">
        <v>29</v>
      </c>
      <c r="B31" t="s">
        <v>485</v>
      </c>
      <c r="C31" t="s">
        <v>54</v>
      </c>
      <c r="D31" t="s">
        <v>28</v>
      </c>
    </row>
    <row r="32" spans="1:4">
      <c r="A32">
        <v>30</v>
      </c>
      <c r="B32" t="s">
        <v>485</v>
      </c>
      <c r="C32" t="s">
        <v>82</v>
      </c>
      <c r="D32" t="s">
        <v>28</v>
      </c>
    </row>
    <row r="33" spans="1:4">
      <c r="A33">
        <v>31</v>
      </c>
      <c r="B33" t="s">
        <v>485</v>
      </c>
      <c r="C33" t="s">
        <v>44</v>
      </c>
      <c r="D33" t="s">
        <v>28</v>
      </c>
    </row>
    <row r="34" spans="1:4">
      <c r="A34">
        <v>32</v>
      </c>
      <c r="B34" t="s">
        <v>485</v>
      </c>
      <c r="C34" t="s">
        <v>51</v>
      </c>
      <c r="D34" t="s">
        <v>28</v>
      </c>
    </row>
    <row r="35" spans="1:4">
      <c r="A35">
        <v>33</v>
      </c>
      <c r="B35" t="s">
        <v>485</v>
      </c>
      <c r="C35" t="s">
        <v>50</v>
      </c>
      <c r="D35" t="s">
        <v>28</v>
      </c>
    </row>
    <row r="36" spans="1:4">
      <c r="A36">
        <v>34</v>
      </c>
      <c r="B36" t="s">
        <v>485</v>
      </c>
      <c r="C36" t="s">
        <v>49</v>
      </c>
      <c r="D36" t="s">
        <v>28</v>
      </c>
    </row>
    <row r="37" spans="1:4">
      <c r="A37">
        <v>35</v>
      </c>
      <c r="B37" t="s">
        <v>486</v>
      </c>
      <c r="C37" t="s">
        <v>33</v>
      </c>
      <c r="D37" t="s">
        <v>28</v>
      </c>
    </row>
  </sheetData>
  <autoFilter ref="A1:D37" xr:uid="{68EB3A4F-C62E-4F58-81FF-FBA3015C62B5}">
    <sortState xmlns:xlrd2="http://schemas.microsoft.com/office/spreadsheetml/2017/richdata2" ref="A2:D37">
      <sortCondition ref="A1:A37"/>
    </sortState>
  </autoFilter>
  <sortState xmlns:xlrd2="http://schemas.microsoft.com/office/spreadsheetml/2017/richdata2" ref="A2:D37">
    <sortCondition ref="A2:A37"/>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1E0CE-382E-4DA0-A29F-8FCDC95F128F}">
  <dimension ref="A1:H146"/>
  <sheetViews>
    <sheetView workbookViewId="0">
      <pane ySplit="1" topLeftCell="A87" activePane="bottomLeft" state="frozen"/>
      <selection pane="bottomLeft" activeCell="F108" sqref="F108"/>
    </sheetView>
  </sheetViews>
  <sheetFormatPr defaultRowHeight="15"/>
  <cols>
    <col min="1" max="1" width="20.625" customWidth="1"/>
    <col min="2" max="2" width="20.125" bestFit="1" customWidth="1"/>
    <col min="3" max="3" width="18.125" bestFit="1" customWidth="1"/>
    <col min="4" max="4" width="18.5" customWidth="1"/>
    <col min="5" max="5" width="18.5" style="105" customWidth="1"/>
    <col min="6" max="6" width="26.375" customWidth="1"/>
    <col min="7" max="7" width="20.375" customWidth="1"/>
  </cols>
  <sheetData>
    <row r="1" spans="1:8">
      <c r="A1" s="105" t="s">
        <v>1777</v>
      </c>
      <c r="B1" s="105" t="s">
        <v>1325</v>
      </c>
      <c r="C1" s="105" t="s">
        <v>1320</v>
      </c>
      <c r="D1" s="105" t="s">
        <v>1319</v>
      </c>
      <c r="E1" s="106" t="s">
        <v>2338</v>
      </c>
      <c r="F1" s="106" t="s">
        <v>1779</v>
      </c>
      <c r="G1" s="105" t="s">
        <v>1912</v>
      </c>
    </row>
    <row r="2" spans="1:8">
      <c r="A2" t="s">
        <v>1910</v>
      </c>
      <c r="B2" t="s">
        <v>447</v>
      </c>
      <c r="C2" t="b">
        <v>0</v>
      </c>
      <c r="D2" t="s">
        <v>1340</v>
      </c>
      <c r="F2" t="s">
        <v>1842</v>
      </c>
      <c r="G2" t="s">
        <v>447</v>
      </c>
      <c r="H2" t="str">
        <f>"- **{{ name_"&amp;F2&amp;" }}**: {{ def_"&amp;F2&amp;" }}"</f>
        <v>- **{{ name_3ormore_cat_ids_false }}**: {{ def_3ormore_cat_ids_false }}</v>
      </c>
    </row>
    <row r="3" spans="1:8">
      <c r="A3" t="s">
        <v>1910</v>
      </c>
      <c r="B3" t="s">
        <v>447</v>
      </c>
      <c r="C3" t="b">
        <v>1</v>
      </c>
      <c r="D3" t="s">
        <v>1341</v>
      </c>
      <c r="F3" t="s">
        <v>1841</v>
      </c>
      <c r="G3" t="s">
        <v>447</v>
      </c>
      <c r="H3" t="str">
        <f t="shared" ref="H3:H66" si="0">"- **{{ name_"&amp;F3&amp;" }}**: {{ def_"&amp;F3&amp;" }}"</f>
        <v>- **{{ name_3ormore_cat_ids_true }}**: {{ def_3ormore_cat_ids_true }}</v>
      </c>
    </row>
    <row r="4" spans="1:8">
      <c r="A4" t="s">
        <v>1910</v>
      </c>
      <c r="B4" t="s">
        <v>448</v>
      </c>
      <c r="C4" t="b">
        <v>0</v>
      </c>
      <c r="D4" t="s">
        <v>1340</v>
      </c>
      <c r="F4" t="s">
        <v>1850</v>
      </c>
      <c r="G4" t="s">
        <v>1915</v>
      </c>
      <c r="H4" t="str">
        <f t="shared" si="0"/>
        <v>- **{{ name_aux_count_possible_false }}**: {{ def_aux_count_possible_false }}</v>
      </c>
    </row>
    <row r="5" spans="1:8">
      <c r="A5" t="s">
        <v>1910</v>
      </c>
      <c r="B5" t="s">
        <v>448</v>
      </c>
      <c r="C5" t="b">
        <v>1</v>
      </c>
      <c r="D5" t="s">
        <v>1341</v>
      </c>
      <c r="F5" t="s">
        <v>1849</v>
      </c>
      <c r="G5" t="s">
        <v>1915</v>
      </c>
      <c r="H5" t="str">
        <f t="shared" si="0"/>
        <v>- **{{ name_aux_count_possible_true }}**: {{ def_aux_count_possible_true }}</v>
      </c>
    </row>
    <row r="6" spans="1:8">
      <c r="A6" t="s">
        <v>1910</v>
      </c>
      <c r="B6" t="s">
        <v>449</v>
      </c>
      <c r="C6" t="s">
        <v>1386</v>
      </c>
      <c r="D6" t="s">
        <v>1385</v>
      </c>
      <c r="F6" t="s">
        <v>1845</v>
      </c>
      <c r="G6" t="s">
        <v>1845</v>
      </c>
      <c r="H6" t="str">
        <f t="shared" si="0"/>
        <v>- **{{ name_auxillary_info_mvmt_speed }}**: {{ def_auxillary_info_mvmt_speed }}</v>
      </c>
    </row>
    <row r="7" spans="1:8">
      <c r="A7" t="s">
        <v>1910</v>
      </c>
      <c r="B7" t="s">
        <v>449</v>
      </c>
      <c r="C7" t="s">
        <v>1390</v>
      </c>
      <c r="D7" t="s">
        <v>1389</v>
      </c>
      <c r="F7" t="s">
        <v>1843</v>
      </c>
      <c r="G7" t="s">
        <v>1843</v>
      </c>
      <c r="H7" t="str">
        <f t="shared" si="0"/>
        <v>- **{{ name_auxillary_info_cannot_collect }}**: {{ def_auxillary_info_cannot_collect }}</v>
      </c>
    </row>
    <row r="8" spans="1:8">
      <c r="A8" t="s">
        <v>1910</v>
      </c>
      <c r="B8" t="s">
        <v>449</v>
      </c>
      <c r="C8" t="s">
        <v>1384</v>
      </c>
      <c r="D8" t="s">
        <v>1383</v>
      </c>
      <c r="F8" t="s">
        <v>1846</v>
      </c>
      <c r="G8" t="s">
        <v>1846</v>
      </c>
      <c r="H8" t="str">
        <f t="shared" si="0"/>
        <v>- **{{ name_auxillary_info_timelapse }}**: {{ def_auxillary_info_timelapse }}</v>
      </c>
    </row>
    <row r="9" spans="1:8">
      <c r="A9" t="s">
        <v>1910</v>
      </c>
      <c r="B9" t="s">
        <v>449</v>
      </c>
      <c r="C9" t="s">
        <v>1388</v>
      </c>
      <c r="D9" t="s">
        <v>1387</v>
      </c>
      <c r="F9" t="s">
        <v>1844</v>
      </c>
      <c r="G9" t="s">
        <v>1844</v>
      </c>
      <c r="H9" t="str">
        <f t="shared" si="0"/>
        <v>- **{{ name_auxillary_info_dist_to_cam }}**: {{ def_auxillary_info_dist_to_cam }}</v>
      </c>
    </row>
    <row r="10" spans="1:8">
      <c r="A10" t="s">
        <v>1910</v>
      </c>
      <c r="B10" t="s">
        <v>449</v>
      </c>
      <c r="C10" t="s">
        <v>1382</v>
      </c>
      <c r="D10" t="s">
        <v>1381</v>
      </c>
      <c r="F10" t="s">
        <v>1847</v>
      </c>
      <c r="G10" t="s">
        <v>1847</v>
      </c>
      <c r="H10" t="str">
        <f t="shared" si="0"/>
        <v>- **{{ name_auxillary_info_timeinfront }}**: {{ def_auxillary_info_timeinfront }}</v>
      </c>
    </row>
    <row r="11" spans="1:8">
      <c r="A11" t="s">
        <v>1910</v>
      </c>
      <c r="B11" t="s">
        <v>449</v>
      </c>
      <c r="C11" t="s">
        <v>957</v>
      </c>
      <c r="D11" t="s">
        <v>1380</v>
      </c>
      <c r="F11" t="s">
        <v>1848</v>
      </c>
      <c r="G11" t="s">
        <v>1848</v>
      </c>
      <c r="H11" t="str">
        <f t="shared" si="0"/>
        <v>- **{{ name_auxillary_info_none }}**: {{ def_auxillary_info_none }}</v>
      </c>
    </row>
    <row r="12" spans="1:8">
      <c r="A12" t="s">
        <v>1910</v>
      </c>
      <c r="B12" t="s">
        <v>2</v>
      </c>
      <c r="C12" t="s">
        <v>957</v>
      </c>
      <c r="D12" t="s">
        <v>1349</v>
      </c>
      <c r="F12" t="s">
        <v>1885</v>
      </c>
      <c r="G12" t="s">
        <v>1885</v>
      </c>
      <c r="H12" t="str">
        <f t="shared" si="0"/>
        <v>- **{{ name_bait_lure_none }}**: {{ def_bait_lure_none }}</v>
      </c>
    </row>
    <row r="13" spans="1:8">
      <c r="A13" t="s">
        <v>1910</v>
      </c>
      <c r="B13" t="s">
        <v>2</v>
      </c>
      <c r="C13" t="s">
        <v>1347</v>
      </c>
      <c r="D13" t="s">
        <v>1346</v>
      </c>
      <c r="F13" t="s">
        <v>1887</v>
      </c>
      <c r="G13" t="s">
        <v>1887</v>
      </c>
      <c r="H13" t="str">
        <f t="shared" si="0"/>
        <v>- **{{ name_bait_lure_baitlure_multi }}**: {{ def_bait_lure_baitlure_multi }}</v>
      </c>
    </row>
    <row r="14" spans="1:8">
      <c r="A14" t="s">
        <v>1910</v>
      </c>
      <c r="B14" t="s">
        <v>2</v>
      </c>
      <c r="C14" t="s">
        <v>1348</v>
      </c>
      <c r="D14" t="s">
        <v>1629</v>
      </c>
      <c r="F14" t="s">
        <v>1886</v>
      </c>
      <c r="G14" t="s">
        <v>1886</v>
      </c>
      <c r="H14" t="str">
        <f t="shared" si="0"/>
        <v>- **{{ name_bait_lure_baitlure_single }}**: {{ def_bait_lure_baitlure_single }}</v>
      </c>
    </row>
    <row r="15" spans="1:8">
      <c r="A15" t="s">
        <v>1910</v>
      </c>
      <c r="B15" t="s">
        <v>3</v>
      </c>
      <c r="C15" t="s">
        <v>1343</v>
      </c>
      <c r="D15" t="s">
        <v>1342</v>
      </c>
      <c r="F15" t="s">
        <v>1889</v>
      </c>
      <c r="G15" t="s">
        <v>1889</v>
      </c>
      <c r="H15" t="str">
        <f t="shared" si="0"/>
        <v>- **{{ name_bait_lure_cams_baitlure_subsetcams }}**: {{ def_bait_lure_cams_baitlure_subsetcams }}</v>
      </c>
    </row>
    <row r="16" spans="1:8">
      <c r="A16" t="s">
        <v>1910</v>
      </c>
      <c r="B16" t="s">
        <v>3</v>
      </c>
      <c r="C16" t="s">
        <v>1345</v>
      </c>
      <c r="D16" t="s">
        <v>1344</v>
      </c>
      <c r="F16" t="s">
        <v>1888</v>
      </c>
      <c r="G16" t="s">
        <v>1888</v>
      </c>
      <c r="H16" t="str">
        <f t="shared" si="0"/>
        <v>- **{{ name_bait_lure_cams_baitlure_allcams }}**: {{ def_bait_lure_cams_baitlure_allcams }}</v>
      </c>
    </row>
    <row r="17" spans="1:8">
      <c r="A17" t="s">
        <v>1910</v>
      </c>
      <c r="B17" t="s">
        <v>450</v>
      </c>
      <c r="C17" t="b">
        <v>0</v>
      </c>
      <c r="D17" t="s">
        <v>1340</v>
      </c>
      <c r="E17" s="105">
        <v>2</v>
      </c>
      <c r="F17" t="s">
        <v>1787</v>
      </c>
      <c r="G17" t="s">
        <v>1787</v>
      </c>
      <c r="H17" t="str">
        <f t="shared" si="0"/>
        <v>- **{{ name_cam_dens_gradient_false }}**: {{ def_cam_dens_gradient_false }}</v>
      </c>
    </row>
    <row r="18" spans="1:8">
      <c r="A18" t="s">
        <v>1910</v>
      </c>
      <c r="B18" t="s">
        <v>450</v>
      </c>
      <c r="C18" t="b">
        <v>1</v>
      </c>
      <c r="D18" t="s">
        <v>1341</v>
      </c>
      <c r="E18" s="105">
        <v>1</v>
      </c>
      <c r="F18" t="s">
        <v>1786</v>
      </c>
      <c r="G18" t="s">
        <v>1786</v>
      </c>
      <c r="H18" t="str">
        <f t="shared" si="0"/>
        <v>- **{{ name_cam_dens_gradient_true }}**: {{ def_cam_dens_gradient_true }}</v>
      </c>
    </row>
    <row r="19" spans="1:8">
      <c r="A19" t="s">
        <v>1910</v>
      </c>
      <c r="B19" t="s">
        <v>451</v>
      </c>
      <c r="C19" t="b">
        <v>0</v>
      </c>
      <c r="D19" t="s">
        <v>1340</v>
      </c>
      <c r="E19" s="105">
        <v>2</v>
      </c>
      <c r="F19" t="s">
        <v>1884</v>
      </c>
      <c r="G19" t="s">
        <v>1884</v>
      </c>
      <c r="H19" t="str">
        <f t="shared" si="0"/>
        <v>- **{{ name_cam_direction_ds_false }}**: {{ def_cam_direction_ds_false }}</v>
      </c>
    </row>
    <row r="20" spans="1:8">
      <c r="A20" t="s">
        <v>1910</v>
      </c>
      <c r="B20" t="s">
        <v>451</v>
      </c>
      <c r="C20" t="b">
        <v>1</v>
      </c>
      <c r="D20" t="s">
        <v>1341</v>
      </c>
      <c r="E20" s="105">
        <v>1</v>
      </c>
      <c r="F20" t="s">
        <v>1883</v>
      </c>
      <c r="G20" t="s">
        <v>1883</v>
      </c>
      <c r="H20" t="str">
        <f t="shared" si="0"/>
        <v>- **{{ name_cam_direction_ds_true }}**: {{ def_cam_direction_ds_true }}</v>
      </c>
    </row>
    <row r="21" spans="1:8">
      <c r="A21" t="s">
        <v>1910</v>
      </c>
      <c r="B21" t="s">
        <v>452</v>
      </c>
      <c r="C21" t="b">
        <v>0</v>
      </c>
      <c r="D21" t="s">
        <v>1340</v>
      </c>
      <c r="E21" s="105">
        <v>2</v>
      </c>
      <c r="F21" t="s">
        <v>1791</v>
      </c>
      <c r="G21" t="s">
        <v>1791</v>
      </c>
      <c r="H21" t="str">
        <f t="shared" si="0"/>
        <v>- **{{ name_cam_high_dens_false }}**: {{ def_cam_high_dens_false }}</v>
      </c>
    </row>
    <row r="22" spans="1:8">
      <c r="A22" t="s">
        <v>1910</v>
      </c>
      <c r="B22" t="s">
        <v>452</v>
      </c>
      <c r="C22" t="b">
        <v>1</v>
      </c>
      <c r="D22" t="s">
        <v>1341</v>
      </c>
      <c r="E22" s="105">
        <v>1</v>
      </c>
      <c r="F22" t="s">
        <v>1790</v>
      </c>
      <c r="G22" t="s">
        <v>1790</v>
      </c>
      <c r="H22" t="str">
        <f t="shared" si="0"/>
        <v>- **{{ name_cam_high_dens_true }}**: {{ def_cam_high_dens_true }}</v>
      </c>
    </row>
    <row r="23" spans="1:8">
      <c r="A23" t="s">
        <v>1910</v>
      </c>
      <c r="B23" t="s">
        <v>439</v>
      </c>
      <c r="C23" t="b">
        <v>0</v>
      </c>
      <c r="D23" t="s">
        <v>1340</v>
      </c>
      <c r="E23" s="105">
        <v>2</v>
      </c>
      <c r="F23" t="s">
        <v>1895</v>
      </c>
      <c r="G23" t="s">
        <v>1895</v>
      </c>
      <c r="H23" t="str">
        <f t="shared" si="0"/>
        <v>- **{{ name_cam_independent_false }}**: {{ def_cam_independent_false }}</v>
      </c>
    </row>
    <row r="24" spans="1:8">
      <c r="A24" t="s">
        <v>1910</v>
      </c>
      <c r="B24" t="s">
        <v>439</v>
      </c>
      <c r="C24" t="b">
        <v>1</v>
      </c>
      <c r="D24" t="s">
        <v>1341</v>
      </c>
      <c r="E24" s="105">
        <v>1</v>
      </c>
      <c r="F24" t="s">
        <v>1894</v>
      </c>
      <c r="G24" t="s">
        <v>1894</v>
      </c>
      <c r="H24" t="str">
        <f t="shared" si="0"/>
        <v>- **{{ name_cam_independent_true }}**: {{ def_cam_independent_true }}</v>
      </c>
    </row>
    <row r="25" spans="1:8">
      <c r="A25" t="s">
        <v>1910</v>
      </c>
      <c r="B25" t="s">
        <v>5</v>
      </c>
      <c r="C25" t="b">
        <v>0</v>
      </c>
      <c r="D25" t="s">
        <v>1340</v>
      </c>
      <c r="E25" s="105">
        <v>2</v>
      </c>
      <c r="F25" t="s">
        <v>1878</v>
      </c>
      <c r="G25" t="s">
        <v>1878</v>
      </c>
      <c r="H25" t="str">
        <f t="shared" si="0"/>
        <v>- **{{ name_cam_makemod_same_false }}**: {{ def_cam_makemod_same_false }}</v>
      </c>
    </row>
    <row r="26" spans="1:8">
      <c r="A26" t="s">
        <v>1910</v>
      </c>
      <c r="B26" t="s">
        <v>5</v>
      </c>
      <c r="C26" t="b">
        <v>1</v>
      </c>
      <c r="D26" t="s">
        <v>1341</v>
      </c>
      <c r="E26" s="105">
        <v>1</v>
      </c>
      <c r="F26" t="s">
        <v>1877</v>
      </c>
      <c r="G26" t="s">
        <v>1877</v>
      </c>
      <c r="H26" t="str">
        <f t="shared" si="0"/>
        <v>- **{{ name_cam_makemod_same_true }}**: {{ def_cam_makemod_same_true }}</v>
      </c>
    </row>
    <row r="27" spans="1:8">
      <c r="A27" t="s">
        <v>1910</v>
      </c>
      <c r="B27" t="s">
        <v>6</v>
      </c>
      <c r="C27" t="s">
        <v>1351</v>
      </c>
      <c r="D27" t="s">
        <v>1351</v>
      </c>
      <c r="F27" t="s">
        <v>1881</v>
      </c>
      <c r="G27" t="s">
        <v>1881</v>
      </c>
      <c r="H27" t="str">
        <f t="shared" si="0"/>
        <v>- **{{ name_cam_protocol_ht_angle_consistent }}**: {{ def_cam_protocol_ht_angle_consistent }}</v>
      </c>
    </row>
    <row r="28" spans="1:8">
      <c r="A28" t="s">
        <v>1910</v>
      </c>
      <c r="B28" t="s">
        <v>6</v>
      </c>
      <c r="C28" t="s">
        <v>1350</v>
      </c>
      <c r="D28" t="s">
        <v>1350</v>
      </c>
      <c r="F28" t="s">
        <v>1882</v>
      </c>
      <c r="G28" t="s">
        <v>1882</v>
      </c>
      <c r="H28" t="str">
        <f t="shared" si="0"/>
        <v>- **{{ name_cam_protocol_ht_angle_variable }}**: {{ def_cam_protocol_ht_angle_variable }}</v>
      </c>
    </row>
    <row r="29" spans="1:8">
      <c r="A29" t="s">
        <v>1910</v>
      </c>
      <c r="B29" t="s">
        <v>9</v>
      </c>
      <c r="C29" t="b">
        <v>0</v>
      </c>
      <c r="D29" t="s">
        <v>1340</v>
      </c>
      <c r="E29" s="105">
        <v>2</v>
      </c>
      <c r="F29" t="s">
        <v>1880</v>
      </c>
      <c r="G29" t="s">
        <v>1880</v>
      </c>
      <c r="H29" t="str">
        <f t="shared" si="0"/>
        <v>- **{{ name_cam_settings_mult_false }}**: {{ def_cam_settings_mult_false }}</v>
      </c>
    </row>
    <row r="30" spans="1:8">
      <c r="A30" t="s">
        <v>1910</v>
      </c>
      <c r="B30" t="s">
        <v>9</v>
      </c>
      <c r="C30" t="b">
        <v>1</v>
      </c>
      <c r="D30" t="s">
        <v>1341</v>
      </c>
      <c r="E30" s="105">
        <v>1</v>
      </c>
      <c r="F30" t="s">
        <v>1879</v>
      </c>
      <c r="G30" t="s">
        <v>1879</v>
      </c>
      <c r="H30" t="str">
        <f t="shared" si="0"/>
        <v>- **{{ name_cam_settings_mult_true }}**: {{ def_cam_settings_mult_true }}</v>
      </c>
    </row>
    <row r="31" spans="1:8">
      <c r="A31" t="s">
        <v>1778</v>
      </c>
      <c r="B31" t="s">
        <v>11</v>
      </c>
      <c r="C31" t="b">
        <v>0</v>
      </c>
      <c r="D31" t="s">
        <v>1340</v>
      </c>
      <c r="E31" s="105">
        <v>2</v>
      </c>
      <c r="F31" t="s">
        <v>1789</v>
      </c>
      <c r="G31" t="s">
        <v>1789</v>
      </c>
      <c r="H31" t="str">
        <f t="shared" si="0"/>
        <v>- **{{ name_cam_strat_covar_false }}**: {{ def_cam_strat_covar_false }}</v>
      </c>
    </row>
    <row r="32" spans="1:8">
      <c r="A32" t="s">
        <v>1778</v>
      </c>
      <c r="B32" t="s">
        <v>11</v>
      </c>
      <c r="C32" t="b">
        <v>1</v>
      </c>
      <c r="D32" t="s">
        <v>1341</v>
      </c>
      <c r="E32" s="105">
        <v>1</v>
      </c>
      <c r="F32" t="s">
        <v>1788</v>
      </c>
      <c r="G32" t="s">
        <v>1788</v>
      </c>
      <c r="H32" t="str">
        <f t="shared" si="0"/>
        <v>- **{{ name_cam_strat_covar_true }}**: {{ def_cam_strat_covar_true }}</v>
      </c>
    </row>
    <row r="33" spans="1:8">
      <c r="A33" t="s">
        <v>1910</v>
      </c>
      <c r="B33" t="s">
        <v>1431</v>
      </c>
      <c r="C33" t="b">
        <v>0</v>
      </c>
      <c r="D33" t="s">
        <v>1340</v>
      </c>
      <c r="E33" s="105">
        <v>2</v>
      </c>
      <c r="F33" t="s">
        <v>1891</v>
      </c>
      <c r="G33" t="s">
        <v>1891</v>
      </c>
      <c r="H33" t="str">
        <f t="shared" si="0"/>
        <v>- **{{ name_cam_targ_feature_false }}**: {{ def_cam_targ_feature_false }}</v>
      </c>
    </row>
    <row r="34" spans="1:8">
      <c r="A34" t="s">
        <v>1910</v>
      </c>
      <c r="B34" t="s">
        <v>1431</v>
      </c>
      <c r="C34" t="b">
        <v>1</v>
      </c>
      <c r="D34" t="s">
        <v>1341</v>
      </c>
      <c r="E34" s="105">
        <v>1</v>
      </c>
      <c r="F34" t="s">
        <v>1890</v>
      </c>
      <c r="G34" t="s">
        <v>1890</v>
      </c>
      <c r="H34" t="str">
        <f t="shared" si="0"/>
        <v>- **{{ name_cam_targ_feature_true }}**: {{ def_cam_targ_feature_true }}</v>
      </c>
    </row>
    <row r="35" spans="1:8">
      <c r="A35" t="s">
        <v>1910</v>
      </c>
      <c r="B35" t="s">
        <v>1432</v>
      </c>
      <c r="C35" t="b">
        <v>0</v>
      </c>
      <c r="D35" t="s">
        <v>1340</v>
      </c>
      <c r="E35" s="105">
        <v>2</v>
      </c>
      <c r="F35" t="s">
        <v>1893</v>
      </c>
      <c r="G35" t="s">
        <v>1893</v>
      </c>
      <c r="H35" t="str">
        <f t="shared" si="0"/>
        <v>- **{{ name_cam_targ_feature_same_false }}**: {{ def_cam_targ_feature_same_false }}</v>
      </c>
    </row>
    <row r="36" spans="1:8">
      <c r="A36" t="s">
        <v>1910</v>
      </c>
      <c r="B36" t="s">
        <v>1432</v>
      </c>
      <c r="C36" t="b">
        <v>1</v>
      </c>
      <c r="D36" t="s">
        <v>1341</v>
      </c>
      <c r="E36" s="105">
        <v>1</v>
      </c>
      <c r="F36" t="s">
        <v>1892</v>
      </c>
      <c r="G36" t="s">
        <v>1892</v>
      </c>
      <c r="H36" t="str">
        <f t="shared" si="0"/>
        <v>- **{{ name_cam_targ_feature_same_true }}**: {{ def_cam_targ_feature_same_true }}</v>
      </c>
    </row>
    <row r="37" spans="1:8">
      <c r="A37" t="s">
        <v>1778</v>
      </c>
      <c r="B37" t="s">
        <v>972</v>
      </c>
      <c r="C37" t="s">
        <v>28</v>
      </c>
      <c r="D37" t="s">
        <v>1340</v>
      </c>
      <c r="F37" t="s">
        <v>1812</v>
      </c>
      <c r="G37" t="s">
        <v>1812</v>
      </c>
      <c r="H37" t="str">
        <f t="shared" si="0"/>
        <v>- **{{ name_data_hr_na }}**: {{ def_data_hr_na }}</v>
      </c>
    </row>
    <row r="38" spans="1:8">
      <c r="A38" t="s">
        <v>1778</v>
      </c>
      <c r="B38" t="s">
        <v>972</v>
      </c>
      <c r="C38" t="s">
        <v>1158</v>
      </c>
      <c r="D38" t="s">
        <v>1341</v>
      </c>
      <c r="F38" t="s">
        <v>1811</v>
      </c>
      <c r="G38" t="s">
        <v>1811</v>
      </c>
      <c r="H38" t="str">
        <f t="shared" si="0"/>
        <v>- **{{ name_data_hr_integer }}**: {{ def_data_hr_integer }}</v>
      </c>
    </row>
    <row r="39" spans="1:8">
      <c r="A39" t="s">
        <v>1910</v>
      </c>
      <c r="B39" t="s">
        <v>453</v>
      </c>
      <c r="C39" t="s">
        <v>565</v>
      </c>
      <c r="D39" t="s">
        <v>565</v>
      </c>
      <c r="F39" t="s">
        <v>1852</v>
      </c>
      <c r="G39" t="s">
        <v>1852</v>
      </c>
      <c r="H39" t="str">
        <f t="shared" si="0"/>
        <v>- **{{ name_focalarea_calc_binned }}**: {{ def_focalarea_calc_binned }}</v>
      </c>
    </row>
    <row r="40" spans="1:8">
      <c r="A40" t="s">
        <v>1910</v>
      </c>
      <c r="B40" t="s">
        <v>453</v>
      </c>
      <c r="C40" t="s">
        <v>566</v>
      </c>
      <c r="D40" t="s">
        <v>566</v>
      </c>
      <c r="F40" t="s">
        <v>1851</v>
      </c>
      <c r="G40" t="s">
        <v>1851</v>
      </c>
      <c r="H40" t="str">
        <f t="shared" si="0"/>
        <v>- **{{ name_focalarea_calc_measured }}**: {{ def_focalarea_calc_measured }}</v>
      </c>
    </row>
    <row r="41" spans="1:8">
      <c r="A41" t="s">
        <v>1910</v>
      </c>
      <c r="B41" t="s">
        <v>454</v>
      </c>
      <c r="C41" t="s">
        <v>1392</v>
      </c>
      <c r="D41" t="s">
        <v>1392</v>
      </c>
      <c r="F41" t="s">
        <v>1839</v>
      </c>
      <c r="G41" t="s">
        <v>1839</v>
      </c>
      <c r="H41" t="str">
        <f t="shared" si="0"/>
        <v>- **{{ name_marking_allsub_all }}**: {{ def_marking_allsub_all }}</v>
      </c>
    </row>
    <row r="42" spans="1:8">
      <c r="A42" t="s">
        <v>1910</v>
      </c>
      <c r="B42" t="s">
        <v>454</v>
      </c>
      <c r="C42" t="s">
        <v>1391</v>
      </c>
      <c r="D42" t="s">
        <v>1391</v>
      </c>
      <c r="F42" t="s">
        <v>1840</v>
      </c>
      <c r="G42" t="s">
        <v>1840</v>
      </c>
      <c r="H42" t="str">
        <f t="shared" si="0"/>
        <v>- **{{ name_marking_allsub_subset }}**: {{ def_marking_allsub_subset }}</v>
      </c>
    </row>
    <row r="43" spans="1:8">
      <c r="A43" t="s">
        <v>1910</v>
      </c>
      <c r="B43" t="s">
        <v>455</v>
      </c>
      <c r="C43" t="s">
        <v>1395</v>
      </c>
      <c r="D43" t="s">
        <v>1395</v>
      </c>
      <c r="F43" t="s">
        <v>1836</v>
      </c>
      <c r="G43" t="s">
        <v>1836</v>
      </c>
      <c r="H43" t="str">
        <f t="shared" si="0"/>
        <v>- **{{ name_marking_code_marked }}**: {{ def_marking_code_marked }}</v>
      </c>
    </row>
    <row r="44" spans="1:8">
      <c r="A44" t="s">
        <v>1910</v>
      </c>
      <c r="B44" t="s">
        <v>455</v>
      </c>
      <c r="C44" t="s">
        <v>1394</v>
      </c>
      <c r="D44" t="s">
        <v>1394</v>
      </c>
      <c r="F44" t="s">
        <v>1837</v>
      </c>
      <c r="G44" t="s">
        <v>1837</v>
      </c>
      <c r="H44" t="str">
        <f t="shared" si="0"/>
        <v>- **{{ name_marking_code_partially marked }}**: {{ def_marking_code_partially marked }}</v>
      </c>
    </row>
    <row r="45" spans="1:8">
      <c r="A45" t="s">
        <v>1910</v>
      </c>
      <c r="B45" t="s">
        <v>455</v>
      </c>
      <c r="C45" t="s">
        <v>1393</v>
      </c>
      <c r="D45" t="s">
        <v>1393</v>
      </c>
      <c r="F45" t="s">
        <v>1838</v>
      </c>
      <c r="G45" t="s">
        <v>1838</v>
      </c>
      <c r="H45" t="str">
        <f t="shared" si="0"/>
        <v>- **{{ name_marking_code_unmarked }}**: {{ def_marking_code_unmarked }}</v>
      </c>
    </row>
    <row r="46" spans="1:8">
      <c r="A46" t="s">
        <v>1910</v>
      </c>
      <c r="B46" t="s">
        <v>456</v>
      </c>
      <c r="C46" t="b">
        <v>0</v>
      </c>
      <c r="D46" t="s">
        <v>1340</v>
      </c>
      <c r="F46" t="s">
        <v>1899</v>
      </c>
      <c r="G46" t="s">
        <v>1899</v>
      </c>
      <c r="H46" t="str">
        <f t="shared" si="0"/>
        <v>- **{{ name_modmixed_false }}**: {{ def_modmixed_false }}</v>
      </c>
    </row>
    <row r="47" spans="1:8">
      <c r="A47" t="s">
        <v>1910</v>
      </c>
      <c r="B47" t="s">
        <v>456</v>
      </c>
      <c r="C47" t="b">
        <v>1</v>
      </c>
      <c r="D47" t="s">
        <v>1341</v>
      </c>
      <c r="F47" t="s">
        <v>1898</v>
      </c>
      <c r="G47" t="s">
        <v>1898</v>
      </c>
      <c r="H47" t="str">
        <f t="shared" si="0"/>
        <v>- **{{ name_modmixed_true }}**: {{ def_modmixed_true }}</v>
      </c>
    </row>
    <row r="48" spans="1:8">
      <c r="A48" t="s">
        <v>1910</v>
      </c>
      <c r="B48" t="s">
        <v>13</v>
      </c>
      <c r="C48" t="b">
        <v>0</v>
      </c>
      <c r="D48" t="s">
        <v>1340</v>
      </c>
      <c r="F48" t="s">
        <v>1897</v>
      </c>
      <c r="G48" t="s">
        <v>1897</v>
      </c>
      <c r="H48" t="str">
        <f t="shared" si="0"/>
        <v>- **{{ name_multisamp_per_loc_false }}**: {{ def_multisamp_per_loc_false }}</v>
      </c>
    </row>
    <row r="49" spans="1:8">
      <c r="A49" t="s">
        <v>1910</v>
      </c>
      <c r="B49" t="s">
        <v>13</v>
      </c>
      <c r="C49" t="b">
        <v>1</v>
      </c>
      <c r="D49" t="s">
        <v>1341</v>
      </c>
      <c r="F49" t="s">
        <v>1896</v>
      </c>
      <c r="G49" t="s">
        <v>1896</v>
      </c>
      <c r="H49" t="str">
        <f t="shared" si="0"/>
        <v>- **{{ name_multisamp_per_loc_true }}**: {{ def_multisamp_per_loc_true }}</v>
      </c>
    </row>
    <row r="50" spans="1:8">
      <c r="A50" t="s">
        <v>1778</v>
      </c>
      <c r="B50" t="s">
        <v>1305</v>
      </c>
      <c r="C50" t="b">
        <v>0</v>
      </c>
      <c r="D50" t="s">
        <v>1340</v>
      </c>
      <c r="F50" t="s">
        <v>1783</v>
      </c>
      <c r="G50" t="s">
        <v>1783</v>
      </c>
      <c r="H50" t="str">
        <f t="shared" si="0"/>
        <v>- **{{ name_num_cams_limited_false }}**: {{ def_num_cams_limited_false }}</v>
      </c>
    </row>
    <row r="51" spans="1:8">
      <c r="A51" t="s">
        <v>1778</v>
      </c>
      <c r="B51" t="s">
        <v>1305</v>
      </c>
      <c r="C51" t="b">
        <v>1</v>
      </c>
      <c r="D51" t="s">
        <v>1341</v>
      </c>
      <c r="F51" t="s">
        <v>1782</v>
      </c>
      <c r="G51" t="s">
        <v>1782</v>
      </c>
      <c r="H51" t="str">
        <f t="shared" si="0"/>
        <v>- **{{ name_num_cams_limited_true }}**: {{ def_num_cams_limited_true }}</v>
      </c>
    </row>
    <row r="52" spans="1:8">
      <c r="A52" t="s">
        <v>1778</v>
      </c>
      <c r="B52" t="s">
        <v>18</v>
      </c>
      <c r="C52" t="s">
        <v>1353</v>
      </c>
      <c r="D52" t="s">
        <v>1352</v>
      </c>
      <c r="E52" s="105">
        <v>2</v>
      </c>
      <c r="F52" t="s">
        <v>1914</v>
      </c>
      <c r="G52" t="s">
        <v>1914</v>
      </c>
      <c r="H52" t="str">
        <f t="shared" si="0"/>
        <v>- **{{ name_obj_targ_sp_multiple }}**: {{ def_obj_targ_sp_multiple }}</v>
      </c>
    </row>
    <row r="53" spans="1:8">
      <c r="A53" t="s">
        <v>1778</v>
      </c>
      <c r="B53" t="s">
        <v>18</v>
      </c>
      <c r="C53" t="s">
        <v>1412</v>
      </c>
      <c r="D53" t="s">
        <v>1411</v>
      </c>
      <c r="E53" s="105">
        <v>1</v>
      </c>
      <c r="F53" t="s">
        <v>1913</v>
      </c>
      <c r="G53" t="s">
        <v>1913</v>
      </c>
      <c r="H53" t="str">
        <f t="shared" si="0"/>
        <v>- **{{ name_obj_targ_sp_single }}**: {{ def_obj_targ_sp_single }}</v>
      </c>
    </row>
    <row r="54" spans="1:8">
      <c r="A54" t="s">
        <v>1778</v>
      </c>
      <c r="B54" t="s">
        <v>440</v>
      </c>
      <c r="C54" t="s">
        <v>558</v>
      </c>
      <c r="D54" t="s">
        <v>557</v>
      </c>
      <c r="F54" t="s">
        <v>558</v>
      </c>
      <c r="G54" t="s">
        <v>558</v>
      </c>
      <c r="H54" t="str">
        <f t="shared" si="0"/>
        <v>- **{{ name_obj_abundance }}**: {{ def_obj_abundance }}</v>
      </c>
    </row>
    <row r="55" spans="1:8">
      <c r="A55" t="s">
        <v>1778</v>
      </c>
      <c r="B55" t="s">
        <v>440</v>
      </c>
      <c r="C55" t="s">
        <v>486</v>
      </c>
      <c r="D55" t="s">
        <v>34</v>
      </c>
      <c r="F55" t="s">
        <v>486</v>
      </c>
      <c r="G55" t="s">
        <v>486</v>
      </c>
      <c r="H55" t="str">
        <f t="shared" si="0"/>
        <v>- **{{ name_obj_behaviour }}**: {{ def_obj_behaviour }}</v>
      </c>
    </row>
    <row r="56" spans="1:8">
      <c r="A56" t="s">
        <v>1778</v>
      </c>
      <c r="B56" t="s">
        <v>440</v>
      </c>
      <c r="C56" t="s">
        <v>485</v>
      </c>
      <c r="D56" t="s">
        <v>554</v>
      </c>
      <c r="F56" t="s">
        <v>485</v>
      </c>
      <c r="G56" t="s">
        <v>485</v>
      </c>
      <c r="H56" t="str">
        <f t="shared" si="0"/>
        <v>- **{{ name_obj_density }}**: {{ def_obj_density }}</v>
      </c>
    </row>
    <row r="57" spans="1:8">
      <c r="A57" t="s">
        <v>1778</v>
      </c>
      <c r="B57" t="s">
        <v>440</v>
      </c>
      <c r="C57" t="s">
        <v>490</v>
      </c>
      <c r="D57" t="s">
        <v>561</v>
      </c>
      <c r="F57" t="s">
        <v>490</v>
      </c>
      <c r="G57" t="s">
        <v>490</v>
      </c>
      <c r="H57" t="str">
        <f t="shared" si="0"/>
        <v>- **{{ name_obj_occupancy }}**: {{ def_obj_occupancy }}</v>
      </c>
    </row>
    <row r="58" spans="1:8">
      <c r="A58" t="s">
        <v>1778</v>
      </c>
      <c r="B58" t="s">
        <v>440</v>
      </c>
      <c r="C58" t="s">
        <v>487</v>
      </c>
      <c r="D58" t="s">
        <v>559</v>
      </c>
      <c r="F58" t="s">
        <v>487</v>
      </c>
      <c r="G58" t="s">
        <v>487</v>
      </c>
      <c r="H58" t="str">
        <f t="shared" si="0"/>
        <v>- **{{ name_obj_pop_size }}**: {{ def_obj_pop_size }}</v>
      </c>
    </row>
    <row r="59" spans="1:8">
      <c r="A59" t="s">
        <v>1778</v>
      </c>
      <c r="B59" t="s">
        <v>440</v>
      </c>
      <c r="C59" t="s">
        <v>491</v>
      </c>
      <c r="D59" t="s">
        <v>560</v>
      </c>
      <c r="F59" t="s">
        <v>491</v>
      </c>
      <c r="G59" t="s">
        <v>491</v>
      </c>
      <c r="H59" t="str">
        <f t="shared" si="0"/>
        <v>- **{{ name_obj_rel_abund }}**: {{ def_obj_rel_abund }}</v>
      </c>
    </row>
    <row r="60" spans="1:8">
      <c r="A60" t="s">
        <v>1778</v>
      </c>
      <c r="B60" t="s">
        <v>440</v>
      </c>
      <c r="C60" t="s">
        <v>488</v>
      </c>
      <c r="D60" t="s">
        <v>506</v>
      </c>
      <c r="F60" t="s">
        <v>488</v>
      </c>
      <c r="G60" t="s">
        <v>488</v>
      </c>
      <c r="H60" t="str">
        <f t="shared" si="0"/>
        <v>- **{{ name_obj_divers_rich }}**: {{ def_obj_divers_rich }}</v>
      </c>
    </row>
    <row r="61" spans="1:8">
      <c r="A61" t="s">
        <v>1778</v>
      </c>
      <c r="B61" t="s">
        <v>440</v>
      </c>
      <c r="C61" t="s">
        <v>489</v>
      </c>
      <c r="D61" t="s">
        <v>505</v>
      </c>
      <c r="F61" t="s">
        <v>489</v>
      </c>
      <c r="G61" t="s">
        <v>489</v>
      </c>
      <c r="H61" t="str">
        <f t="shared" si="0"/>
        <v>- **{{ name_obj_inventory }}**: {{ def_obj_inventory }}</v>
      </c>
    </row>
    <row r="62" spans="1:8">
      <c r="A62" t="s">
        <v>1778</v>
      </c>
      <c r="B62" t="s">
        <v>440</v>
      </c>
      <c r="C62" t="s">
        <v>1415</v>
      </c>
      <c r="D62" t="s">
        <v>1354</v>
      </c>
      <c r="F62" t="s">
        <v>1415</v>
      </c>
      <c r="G62" t="s">
        <v>1415</v>
      </c>
      <c r="H62" t="str">
        <f t="shared" si="0"/>
        <v>- **{{ name_obj_unknown }}**: {{ def_obj_unknown }}</v>
      </c>
    </row>
    <row r="63" spans="1:8">
      <c r="A63" t="s">
        <v>1778</v>
      </c>
      <c r="B63" t="s">
        <v>440</v>
      </c>
      <c r="C63" t="s">
        <v>556</v>
      </c>
      <c r="D63" t="s">
        <v>555</v>
      </c>
      <c r="F63" t="s">
        <v>556</v>
      </c>
      <c r="G63" t="s">
        <v>556</v>
      </c>
      <c r="H63" t="str">
        <f t="shared" si="0"/>
        <v>- **{{ name_obj_vital_rate }}**: {{ def_obj_vital_rate }}</v>
      </c>
    </row>
    <row r="64" spans="1:8">
      <c r="A64" t="s">
        <v>1910</v>
      </c>
      <c r="B64" t="s">
        <v>462</v>
      </c>
      <c r="C64" t="b">
        <v>0</v>
      </c>
      <c r="D64" t="s">
        <v>1340</v>
      </c>
      <c r="F64" t="s">
        <v>1901</v>
      </c>
      <c r="G64" t="s">
        <v>1901</v>
      </c>
      <c r="H64" t="str">
        <f t="shared" si="0"/>
        <v>- **{{ name_overdispersion_false }}**: {{ def_overdispersion_false }}</v>
      </c>
    </row>
    <row r="65" spans="1:8">
      <c r="A65" t="s">
        <v>1910</v>
      </c>
      <c r="B65" t="s">
        <v>462</v>
      </c>
      <c r="C65" t="b">
        <v>1</v>
      </c>
      <c r="D65" t="s">
        <v>1341</v>
      </c>
      <c r="F65" t="s">
        <v>1900</v>
      </c>
      <c r="G65" t="s">
        <v>1900</v>
      </c>
      <c r="H65" t="str">
        <f t="shared" si="0"/>
        <v>- **{{ name_overdispersion_true }}**: {{ def_overdispersion_true }}</v>
      </c>
    </row>
    <row r="66" spans="1:8">
      <c r="A66" t="s">
        <v>1778</v>
      </c>
      <c r="B66" t="s">
        <v>441</v>
      </c>
      <c r="C66" t="s">
        <v>1355</v>
      </c>
      <c r="D66" t="s">
        <v>1369</v>
      </c>
      <c r="F66" t="s">
        <v>1796</v>
      </c>
      <c r="G66" t="s">
        <v>1796</v>
      </c>
      <c r="H66" t="str">
        <f t="shared" si="0"/>
        <v>- **{{ name_sp_asymptote_unkn }}**: {{ def_sp_asymptote_unkn }}</v>
      </c>
    </row>
    <row r="67" spans="1:8">
      <c r="A67" t="s">
        <v>1778</v>
      </c>
      <c r="B67" t="s">
        <v>441</v>
      </c>
      <c r="C67" t="s">
        <v>1396</v>
      </c>
      <c r="D67" t="s">
        <v>1340</v>
      </c>
      <c r="F67" t="s">
        <v>1798</v>
      </c>
      <c r="G67" t="s">
        <v>1798</v>
      </c>
      <c r="H67" t="str">
        <f t="shared" ref="H67:H130" si="1">"- **{{ name_"&amp;F67&amp;" }}**: {{ def_"&amp;F67&amp;" }}"</f>
        <v>- **{{ name_sp_asymptote_false }}**: {{ def_sp_asymptote_false }}</v>
      </c>
    </row>
    <row r="68" spans="1:8">
      <c r="A68" t="s">
        <v>1778</v>
      </c>
      <c r="B68" t="s">
        <v>441</v>
      </c>
      <c r="C68" t="s">
        <v>1397</v>
      </c>
      <c r="D68" t="s">
        <v>1341</v>
      </c>
      <c r="F68" t="s">
        <v>1797</v>
      </c>
      <c r="G68" t="s">
        <v>1797</v>
      </c>
      <c r="H68" t="str">
        <f t="shared" si="1"/>
        <v>- **{{ name_sp_asymptote_true }}**: {{ def_sp_asymptote_true }}</v>
      </c>
    </row>
    <row r="69" spans="1:8">
      <c r="A69" t="s">
        <v>1910</v>
      </c>
      <c r="B69" t="s">
        <v>15</v>
      </c>
      <c r="C69" t="s">
        <v>1371</v>
      </c>
      <c r="D69" t="s">
        <v>1398</v>
      </c>
      <c r="F69" t="s">
        <v>1830</v>
      </c>
      <c r="G69" t="s">
        <v>1830</v>
      </c>
      <c r="H69" t="str">
        <f t="shared" si="1"/>
        <v>- **{{ name_sp_behav_avoidant }}**: {{ def_sp_behav_avoidant }}</v>
      </c>
    </row>
    <row r="70" spans="1:8">
      <c r="A70" t="s">
        <v>1910</v>
      </c>
      <c r="B70" t="s">
        <v>15</v>
      </c>
      <c r="C70" t="s">
        <v>1375</v>
      </c>
      <c r="D70" t="s">
        <v>1400</v>
      </c>
      <c r="F70" t="s">
        <v>1828</v>
      </c>
      <c r="G70" t="s">
        <v>1828</v>
      </c>
      <c r="H70" t="str">
        <f t="shared" si="1"/>
        <v>- **{{ name_sp_behav_exploratory }}**: {{ def_sp_behav_exploratory }}</v>
      </c>
    </row>
    <row r="71" spans="1:8">
      <c r="A71" t="s">
        <v>1910</v>
      </c>
      <c r="B71" t="s">
        <v>15</v>
      </c>
      <c r="C71" t="s">
        <v>1355</v>
      </c>
      <c r="D71" t="s">
        <v>1369</v>
      </c>
      <c r="F71" t="s">
        <v>1831</v>
      </c>
      <c r="G71" t="s">
        <v>1831</v>
      </c>
      <c r="H71" t="str">
        <f t="shared" si="1"/>
        <v>- **{{ name_sp_behav_unkn }}**: {{ def_sp_behav_unkn }}</v>
      </c>
    </row>
    <row r="72" spans="1:8">
      <c r="A72" t="s">
        <v>1910</v>
      </c>
      <c r="B72" t="s">
        <v>15</v>
      </c>
      <c r="C72" t="s">
        <v>1373</v>
      </c>
      <c r="D72" t="s">
        <v>1399</v>
      </c>
      <c r="F72" t="s">
        <v>1829</v>
      </c>
      <c r="G72" t="s">
        <v>1829</v>
      </c>
      <c r="H72" t="str">
        <f t="shared" si="1"/>
        <v>- **{{ name_sp_behav_neutral }}**: {{ def_sp_behav_neutral }}</v>
      </c>
    </row>
    <row r="73" spans="1:8">
      <c r="A73" t="s">
        <v>1910</v>
      </c>
      <c r="B73" t="s">
        <v>2336</v>
      </c>
      <c r="C73" t="s">
        <v>1371</v>
      </c>
      <c r="D73" t="s">
        <v>1370</v>
      </c>
      <c r="F73" t="s">
        <v>2333</v>
      </c>
      <c r="G73" t="s">
        <v>1830</v>
      </c>
      <c r="H73" t="str">
        <f t="shared" si="1"/>
        <v>- **{{ name_sp_behav_multi_avoidant }}**: {{ def_sp_behav_multi_avoidant }}</v>
      </c>
    </row>
    <row r="74" spans="1:8">
      <c r="A74" t="s">
        <v>1910</v>
      </c>
      <c r="B74" t="s">
        <v>2336</v>
      </c>
      <c r="C74" t="s">
        <v>1375</v>
      </c>
      <c r="D74" t="s">
        <v>1374</v>
      </c>
      <c r="F74" t="s">
        <v>2334</v>
      </c>
      <c r="G74" t="s">
        <v>1828</v>
      </c>
      <c r="H74" t="str">
        <f t="shared" si="1"/>
        <v>- **{{ name_sp_behav_multi_exploratory }}**: {{ def_sp_behav_multi_exploratory }}</v>
      </c>
    </row>
    <row r="75" spans="1:8">
      <c r="A75" t="s">
        <v>1910</v>
      </c>
      <c r="B75" t="s">
        <v>2336</v>
      </c>
      <c r="C75" t="s">
        <v>1373</v>
      </c>
      <c r="D75" t="s">
        <v>1372</v>
      </c>
      <c r="F75" t="s">
        <v>2335</v>
      </c>
      <c r="G75" t="s">
        <v>1829</v>
      </c>
      <c r="H75" t="str">
        <f t="shared" si="1"/>
        <v>- **{{ name_sp_behav_multi_neutral }}**: {{ def_sp_behav_multi_neutral }}</v>
      </c>
    </row>
    <row r="76" spans="1:8">
      <c r="A76" t="s">
        <v>1910</v>
      </c>
      <c r="B76" t="s">
        <v>2336</v>
      </c>
      <c r="C76" t="s">
        <v>1368</v>
      </c>
      <c r="D76" t="s">
        <v>1350</v>
      </c>
      <c r="F76" t="s">
        <v>2337</v>
      </c>
      <c r="G76" t="s">
        <v>1832</v>
      </c>
      <c r="H76" t="str">
        <f t="shared" si="1"/>
        <v>- **{{ name_sp_behav_multi_variable }}**: {{ def_sp_behav_multi_variable }}</v>
      </c>
    </row>
    <row r="77" spans="1:8">
      <c r="A77" t="s">
        <v>1910</v>
      </c>
      <c r="B77" t="s">
        <v>19</v>
      </c>
      <c r="C77" t="s">
        <v>1355</v>
      </c>
      <c r="D77" t="s">
        <v>1369</v>
      </c>
      <c r="F77" t="s">
        <v>1835</v>
      </c>
      <c r="G77" t="s">
        <v>1835</v>
      </c>
      <c r="H77" t="str">
        <f t="shared" si="1"/>
        <v>- **{{ name_sp_behav_season_unkn }}**: {{ def_sp_behav_season_unkn }}</v>
      </c>
    </row>
    <row r="78" spans="1:8">
      <c r="A78" t="s">
        <v>1910</v>
      </c>
      <c r="B78" t="s">
        <v>19</v>
      </c>
      <c r="C78" t="s">
        <v>1396</v>
      </c>
      <c r="D78" t="s">
        <v>1340</v>
      </c>
      <c r="F78" t="s">
        <v>1834</v>
      </c>
      <c r="G78" t="s">
        <v>1834</v>
      </c>
      <c r="H78" t="str">
        <f t="shared" si="1"/>
        <v>- **{{ name_sp_behav_season_no }}**: {{ def_sp_behav_season_no }}</v>
      </c>
    </row>
    <row r="79" spans="1:8">
      <c r="A79" t="s">
        <v>1910</v>
      </c>
      <c r="B79" t="s">
        <v>19</v>
      </c>
      <c r="C79" t="s">
        <v>1397</v>
      </c>
      <c r="D79" t="s">
        <v>1341</v>
      </c>
      <c r="F79" t="s">
        <v>1833</v>
      </c>
      <c r="G79" t="s">
        <v>1833</v>
      </c>
      <c r="H79" t="str">
        <f t="shared" si="1"/>
        <v>- **{{ name_sp_behav_season_yes }}**: {{ def_sp_behav_season_yes }}</v>
      </c>
    </row>
    <row r="80" spans="1:8">
      <c r="A80" t="s">
        <v>1910</v>
      </c>
      <c r="B80" t="s">
        <v>457</v>
      </c>
      <c r="C80" t="b">
        <v>0</v>
      </c>
      <c r="D80" t="s">
        <v>1340</v>
      </c>
      <c r="F80" t="s">
        <v>1854</v>
      </c>
      <c r="G80" t="s">
        <v>1854</v>
      </c>
      <c r="H80" t="str">
        <f t="shared" si="1"/>
        <v>- **{{ name_sp_common_pop_lg_false }}**: {{ def_sp_common_pop_lg_false }}</v>
      </c>
    </row>
    <row r="81" spans="1:8">
      <c r="A81" t="s">
        <v>1910</v>
      </c>
      <c r="B81" t="s">
        <v>457</v>
      </c>
      <c r="C81" t="b">
        <v>1</v>
      </c>
      <c r="D81" t="s">
        <v>1341</v>
      </c>
      <c r="F81" t="s">
        <v>1853</v>
      </c>
      <c r="G81" t="s">
        <v>1853</v>
      </c>
      <c r="H81" t="str">
        <f t="shared" si="1"/>
        <v>- **{{ name_sp_common_pop_lg_true }}**: {{ def_sp_common_pop_lg_true }}</v>
      </c>
    </row>
    <row r="82" spans="1:8">
      <c r="A82" t="s">
        <v>1910</v>
      </c>
      <c r="B82" t="s">
        <v>458</v>
      </c>
      <c r="C82" t="s">
        <v>1355</v>
      </c>
      <c r="D82" t="s">
        <v>1369</v>
      </c>
      <c r="F82" t="s">
        <v>1807</v>
      </c>
      <c r="G82" t="s">
        <v>1807</v>
      </c>
      <c r="H82" t="str">
        <f t="shared" si="1"/>
        <v>- **{{ name_sp_dens_low_unkn }}**: {{ def_sp_dens_low_unkn }}</v>
      </c>
    </row>
    <row r="83" spans="1:8">
      <c r="A83" t="s">
        <v>1910</v>
      </c>
      <c r="B83" t="s">
        <v>458</v>
      </c>
      <c r="C83" t="s">
        <v>1396</v>
      </c>
      <c r="D83" t="s">
        <v>1340</v>
      </c>
      <c r="F83" t="s">
        <v>1806</v>
      </c>
      <c r="G83" t="s">
        <v>1806</v>
      </c>
      <c r="H83" t="str">
        <f t="shared" si="1"/>
        <v>- **{{ name_sp_dens_low_no }}**: {{ def_sp_dens_low_no }}</v>
      </c>
    </row>
    <row r="84" spans="1:8">
      <c r="A84" t="s">
        <v>1910</v>
      </c>
      <c r="B84" t="s">
        <v>458</v>
      </c>
      <c r="C84" t="s">
        <v>1397</v>
      </c>
      <c r="D84" t="s">
        <v>1341</v>
      </c>
      <c r="F84" t="s">
        <v>1805</v>
      </c>
      <c r="G84" t="s">
        <v>1805</v>
      </c>
      <c r="H84" t="str">
        <f t="shared" si="1"/>
        <v>- **{{ name_sp_dens_low_yes }}**: {{ def_sp_dens_low_yes }}</v>
      </c>
    </row>
    <row r="85" spans="1:8">
      <c r="A85" t="s">
        <v>1778</v>
      </c>
      <c r="B85" t="s">
        <v>12</v>
      </c>
      <c r="C85" t="s">
        <v>1357</v>
      </c>
      <c r="D85" t="s">
        <v>1356</v>
      </c>
      <c r="F85" t="s">
        <v>1825</v>
      </c>
      <c r="G85" t="s">
        <v>1825</v>
      </c>
      <c r="H85" t="str">
        <f t="shared" si="1"/>
        <v>- **{{ name_sp_detprob_cat_high }}**: {{ def_sp_detprob_cat_high }}</v>
      </c>
    </row>
    <row r="86" spans="1:8">
      <c r="A86" t="s">
        <v>1778</v>
      </c>
      <c r="B86" t="s">
        <v>12</v>
      </c>
      <c r="C86" t="s">
        <v>1361</v>
      </c>
      <c r="D86" t="s">
        <v>1360</v>
      </c>
      <c r="F86" t="s">
        <v>1823</v>
      </c>
      <c r="G86" t="s">
        <v>1823</v>
      </c>
      <c r="H86" t="str">
        <f t="shared" si="1"/>
        <v>- **{{ name_sp_detprob_cat_low }}**: {{ def_sp_detprob_cat_low }}</v>
      </c>
    </row>
    <row r="87" spans="1:8">
      <c r="A87" t="s">
        <v>1778</v>
      </c>
      <c r="B87" t="s">
        <v>12</v>
      </c>
      <c r="C87" t="s">
        <v>1359</v>
      </c>
      <c r="D87" t="s">
        <v>1358</v>
      </c>
      <c r="F87" t="s">
        <v>1824</v>
      </c>
      <c r="G87" t="s">
        <v>1824</v>
      </c>
      <c r="H87" t="str">
        <f t="shared" si="1"/>
        <v>- **{{ name_sp_detprob_cat_med }}**: {{ def_sp_detprob_cat_med }}</v>
      </c>
    </row>
    <row r="88" spans="1:8">
      <c r="A88" t="s">
        <v>1778</v>
      </c>
      <c r="B88" t="s">
        <v>12</v>
      </c>
      <c r="C88" t="s">
        <v>1353</v>
      </c>
      <c r="D88" t="s">
        <v>1352</v>
      </c>
      <c r="F88" t="s">
        <v>1827</v>
      </c>
      <c r="G88" t="s">
        <v>1827</v>
      </c>
      <c r="H88" t="str">
        <f t="shared" si="1"/>
        <v>- **{{ name_sp_detprob_cat_multiple }}**: {{ def_sp_detprob_cat_multiple }}</v>
      </c>
    </row>
    <row r="89" spans="1:8">
      <c r="A89" t="s">
        <v>1778</v>
      </c>
      <c r="B89" t="s">
        <v>12</v>
      </c>
      <c r="C89" t="s">
        <v>1355</v>
      </c>
      <c r="D89" t="s">
        <v>1354</v>
      </c>
      <c r="F89" t="s">
        <v>1826</v>
      </c>
      <c r="G89" t="s">
        <v>1826</v>
      </c>
      <c r="H89" t="str">
        <f t="shared" si="1"/>
        <v>- **{{ name_sp_detprob_cat_unkn }}**: {{ def_sp_detprob_cat_unkn }}</v>
      </c>
    </row>
    <row r="90" spans="1:8">
      <c r="A90" t="s">
        <v>1778</v>
      </c>
      <c r="B90" t="s">
        <v>463</v>
      </c>
      <c r="C90" t="s">
        <v>1357</v>
      </c>
      <c r="D90" t="s">
        <v>1356</v>
      </c>
      <c r="F90" t="s">
        <v>1874</v>
      </c>
      <c r="G90" t="s">
        <v>1825</v>
      </c>
      <c r="H90" t="str">
        <f t="shared" si="1"/>
        <v>- **{{ name_sp_detprob_cat_least_high }}**: {{ def_sp_detprob_cat_least_high }}</v>
      </c>
    </row>
    <row r="91" spans="1:8">
      <c r="A91" t="s">
        <v>1778</v>
      </c>
      <c r="B91" t="s">
        <v>463</v>
      </c>
      <c r="C91" t="s">
        <v>1361</v>
      </c>
      <c r="D91" t="s">
        <v>1360</v>
      </c>
      <c r="F91" t="s">
        <v>1872</v>
      </c>
      <c r="G91" t="s">
        <v>1823</v>
      </c>
      <c r="H91" t="str">
        <f t="shared" si="1"/>
        <v>- **{{ name_sp_detprob_cat_least_low }}**: {{ def_sp_detprob_cat_least_low }}</v>
      </c>
    </row>
    <row r="92" spans="1:8">
      <c r="A92" t="s">
        <v>1778</v>
      </c>
      <c r="B92" t="s">
        <v>463</v>
      </c>
      <c r="C92" t="s">
        <v>1359</v>
      </c>
      <c r="D92" t="s">
        <v>1358</v>
      </c>
      <c r="F92" t="s">
        <v>1873</v>
      </c>
      <c r="G92" t="s">
        <v>1824</v>
      </c>
      <c r="H92" t="str">
        <f t="shared" si="1"/>
        <v>- **{{ name_sp_detprob_cat_least_med }}**: {{ def_sp_detprob_cat_least_med }}</v>
      </c>
    </row>
    <row r="93" spans="1:8">
      <c r="A93" t="s">
        <v>1778</v>
      </c>
      <c r="B93" t="s">
        <v>463</v>
      </c>
      <c r="C93" t="s">
        <v>1353</v>
      </c>
      <c r="D93" t="s">
        <v>1352</v>
      </c>
      <c r="F93" t="s">
        <v>1876</v>
      </c>
      <c r="G93" t="s">
        <v>1827</v>
      </c>
      <c r="H93" t="str">
        <f t="shared" si="1"/>
        <v>- **{{ name_sp_detprob_cat_least_multiple }}**: {{ def_sp_detprob_cat_least_multiple }}</v>
      </c>
    </row>
    <row r="94" spans="1:8">
      <c r="A94" t="s">
        <v>1778</v>
      </c>
      <c r="B94" t="s">
        <v>463</v>
      </c>
      <c r="C94" t="s">
        <v>1355</v>
      </c>
      <c r="D94" t="s">
        <v>1354</v>
      </c>
      <c r="F94" t="s">
        <v>1875</v>
      </c>
      <c r="G94" t="s">
        <v>1826</v>
      </c>
      <c r="H94" t="str">
        <f t="shared" si="1"/>
        <v>- **{{ name_sp_detprob_cat_least_unkn }}**: {{ def_sp_detprob_cat_least_unkn }}</v>
      </c>
    </row>
    <row r="95" spans="1:8">
      <c r="A95" t="s">
        <v>1778</v>
      </c>
      <c r="B95" t="s">
        <v>464</v>
      </c>
      <c r="C95" t="s">
        <v>1357</v>
      </c>
      <c r="D95" t="s">
        <v>1356</v>
      </c>
      <c r="F95" t="s">
        <v>1869</v>
      </c>
      <c r="G95" t="s">
        <v>1825</v>
      </c>
      <c r="H95" t="str">
        <f t="shared" si="1"/>
        <v>- **{{ name_sp_detprob_cat_most_high }}**: {{ def_sp_detprob_cat_most_high }}</v>
      </c>
    </row>
    <row r="96" spans="1:8">
      <c r="A96" t="s">
        <v>1778</v>
      </c>
      <c r="B96" t="s">
        <v>464</v>
      </c>
      <c r="C96" t="s">
        <v>1361</v>
      </c>
      <c r="D96" t="s">
        <v>1360</v>
      </c>
      <c r="F96" t="s">
        <v>1867</v>
      </c>
      <c r="G96" t="s">
        <v>1823</v>
      </c>
      <c r="H96" t="str">
        <f t="shared" si="1"/>
        <v>- **{{ name_sp_detprob_cat_most_low }}**: {{ def_sp_detprob_cat_most_low }}</v>
      </c>
    </row>
    <row r="97" spans="1:8">
      <c r="A97" t="s">
        <v>1778</v>
      </c>
      <c r="B97" t="s">
        <v>464</v>
      </c>
      <c r="C97" t="s">
        <v>1359</v>
      </c>
      <c r="D97" t="s">
        <v>1358</v>
      </c>
      <c r="F97" t="s">
        <v>1868</v>
      </c>
      <c r="G97" t="s">
        <v>1824</v>
      </c>
      <c r="H97" t="str">
        <f t="shared" si="1"/>
        <v>- **{{ name_sp_detprob_cat_most_med }}**: {{ def_sp_detprob_cat_most_med }}</v>
      </c>
    </row>
    <row r="98" spans="1:8">
      <c r="A98" t="s">
        <v>1778</v>
      </c>
      <c r="B98" t="s">
        <v>464</v>
      </c>
      <c r="C98" t="s">
        <v>1353</v>
      </c>
      <c r="D98" t="s">
        <v>1352</v>
      </c>
      <c r="F98" t="s">
        <v>1871</v>
      </c>
      <c r="G98" t="s">
        <v>1827</v>
      </c>
      <c r="H98" t="str">
        <f t="shared" si="1"/>
        <v>- **{{ name_sp_detprob_cat_most_multiple }}**: {{ def_sp_detprob_cat_most_multiple }}</v>
      </c>
    </row>
    <row r="99" spans="1:8">
      <c r="A99" t="s">
        <v>1778</v>
      </c>
      <c r="B99" t="s">
        <v>464</v>
      </c>
      <c r="C99" t="s">
        <v>1355</v>
      </c>
      <c r="D99" t="s">
        <v>1354</v>
      </c>
      <c r="F99" t="s">
        <v>1870</v>
      </c>
      <c r="G99" t="s">
        <v>1826</v>
      </c>
      <c r="H99" t="str">
        <f t="shared" si="1"/>
        <v>- **{{ name_sp_detprob_cat_most_unkn }}**: {{ def_sp_detprob_cat_most_unkn }}</v>
      </c>
    </row>
    <row r="100" spans="1:8">
      <c r="A100" t="s">
        <v>1778</v>
      </c>
      <c r="B100" t="s">
        <v>443</v>
      </c>
      <c r="C100" t="s">
        <v>1355</v>
      </c>
      <c r="D100" t="s">
        <v>1369</v>
      </c>
      <c r="F100" t="s">
        <v>1801</v>
      </c>
      <c r="G100" t="s">
        <v>1801</v>
      </c>
      <c r="H100" t="str">
        <f t="shared" si="1"/>
        <v>- **{{ name_sp_info_unkn }}**: {{ def_sp_info_unkn }}</v>
      </c>
    </row>
    <row r="101" spans="1:8">
      <c r="A101" t="s">
        <v>1778</v>
      </c>
      <c r="B101" t="s">
        <v>443</v>
      </c>
      <c r="C101" t="s">
        <v>1410</v>
      </c>
      <c r="D101" t="s">
        <v>1409</v>
      </c>
      <c r="F101" t="s">
        <v>1799</v>
      </c>
      <c r="G101" t="s">
        <v>1799</v>
      </c>
      <c r="H101" t="str">
        <f t="shared" si="1"/>
        <v>- **{{ name_sp_info_poor }}**: {{ def_sp_info_poor }}</v>
      </c>
    </row>
    <row r="102" spans="1:8">
      <c r="A102" t="s">
        <v>1778</v>
      </c>
      <c r="B102" t="s">
        <v>443</v>
      </c>
      <c r="C102" t="s">
        <v>1408</v>
      </c>
      <c r="D102" t="s">
        <v>1407</v>
      </c>
      <c r="F102" t="s">
        <v>1800</v>
      </c>
      <c r="G102" t="s">
        <v>1800</v>
      </c>
      <c r="H102" t="str">
        <f t="shared" si="1"/>
        <v>- **{{ name_sp_info_well }}**: {{ def_sp_info_well }}</v>
      </c>
    </row>
    <row r="103" spans="1:8">
      <c r="A103" t="s">
        <v>1910</v>
      </c>
      <c r="B103" t="s">
        <v>444</v>
      </c>
      <c r="C103" t="s">
        <v>1355</v>
      </c>
      <c r="D103" t="s">
        <v>1369</v>
      </c>
      <c r="F103" t="s">
        <v>1810</v>
      </c>
      <c r="G103" t="s">
        <v>1810</v>
      </c>
      <c r="H103" t="str">
        <f t="shared" si="1"/>
        <v>- **{{ name_sp_occ_restr_unkn }}**: {{ def_sp_occ_restr_unkn }}</v>
      </c>
    </row>
    <row r="104" spans="1:8">
      <c r="A104" t="s">
        <v>1910</v>
      </c>
      <c r="B104" t="s">
        <v>444</v>
      </c>
      <c r="C104" t="s">
        <v>1396</v>
      </c>
      <c r="D104" t="s">
        <v>1340</v>
      </c>
      <c r="F104" t="s">
        <v>1809</v>
      </c>
      <c r="G104" t="s">
        <v>1809</v>
      </c>
      <c r="H104" t="str">
        <f t="shared" si="1"/>
        <v>- **{{ name_sp_occ_restr_no }}**: {{ def_sp_occ_restr_no }}</v>
      </c>
    </row>
    <row r="105" spans="1:8">
      <c r="A105" t="s">
        <v>1910</v>
      </c>
      <c r="B105" t="s">
        <v>444</v>
      </c>
      <c r="C105" t="s">
        <v>1397</v>
      </c>
      <c r="D105" t="s">
        <v>1341</v>
      </c>
      <c r="F105" t="s">
        <v>1808</v>
      </c>
      <c r="G105" t="s">
        <v>1808</v>
      </c>
      <c r="H105" t="str">
        <f t="shared" si="1"/>
        <v>- **{{ name_sp_occ_restr_yes }}**: {{ def_sp_occ_restr_yes }}</v>
      </c>
    </row>
    <row r="106" spans="1:8">
      <c r="A106" t="s">
        <v>1778</v>
      </c>
      <c r="B106" t="s">
        <v>14</v>
      </c>
      <c r="C106" t="s">
        <v>1008</v>
      </c>
      <c r="D106" t="s">
        <v>1367</v>
      </c>
      <c r="E106" s="105">
        <v>1</v>
      </c>
      <c r="F106" t="s">
        <v>1817</v>
      </c>
      <c r="G106" t="s">
        <v>1817</v>
      </c>
      <c r="H106" t="str">
        <f t="shared" si="1"/>
        <v>- **{{ name_sp_rarity_common }}**: {{ def_sp_rarity_common }}</v>
      </c>
    </row>
    <row r="107" spans="1:8">
      <c r="A107" t="s">
        <v>1778</v>
      </c>
      <c r="B107" t="s">
        <v>14</v>
      </c>
      <c r="C107" t="s">
        <v>1017</v>
      </c>
      <c r="D107" t="s">
        <v>1366</v>
      </c>
      <c r="E107" s="105">
        <v>2</v>
      </c>
      <c r="F107" t="s">
        <v>1818</v>
      </c>
      <c r="G107" t="s">
        <v>1818</v>
      </c>
      <c r="H107" t="str">
        <f t="shared" si="1"/>
        <v>- **{{ name_sp_rarity_less common }}**: {{ def_sp_rarity_less common }}</v>
      </c>
    </row>
    <row r="108" spans="1:8">
      <c r="A108" t="s">
        <v>1778</v>
      </c>
      <c r="B108" t="s">
        <v>14</v>
      </c>
      <c r="C108" t="s">
        <v>1353</v>
      </c>
      <c r="D108" t="s">
        <v>1352</v>
      </c>
      <c r="E108" s="105">
        <v>5</v>
      </c>
      <c r="F108" t="s">
        <v>1822</v>
      </c>
      <c r="G108" t="s">
        <v>1822</v>
      </c>
      <c r="H108" t="str">
        <f t="shared" si="1"/>
        <v>- **{{ name_sp_rarity_multiple }}**: {{ def_sp_rarity_multiple }}</v>
      </c>
    </row>
    <row r="109" spans="1:8">
      <c r="A109" t="s">
        <v>1778</v>
      </c>
      <c r="B109" t="s">
        <v>14</v>
      </c>
      <c r="C109" t="s">
        <v>1365</v>
      </c>
      <c r="D109" t="s">
        <v>1364</v>
      </c>
      <c r="E109" s="105">
        <v>3</v>
      </c>
      <c r="F109" t="s">
        <v>1819</v>
      </c>
      <c r="G109" t="s">
        <v>1819</v>
      </c>
      <c r="H109" t="str">
        <f t="shared" si="1"/>
        <v>- **{{ name_sp_rarity_rare }}**: {{ def_sp_rarity_rare }}</v>
      </c>
    </row>
    <row r="110" spans="1:8">
      <c r="A110" t="s">
        <v>1778</v>
      </c>
      <c r="B110" t="s">
        <v>14</v>
      </c>
      <c r="C110" t="s">
        <v>1355</v>
      </c>
      <c r="D110" t="s">
        <v>1354</v>
      </c>
      <c r="E110" s="105">
        <v>6</v>
      </c>
      <c r="F110" t="s">
        <v>1821</v>
      </c>
      <c r="G110" t="s">
        <v>1821</v>
      </c>
      <c r="H110" t="str">
        <f t="shared" si="1"/>
        <v>- **{{ name_sp_rarity_unkn }}**: {{ def_sp_rarity_unkn }}</v>
      </c>
    </row>
    <row r="111" spans="1:8">
      <c r="A111" t="s">
        <v>1778</v>
      </c>
      <c r="B111" t="s">
        <v>14</v>
      </c>
      <c r="C111" t="s">
        <v>1363</v>
      </c>
      <c r="D111" t="s">
        <v>1362</v>
      </c>
      <c r="E111" s="105">
        <v>4</v>
      </c>
      <c r="F111" t="s">
        <v>1820</v>
      </c>
      <c r="G111" t="s">
        <v>1820</v>
      </c>
      <c r="H111" t="str">
        <f t="shared" si="1"/>
        <v>- **{{ name_sp_rarity_very-rare }}**: {{ def_sp_rarity_very-rare }}</v>
      </c>
    </row>
    <row r="112" spans="1:8">
      <c r="A112" t="s">
        <v>1778</v>
      </c>
      <c r="B112" t="s">
        <v>465</v>
      </c>
      <c r="C112" t="s">
        <v>1008</v>
      </c>
      <c r="D112" t="s">
        <v>1367</v>
      </c>
      <c r="F112" t="s">
        <v>1861</v>
      </c>
      <c r="G112" t="s">
        <v>1917</v>
      </c>
      <c r="H112" t="str">
        <f t="shared" si="1"/>
        <v>- **{{ name_sp_rarity_leastrare_common }}**: {{ def_sp_rarity_leastrare_common }}</v>
      </c>
    </row>
    <row r="113" spans="1:8">
      <c r="A113" t="s">
        <v>1778</v>
      </c>
      <c r="B113" t="s">
        <v>465</v>
      </c>
      <c r="C113" t="s">
        <v>1017</v>
      </c>
      <c r="D113" t="s">
        <v>1366</v>
      </c>
      <c r="F113" t="s">
        <v>1862</v>
      </c>
      <c r="G113" t="s">
        <v>1918</v>
      </c>
      <c r="H113" t="str">
        <f t="shared" si="1"/>
        <v>- **{{ name_sp_rarity_leastrare_less common }}**: {{ def_sp_rarity_leastrare_less common }}</v>
      </c>
    </row>
    <row r="114" spans="1:8">
      <c r="A114" t="s">
        <v>1778</v>
      </c>
      <c r="B114" t="s">
        <v>465</v>
      </c>
      <c r="C114" t="s">
        <v>1353</v>
      </c>
      <c r="D114" t="s">
        <v>1352</v>
      </c>
      <c r="F114" t="s">
        <v>1866</v>
      </c>
      <c r="G114" t="s">
        <v>1919</v>
      </c>
      <c r="H114" t="str">
        <f t="shared" si="1"/>
        <v>- **{{ name_sp_rarity_leastrare_multiple }}**: {{ def_sp_rarity_leastrare_multiple }}</v>
      </c>
    </row>
    <row r="115" spans="1:8">
      <c r="A115" t="s">
        <v>1778</v>
      </c>
      <c r="B115" t="s">
        <v>465</v>
      </c>
      <c r="C115" t="s">
        <v>1365</v>
      </c>
      <c r="D115" t="s">
        <v>1364</v>
      </c>
      <c r="F115" t="s">
        <v>1863</v>
      </c>
      <c r="G115" t="s">
        <v>1920</v>
      </c>
      <c r="H115" t="str">
        <f t="shared" si="1"/>
        <v>- **{{ name_sp_rarity_leastrare_rare }}**: {{ def_sp_rarity_leastrare_rare }}</v>
      </c>
    </row>
    <row r="116" spans="1:8">
      <c r="A116" t="s">
        <v>1778</v>
      </c>
      <c r="B116" t="s">
        <v>465</v>
      </c>
      <c r="C116" t="s">
        <v>1355</v>
      </c>
      <c r="D116" t="s">
        <v>1354</v>
      </c>
      <c r="F116" t="s">
        <v>1865</v>
      </c>
      <c r="G116" t="s">
        <v>1921</v>
      </c>
      <c r="H116" t="str">
        <f t="shared" si="1"/>
        <v>- **{{ name_sp_rarity_leastrare_unkn }}**: {{ def_sp_rarity_leastrare_unkn }}</v>
      </c>
    </row>
    <row r="117" spans="1:8">
      <c r="A117" t="s">
        <v>1778</v>
      </c>
      <c r="B117" t="s">
        <v>465</v>
      </c>
      <c r="C117" t="s">
        <v>1363</v>
      </c>
      <c r="D117" t="s">
        <v>1362</v>
      </c>
      <c r="F117" t="s">
        <v>1864</v>
      </c>
      <c r="G117" t="s">
        <v>1916</v>
      </c>
      <c r="H117" t="str">
        <f t="shared" si="1"/>
        <v>- **{{ name_sp_rarity_leastrare_very-rare }}**: {{ def_sp_rarity_leastrare_very-rare }}</v>
      </c>
    </row>
    <row r="118" spans="1:8">
      <c r="A118" t="s">
        <v>1778</v>
      </c>
      <c r="B118" t="s">
        <v>466</v>
      </c>
      <c r="C118" t="s">
        <v>1008</v>
      </c>
      <c r="D118" t="s">
        <v>1367</v>
      </c>
      <c r="F118" t="s">
        <v>1855</v>
      </c>
      <c r="G118" t="s">
        <v>1917</v>
      </c>
      <c r="H118" t="str">
        <f t="shared" si="1"/>
        <v>- **{{ name_sp_rarity_rarest_common }}**: {{ def_sp_rarity_rarest_common }}</v>
      </c>
    </row>
    <row r="119" spans="1:8">
      <c r="A119" t="s">
        <v>1778</v>
      </c>
      <c r="B119" t="s">
        <v>466</v>
      </c>
      <c r="C119" t="s">
        <v>1017</v>
      </c>
      <c r="D119" t="s">
        <v>1366</v>
      </c>
      <c r="F119" t="s">
        <v>1856</v>
      </c>
      <c r="G119" t="s">
        <v>1918</v>
      </c>
      <c r="H119" t="str">
        <f t="shared" si="1"/>
        <v>- **{{ name_sp_rarity_rarest_less common }}**: {{ def_sp_rarity_rarest_less common }}</v>
      </c>
    </row>
    <row r="120" spans="1:8">
      <c r="A120" t="s">
        <v>1778</v>
      </c>
      <c r="B120" t="s">
        <v>466</v>
      </c>
      <c r="C120" t="s">
        <v>1353</v>
      </c>
      <c r="D120" t="s">
        <v>1352</v>
      </c>
      <c r="F120" t="s">
        <v>1860</v>
      </c>
      <c r="G120" t="s">
        <v>1919</v>
      </c>
      <c r="H120" t="str">
        <f t="shared" si="1"/>
        <v>- **{{ name_sp_rarity_rarest_multiple }}**: {{ def_sp_rarity_rarest_multiple }}</v>
      </c>
    </row>
    <row r="121" spans="1:8">
      <c r="A121" t="s">
        <v>1778</v>
      </c>
      <c r="B121" t="s">
        <v>466</v>
      </c>
      <c r="C121" t="s">
        <v>1365</v>
      </c>
      <c r="D121" t="s">
        <v>1364</v>
      </c>
      <c r="F121" t="s">
        <v>1857</v>
      </c>
      <c r="G121" t="s">
        <v>1920</v>
      </c>
      <c r="H121" t="str">
        <f t="shared" si="1"/>
        <v>- **{{ name_sp_rarity_rarest_rare }}**: {{ def_sp_rarity_rarest_rare }}</v>
      </c>
    </row>
    <row r="122" spans="1:8">
      <c r="A122" t="s">
        <v>1778</v>
      </c>
      <c r="B122" t="s">
        <v>466</v>
      </c>
      <c r="C122" t="s">
        <v>1355</v>
      </c>
      <c r="D122" t="s">
        <v>1354</v>
      </c>
      <c r="F122" t="s">
        <v>1859</v>
      </c>
      <c r="G122" t="s">
        <v>1921</v>
      </c>
      <c r="H122" t="str">
        <f t="shared" si="1"/>
        <v>- **{{ name_sp_rarity_rarest_unkn }}**: {{ def_sp_rarity_rarest_unkn }}</v>
      </c>
    </row>
    <row r="123" spans="1:8">
      <c r="A123" t="s">
        <v>1778</v>
      </c>
      <c r="B123" t="s">
        <v>466</v>
      </c>
      <c r="C123" t="s">
        <v>1363</v>
      </c>
      <c r="D123" t="s">
        <v>1362</v>
      </c>
      <c r="F123" t="s">
        <v>1858</v>
      </c>
      <c r="G123" t="s">
        <v>1916</v>
      </c>
      <c r="H123" t="str">
        <f t="shared" si="1"/>
        <v>- **{{ name_sp_rarity_rarest_very-rare }}**: {{ def_sp_rarity_rarest_very-rare }}</v>
      </c>
    </row>
    <row r="124" spans="1:8">
      <c r="A124" t="s">
        <v>1778</v>
      </c>
      <c r="B124" t="s">
        <v>21</v>
      </c>
      <c r="C124" t="s">
        <v>1377</v>
      </c>
      <c r="D124" t="s">
        <v>1376</v>
      </c>
      <c r="F124" t="s">
        <v>1815</v>
      </c>
      <c r="G124" t="s">
        <v>1815</v>
      </c>
      <c r="H124" t="str">
        <f t="shared" si="1"/>
        <v>- **{{ name_sp_size_lg }}**: {{ def_sp_size_lg }}</v>
      </c>
    </row>
    <row r="125" spans="1:8">
      <c r="A125" t="s">
        <v>1778</v>
      </c>
      <c r="B125" t="s">
        <v>21</v>
      </c>
      <c r="C125" t="s">
        <v>1359</v>
      </c>
      <c r="D125" t="s">
        <v>1358</v>
      </c>
      <c r="F125" t="s">
        <v>1814</v>
      </c>
      <c r="G125" t="s">
        <v>1814</v>
      </c>
      <c r="H125" t="str">
        <f t="shared" si="1"/>
        <v>- **{{ name_sp_size_med }}**: {{ def_sp_size_med }}</v>
      </c>
    </row>
    <row r="126" spans="1:8">
      <c r="A126" t="s">
        <v>1778</v>
      </c>
      <c r="B126" t="s">
        <v>21</v>
      </c>
      <c r="C126" t="s">
        <v>1353</v>
      </c>
      <c r="D126" t="s">
        <v>1352</v>
      </c>
      <c r="F126" t="s">
        <v>1816</v>
      </c>
      <c r="G126" t="s">
        <v>1816</v>
      </c>
      <c r="H126" t="str">
        <f t="shared" si="1"/>
        <v>- **{{ name_sp_size_multiple }}**: {{ def_sp_size_multiple }}</v>
      </c>
    </row>
    <row r="127" spans="1:8">
      <c r="A127" t="s">
        <v>1778</v>
      </c>
      <c r="B127" t="s">
        <v>21</v>
      </c>
      <c r="C127" t="s">
        <v>1379</v>
      </c>
      <c r="D127" t="s">
        <v>1378</v>
      </c>
      <c r="F127" t="s">
        <v>1813</v>
      </c>
      <c r="G127" t="s">
        <v>1813</v>
      </c>
      <c r="H127" t="str">
        <f t="shared" si="1"/>
        <v>- **{{ name_sp_size_sm }}**: {{ def_sp_size_sm }}</v>
      </c>
    </row>
    <row r="128" spans="1:8">
      <c r="A128" t="s">
        <v>1778</v>
      </c>
      <c r="B128" t="s">
        <v>445</v>
      </c>
      <c r="C128" t="s">
        <v>1406</v>
      </c>
      <c r="D128" t="s">
        <v>1405</v>
      </c>
      <c r="F128" t="s">
        <v>1802</v>
      </c>
      <c r="G128" t="s">
        <v>1802</v>
      </c>
      <c r="H128" t="str">
        <f t="shared" si="1"/>
        <v>- **{{ name_sp_type_carnivore }}**: {{ def_sp_type_carnivore }}</v>
      </c>
    </row>
    <row r="129" spans="1:8">
      <c r="A129" t="s">
        <v>1778</v>
      </c>
      <c r="B129" t="s">
        <v>445</v>
      </c>
      <c r="C129" t="s">
        <v>1402</v>
      </c>
      <c r="D129" t="s">
        <v>1401</v>
      </c>
      <c r="F129" t="s">
        <v>1804</v>
      </c>
      <c r="G129" t="s">
        <v>1804</v>
      </c>
      <c r="H129" t="str">
        <f t="shared" si="1"/>
        <v>- **{{ name_sp_type_other }}**: {{ def_sp_type_other }}</v>
      </c>
    </row>
    <row r="130" spans="1:8">
      <c r="A130" t="s">
        <v>1778</v>
      </c>
      <c r="B130" t="s">
        <v>445</v>
      </c>
      <c r="C130" t="s">
        <v>1404</v>
      </c>
      <c r="D130" t="s">
        <v>1403</v>
      </c>
      <c r="F130" t="s">
        <v>1803</v>
      </c>
      <c r="G130" t="s">
        <v>1803</v>
      </c>
      <c r="H130" t="str">
        <f t="shared" si="1"/>
        <v>- **{{ name_sp_type_ungulate }}**: {{ def_sp_type_ungulate }}</v>
      </c>
    </row>
    <row r="131" spans="1:8">
      <c r="A131" t="s">
        <v>1910</v>
      </c>
      <c r="B131" t="s">
        <v>23</v>
      </c>
      <c r="C131" t="b">
        <v>0</v>
      </c>
      <c r="D131" t="s">
        <v>1340</v>
      </c>
      <c r="F131" t="s">
        <v>1785</v>
      </c>
      <c r="G131" t="s">
        <v>1785</v>
      </c>
      <c r="H131" t="str">
        <f t="shared" ref="H131:H146" si="2">"- **{{ name_"&amp;F131&amp;" }}**: {{ def_"&amp;F131&amp;" }}"</f>
        <v>- **{{ name_study_area_mult_false }}**: {{ def_study_area_mult_false }}</v>
      </c>
    </row>
    <row r="132" spans="1:8">
      <c r="A132" t="s">
        <v>1910</v>
      </c>
      <c r="B132" t="s">
        <v>23</v>
      </c>
      <c r="C132" t="b">
        <v>1</v>
      </c>
      <c r="D132" t="s">
        <v>1341</v>
      </c>
      <c r="F132" t="s">
        <v>1784</v>
      </c>
      <c r="G132" t="s">
        <v>1784</v>
      </c>
      <c r="H132" t="str">
        <f t="shared" si="2"/>
        <v>- **{{ name_study_area_mult_true }}**: {{ def_study_area_mult_true }}</v>
      </c>
    </row>
    <row r="133" spans="1:8">
      <c r="A133" t="s">
        <v>1910</v>
      </c>
      <c r="B133" t="s">
        <v>1413</v>
      </c>
      <c r="C133" t="b">
        <v>0</v>
      </c>
      <c r="D133" t="s">
        <v>1340</v>
      </c>
      <c r="F133" t="s">
        <v>1795</v>
      </c>
      <c r="G133" t="s">
        <v>1795</v>
      </c>
      <c r="H133" t="str">
        <f t="shared" si="2"/>
        <v>- **{{ name_surv_dur_max_known_false }}**: {{ def_surv_dur_max_known_false }}</v>
      </c>
    </row>
    <row r="134" spans="1:8">
      <c r="A134" t="s">
        <v>1910</v>
      </c>
      <c r="B134" t="s">
        <v>1413</v>
      </c>
      <c r="C134" t="b">
        <v>1</v>
      </c>
      <c r="D134" t="s">
        <v>1341</v>
      </c>
      <c r="F134" t="s">
        <v>1794</v>
      </c>
      <c r="G134" t="s">
        <v>1794</v>
      </c>
      <c r="H134" t="str">
        <f t="shared" si="2"/>
        <v>- **{{ name_surv_dur_max_known_true }}**: {{ def_surv_dur_max_known_true }}</v>
      </c>
    </row>
    <row r="135" spans="1:8">
      <c r="A135" t="s">
        <v>1910</v>
      </c>
      <c r="B135" t="s">
        <v>1414</v>
      </c>
      <c r="C135" t="b">
        <v>0</v>
      </c>
      <c r="D135" t="s">
        <v>1340</v>
      </c>
      <c r="F135" t="s">
        <v>1793</v>
      </c>
      <c r="G135" t="s">
        <v>1793</v>
      </c>
      <c r="H135" t="str">
        <f t="shared" si="2"/>
        <v>- **{{ name_surv_dur_min_known_false }}**: {{ def_surv_dur_min_known_false }}</v>
      </c>
    </row>
    <row r="136" spans="1:8">
      <c r="A136" t="s">
        <v>1910</v>
      </c>
      <c r="B136" t="s">
        <v>1414</v>
      </c>
      <c r="C136" t="b">
        <v>1</v>
      </c>
      <c r="D136" t="s">
        <v>1341</v>
      </c>
      <c r="F136" t="s">
        <v>1792</v>
      </c>
      <c r="G136" t="s">
        <v>1792</v>
      </c>
      <c r="H136" t="str">
        <f t="shared" si="2"/>
        <v>- **{{ name_surv_dur_min_known_true }}**: {{ def_surv_dur_min_known_true }}</v>
      </c>
    </row>
    <row r="137" spans="1:8">
      <c r="A137" t="s">
        <v>1911</v>
      </c>
      <c r="B137" t="s">
        <v>468</v>
      </c>
      <c r="C137" t="s">
        <v>1417</v>
      </c>
      <c r="D137" t="s">
        <v>1416</v>
      </c>
      <c r="F137" t="s">
        <v>1781</v>
      </c>
      <c r="G137" t="s">
        <v>1781</v>
      </c>
      <c r="H137" t="str">
        <f t="shared" si="2"/>
        <v>- **{{ name_user_entry_analysis }}**: {{ def_user_entry_analysis }}</v>
      </c>
    </row>
    <row r="138" spans="1:8">
      <c r="A138" t="s">
        <v>1911</v>
      </c>
      <c r="B138" t="s">
        <v>468</v>
      </c>
      <c r="C138" t="s">
        <v>1419</v>
      </c>
      <c r="D138" t="s">
        <v>1418</v>
      </c>
      <c r="F138" t="s">
        <v>1780</v>
      </c>
      <c r="G138" t="s">
        <v>1780</v>
      </c>
      <c r="H138" t="str">
        <f t="shared" si="2"/>
        <v>- **{{ name_user_entry_study_design }}**: {{ def_user_entry_study_design }}</v>
      </c>
    </row>
    <row r="139" spans="1:8">
      <c r="A139" t="s">
        <v>1910</v>
      </c>
      <c r="B139" t="s">
        <v>469</v>
      </c>
      <c r="C139" t="b">
        <v>0</v>
      </c>
      <c r="D139" t="s">
        <v>1340</v>
      </c>
      <c r="F139" t="s">
        <v>1903</v>
      </c>
      <c r="G139" t="s">
        <v>1903</v>
      </c>
      <c r="H139" t="str">
        <f t="shared" si="2"/>
        <v>- **{{ name_zeroinflation_false }}**: {{ def_zeroinflation_false }}</v>
      </c>
    </row>
    <row r="140" spans="1:8">
      <c r="A140" t="s">
        <v>1910</v>
      </c>
      <c r="B140" t="s">
        <v>469</v>
      </c>
      <c r="C140" t="b">
        <v>1</v>
      </c>
      <c r="D140" t="s">
        <v>1341</v>
      </c>
      <c r="F140" t="s">
        <v>1902</v>
      </c>
      <c r="G140" t="s">
        <v>1902</v>
      </c>
      <c r="H140" t="str">
        <f t="shared" si="2"/>
        <v>- **{{ name_zeroinflation_true }}**: {{ def_zeroinflation_true }}</v>
      </c>
    </row>
    <row r="141" spans="1:8">
      <c r="A141" t="s">
        <v>1910</v>
      </c>
      <c r="B141" t="s">
        <v>470</v>
      </c>
      <c r="C141" t="b">
        <v>0</v>
      </c>
      <c r="D141" t="s">
        <v>1340</v>
      </c>
      <c r="F141" t="s">
        <v>1905</v>
      </c>
      <c r="G141" t="s">
        <v>1905</v>
      </c>
      <c r="H141" t="str">
        <f t="shared" si="2"/>
        <v>- **{{ name_zi_overdispersed_false }}**: {{ def_zi_overdispersed_false }}</v>
      </c>
    </row>
    <row r="142" spans="1:8">
      <c r="A142" t="s">
        <v>1910</v>
      </c>
      <c r="B142" t="s">
        <v>470</v>
      </c>
      <c r="C142" t="b">
        <v>1</v>
      </c>
      <c r="D142" t="s">
        <v>1341</v>
      </c>
      <c r="F142" t="s">
        <v>1904</v>
      </c>
      <c r="G142" t="s">
        <v>1904</v>
      </c>
      <c r="H142" t="str">
        <f t="shared" si="2"/>
        <v>- **{{ name_zi_overdispersed_true }}**: {{ def_zi_overdispersed_true }}</v>
      </c>
    </row>
    <row r="143" spans="1:8">
      <c r="A143" t="s">
        <v>1910</v>
      </c>
      <c r="B143" t="s">
        <v>471</v>
      </c>
      <c r="C143" t="b">
        <v>0</v>
      </c>
      <c r="D143" t="s">
        <v>1340</v>
      </c>
      <c r="F143" t="s">
        <v>1909</v>
      </c>
      <c r="G143" t="s">
        <v>1909</v>
      </c>
      <c r="H143" t="str">
        <f t="shared" si="2"/>
        <v>- **{{ name_zi_process_false }}**: {{ def_zi_process_false }}</v>
      </c>
    </row>
    <row r="144" spans="1:8">
      <c r="A144" t="s">
        <v>1910</v>
      </c>
      <c r="B144" t="s">
        <v>471</v>
      </c>
      <c r="C144" t="b">
        <v>1</v>
      </c>
      <c r="D144" t="s">
        <v>1341</v>
      </c>
      <c r="F144" t="s">
        <v>1908</v>
      </c>
      <c r="G144" t="s">
        <v>1908</v>
      </c>
      <c r="H144" t="str">
        <f t="shared" si="2"/>
        <v>- **{{ name_zi_process_true }}**: {{ def_zi_process_true }}</v>
      </c>
    </row>
    <row r="145" spans="1:8">
      <c r="A145" t="s">
        <v>1910</v>
      </c>
      <c r="B145" t="s">
        <v>472</v>
      </c>
      <c r="C145" t="b">
        <v>0</v>
      </c>
      <c r="D145" t="s">
        <v>1340</v>
      </c>
      <c r="F145" t="s">
        <v>1907</v>
      </c>
      <c r="G145" t="s">
        <v>1907</v>
      </c>
      <c r="H145" t="str">
        <f t="shared" si="2"/>
        <v>- **{{ name_zi_re_overdispersed_false }}**: {{ def_zi_re_overdispersed_false }}</v>
      </c>
    </row>
    <row r="146" spans="1:8">
      <c r="A146" t="s">
        <v>1910</v>
      </c>
      <c r="B146" t="s">
        <v>472</v>
      </c>
      <c r="C146" t="b">
        <v>1</v>
      </c>
      <c r="D146" t="s">
        <v>1341</v>
      </c>
      <c r="F146" t="s">
        <v>1906</v>
      </c>
      <c r="G146" t="s">
        <v>1906</v>
      </c>
      <c r="H146" t="str">
        <f t="shared" si="2"/>
        <v>- **{{ name_zi_re_overdispersed_true }}**: {{ def_zi_re_overdispersed_true }}</v>
      </c>
    </row>
  </sheetData>
  <autoFilter ref="A1:G146" xr:uid="{84B1E0CE-382E-4DA0-A29F-8FCDC95F128F}">
    <sortState xmlns:xlrd2="http://schemas.microsoft.com/office/spreadsheetml/2017/richdata2" ref="A2:G146">
      <sortCondition ref="B1:B146"/>
    </sortState>
  </autoFilter>
  <conditionalFormatting sqref="G64:G68">
    <cfRule type="duplicateValues" dxfId="2" priority="3"/>
  </conditionalFormatting>
  <conditionalFormatting sqref="G69:G72">
    <cfRule type="duplicateValues" dxfId="1" priority="2"/>
  </conditionalFormatting>
  <conditionalFormatting sqref="G76:G84">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579C8-44BD-4C3B-9567-3D44D696A034}">
  <dimension ref="A1:W110"/>
  <sheetViews>
    <sheetView topLeftCell="D1" zoomScale="85" zoomScaleNormal="85" workbookViewId="0">
      <pane ySplit="1" topLeftCell="A2" activePane="bottomLeft" state="frozen"/>
      <selection activeCell="I1" sqref="I1"/>
      <selection pane="bottomLeft" activeCell="R85" sqref="R85"/>
    </sheetView>
  </sheetViews>
  <sheetFormatPr defaultRowHeight="14.25"/>
  <cols>
    <col min="2" max="2" width="17" customWidth="1"/>
    <col min="3" max="3" width="15.375" customWidth="1"/>
    <col min="4" max="4" width="15.25" bestFit="1" customWidth="1"/>
    <col min="5" max="5" width="19.5" customWidth="1"/>
    <col min="6" max="6" width="22.625" hidden="1" customWidth="1"/>
    <col min="7" max="7" width="9.75" hidden="1" customWidth="1"/>
    <col min="8" max="8" width="32.5" customWidth="1"/>
    <col min="9" max="9" width="28.75" customWidth="1"/>
    <col min="10" max="10" width="26.75" customWidth="1"/>
    <col min="11" max="11" width="32" hidden="1" customWidth="1"/>
    <col min="12" max="12" width="32" customWidth="1"/>
    <col min="13" max="13" width="38.25" customWidth="1"/>
    <col min="14" max="14" width="22" hidden="1" customWidth="1"/>
    <col min="15" max="15" width="10.5" hidden="1" customWidth="1"/>
    <col min="16" max="16" width="24.75" hidden="1" customWidth="1"/>
    <col min="17" max="17" width="9.625" customWidth="1"/>
    <col min="18" max="18" width="17.625" customWidth="1"/>
    <col min="19" max="19" width="13.375" customWidth="1"/>
    <col min="20" max="20" width="10.25" customWidth="1"/>
    <col min="21" max="21" width="16.375" customWidth="1"/>
  </cols>
  <sheetData>
    <row r="1" spans="1:23" s="106" customFormat="1" ht="15">
      <c r="A1" s="106" t="s">
        <v>2279</v>
      </c>
      <c r="B1" s="163" t="s">
        <v>2278</v>
      </c>
      <c r="C1" s="163" t="s">
        <v>1775</v>
      </c>
      <c r="D1" s="160" t="s">
        <v>2277</v>
      </c>
      <c r="E1" s="160" t="s">
        <v>2276</v>
      </c>
      <c r="F1" s="160" t="s">
        <v>2275</v>
      </c>
      <c r="G1" s="160" t="s">
        <v>1774</v>
      </c>
      <c r="H1" s="162" t="s">
        <v>1325</v>
      </c>
      <c r="I1" s="161" t="s">
        <v>2274</v>
      </c>
      <c r="J1" s="161" t="s">
        <v>2273</v>
      </c>
      <c r="K1" s="160" t="s">
        <v>2272</v>
      </c>
      <c r="L1" s="160" t="s">
        <v>2297</v>
      </c>
      <c r="M1" s="160" t="s">
        <v>2271</v>
      </c>
      <c r="N1" s="105" t="s">
        <v>2270</v>
      </c>
      <c r="O1" s="160" t="s">
        <v>2269</v>
      </c>
      <c r="P1" s="160" t="s">
        <v>2268</v>
      </c>
      <c r="Q1" s="161" t="s">
        <v>2267</v>
      </c>
      <c r="R1" s="161" t="s">
        <v>2265</v>
      </c>
      <c r="S1" s="164" t="s">
        <v>2298</v>
      </c>
      <c r="T1" s="161" t="s">
        <v>2265</v>
      </c>
      <c r="U1" s="160" t="s">
        <v>2264</v>
      </c>
      <c r="V1" s="106" t="s">
        <v>2322</v>
      </c>
      <c r="W1" s="106" t="s">
        <v>1128</v>
      </c>
    </row>
    <row r="2" spans="1:23" ht="15.75">
      <c r="A2">
        <v>25</v>
      </c>
      <c r="B2" t="s">
        <v>429</v>
      </c>
      <c r="C2" s="157" t="s">
        <v>2148</v>
      </c>
      <c r="D2" t="s">
        <v>2186</v>
      </c>
      <c r="E2" t="s">
        <v>1335</v>
      </c>
      <c r="F2" t="s">
        <v>2196</v>
      </c>
      <c r="G2" t="s">
        <v>947</v>
      </c>
      <c r="H2" t="s">
        <v>447</v>
      </c>
      <c r="I2" t="s">
        <v>2204</v>
      </c>
      <c r="J2" t="s">
        <v>447</v>
      </c>
      <c r="K2" t="str">
        <f t="shared" ref="K2:K14" si="0">"{{ title_i_"&amp;J2&amp;" }}"</f>
        <v>{{ title_i_3ormore_cat_ids }}</v>
      </c>
      <c r="L2" t="s">
        <v>447</v>
      </c>
      <c r="M2" t="s">
        <v>2203</v>
      </c>
      <c r="N2" t="s">
        <v>947</v>
      </c>
      <c r="O2" t="s">
        <v>947</v>
      </c>
      <c r="P2" t="str">
        <f t="shared" ref="P2:P14" si="1">"    title_i_"&amp;J2&amp;": "&amp;""""&amp;M2&amp;""""</f>
        <v xml:space="preserve">    title_i_3ormore_cat_ids: "Markings (Number of categorical identifiers)"</v>
      </c>
      <c r="Q2" t="str">
        <f t="shared" ref="Q2:Q14" si="2">"https://ab-rcsc.github.io/rc-decision-support-tool_concept-library/02_dialog-boxes/"&amp;I2&amp;".html"</f>
        <v>https://ab-rcsc.github.io/rc-decision-support-tool_concept-library/02_dialog-boxes/01_25_3ormore_cat_ids.html</v>
      </c>
      <c r="R2">
        <v>3</v>
      </c>
      <c r="S2">
        <v>29</v>
      </c>
      <c r="T2" t="s">
        <v>2071</v>
      </c>
      <c r="U2" t="str">
        <f t="shared" ref="U2:U14" si="3">T2&amp;K2&amp;"](/02_dialog-boxes/"&amp;I2&amp;".html)&lt;br&gt;"</f>
        <v>&lt;font color='#FFFFFF'&gt;........................&lt;/font&gt;[{{ title_i_3ormore_cat_ids }}](/02_dialog-boxes/01_25_3ormore_cat_ids.html)&lt;br&gt;</v>
      </c>
      <c r="V2" s="106" t="s">
        <v>2322</v>
      </c>
      <c r="W2" t="s">
        <v>2204</v>
      </c>
    </row>
    <row r="3" spans="1:23" ht="15.75">
      <c r="A3">
        <v>27</v>
      </c>
      <c r="B3" t="s">
        <v>429</v>
      </c>
      <c r="C3" s="157" t="s">
        <v>2148</v>
      </c>
      <c r="D3" t="s">
        <v>2186</v>
      </c>
      <c r="E3" t="s">
        <v>1335</v>
      </c>
      <c r="F3" t="s">
        <v>2196</v>
      </c>
      <c r="G3" t="s">
        <v>947</v>
      </c>
      <c r="H3" t="s">
        <v>448</v>
      </c>
      <c r="I3" t="s">
        <v>2200</v>
      </c>
      <c r="J3" t="s">
        <v>448</v>
      </c>
      <c r="K3" t="str">
        <f t="shared" si="0"/>
        <v>{{ title_i_aux_count_possible }}</v>
      </c>
      <c r="L3" t="s">
        <v>448</v>
      </c>
      <c r="M3" t="s">
        <v>2199</v>
      </c>
      <c r="N3" t="s">
        <v>947</v>
      </c>
      <c r="O3" t="s">
        <v>947</v>
      </c>
      <c r="P3" t="str">
        <f t="shared" si="1"/>
        <v xml:space="preserve">    title_i_aux_count_possible: "Counts of individuals"</v>
      </c>
      <c r="Q3" t="str">
        <f t="shared" si="2"/>
        <v>https://ab-rcsc.github.io/rc-decision-support-tool_concept-library/02_dialog-boxes/01_27_aux_count_possible.html</v>
      </c>
      <c r="R3">
        <v>3</v>
      </c>
      <c r="S3">
        <v>31</v>
      </c>
      <c r="T3" t="s">
        <v>2071</v>
      </c>
      <c r="U3" t="str">
        <f t="shared" si="3"/>
        <v>&lt;font color='#FFFFFF'&gt;........................&lt;/font&gt;[{{ title_i_aux_count_possible }}](/02_dialog-boxes/01_27_aux_count_possible.html)&lt;br&gt;</v>
      </c>
      <c r="V3" s="106" t="s">
        <v>2322</v>
      </c>
      <c r="W3" t="s">
        <v>2200</v>
      </c>
    </row>
    <row r="4" spans="1:23" ht="15.75">
      <c r="A4">
        <v>26</v>
      </c>
      <c r="B4" t="s">
        <v>429</v>
      </c>
      <c r="C4" s="157" t="s">
        <v>2148</v>
      </c>
      <c r="D4" t="s">
        <v>2186</v>
      </c>
      <c r="E4" t="s">
        <v>1335</v>
      </c>
      <c r="F4" t="s">
        <v>2196</v>
      </c>
      <c r="G4" t="s">
        <v>947</v>
      </c>
      <c r="H4" t="s">
        <v>449</v>
      </c>
      <c r="I4" t="s">
        <v>2202</v>
      </c>
      <c r="J4" t="s">
        <v>449</v>
      </c>
      <c r="K4" t="str">
        <f t="shared" si="0"/>
        <v>{{ title_i_auxillary_info }}</v>
      </c>
      <c r="L4" t="s">
        <v>449</v>
      </c>
      <c r="M4" t="s">
        <v>2201</v>
      </c>
      <c r="N4" t="s">
        <v>947</v>
      </c>
      <c r="O4" t="s">
        <v>947</v>
      </c>
      <c r="P4" t="str">
        <f t="shared" si="1"/>
        <v xml:space="preserve">    title_i_auxillary_info: "Additional information obtainable"</v>
      </c>
      <c r="Q4" t="str">
        <f t="shared" si="2"/>
        <v>https://ab-rcsc.github.io/rc-decision-support-tool_concept-library/02_dialog-boxes/01_26_auxillary_info.html</v>
      </c>
      <c r="R4">
        <v>3</v>
      </c>
      <c r="S4">
        <v>30</v>
      </c>
      <c r="T4" t="s">
        <v>2071</v>
      </c>
      <c r="U4" t="str">
        <f t="shared" si="3"/>
        <v>&lt;font color='#FFFFFF'&gt;........................&lt;/font&gt;[{{ title_i_auxillary_info }}](/02_dialog-boxes/01_26_auxillary_info.html)&lt;br&gt;</v>
      </c>
      <c r="V4" s="106" t="s">
        <v>2322</v>
      </c>
      <c r="W4" t="s">
        <v>2202</v>
      </c>
    </row>
    <row r="5" spans="1:23" ht="15.75">
      <c r="A5">
        <v>42</v>
      </c>
      <c r="B5" t="b">
        <v>0</v>
      </c>
      <c r="C5" s="157" t="s">
        <v>2148</v>
      </c>
      <c r="D5" t="s">
        <v>2170</v>
      </c>
      <c r="E5" t="s">
        <v>1338</v>
      </c>
      <c r="F5" t="s">
        <v>2174</v>
      </c>
      <c r="G5" t="s">
        <v>947</v>
      </c>
      <c r="H5" t="s">
        <v>2</v>
      </c>
      <c r="I5" t="s">
        <v>2173</v>
      </c>
      <c r="J5" t="s">
        <v>2</v>
      </c>
      <c r="K5" t="str">
        <f t="shared" si="0"/>
        <v>{{ title_i_bait_lure }}</v>
      </c>
      <c r="L5" t="s">
        <v>2</v>
      </c>
      <c r="M5" t="s">
        <v>2172</v>
      </c>
      <c r="N5" t="s">
        <v>947</v>
      </c>
      <c r="O5" t="s">
        <v>947</v>
      </c>
      <c r="P5" t="str">
        <f t="shared" si="1"/>
        <v xml:space="preserve">    title_i_bait_lure: "Bait/lure"</v>
      </c>
      <c r="Q5" t="str">
        <f t="shared" si="2"/>
        <v>https://ab-rcsc.github.io/rc-decision-support-tool_concept-library/02_dialog-boxes/01_43_bait_lure.html</v>
      </c>
      <c r="R5">
        <v>3</v>
      </c>
      <c r="S5">
        <v>44</v>
      </c>
      <c r="T5" t="s">
        <v>2071</v>
      </c>
      <c r="U5" t="str">
        <f t="shared" si="3"/>
        <v>&lt;font color='#FFFFFF'&gt;........................&lt;/font&gt;[{{ title_i_bait_lure }}](/02_dialog-boxes/01_43_bait_lure.html)&lt;br&gt;</v>
      </c>
      <c r="V5" s="106" t="s">
        <v>2322</v>
      </c>
      <c r="W5" t="s">
        <v>2173</v>
      </c>
    </row>
    <row r="6" spans="1:23" ht="15.75">
      <c r="A6">
        <v>43</v>
      </c>
      <c r="B6" t="b">
        <v>0</v>
      </c>
      <c r="C6" s="157" t="s">
        <v>2148</v>
      </c>
      <c r="D6" t="s">
        <v>2170</v>
      </c>
      <c r="E6" t="s">
        <v>1338</v>
      </c>
      <c r="F6" t="s">
        <v>2174</v>
      </c>
      <c r="G6" t="s">
        <v>947</v>
      </c>
      <c r="H6" t="s">
        <v>3</v>
      </c>
      <c r="I6" t="s">
        <v>2173</v>
      </c>
      <c r="J6" t="s">
        <v>2</v>
      </c>
      <c r="K6" t="str">
        <f t="shared" si="0"/>
        <v>{{ title_i_bait_lure }}</v>
      </c>
      <c r="L6" t="s">
        <v>2</v>
      </c>
      <c r="M6" t="s">
        <v>2172</v>
      </c>
      <c r="N6" t="s">
        <v>947</v>
      </c>
      <c r="O6" t="s">
        <v>2171</v>
      </c>
      <c r="P6" t="str">
        <f t="shared" si="1"/>
        <v xml:space="preserve">    title_i_bait_lure: "Bait/lure"</v>
      </c>
      <c r="Q6" t="str">
        <f t="shared" si="2"/>
        <v>https://ab-rcsc.github.io/rc-decision-support-tool_concept-library/02_dialog-boxes/01_43_bait_lure.html</v>
      </c>
      <c r="R6" t="e">
        <v>#N/A</v>
      </c>
      <c r="S6">
        <v>44</v>
      </c>
      <c r="T6" t="s">
        <v>2071</v>
      </c>
      <c r="U6" t="str">
        <f t="shared" si="3"/>
        <v>&lt;font color='#FFFFFF'&gt;........................&lt;/font&gt;[{{ title_i_bait_lure }}](/02_dialog-boxes/01_43_bait_lure.html)&lt;br&gt;</v>
      </c>
      <c r="V6" s="106" t="s">
        <v>2322</v>
      </c>
      <c r="W6" t="s">
        <v>2173</v>
      </c>
    </row>
    <row r="7" spans="1:23" ht="15.75">
      <c r="A7">
        <v>5</v>
      </c>
      <c r="B7" t="s">
        <v>429</v>
      </c>
      <c r="C7" s="157" t="s">
        <v>2148</v>
      </c>
      <c r="D7" s="12" t="s">
        <v>2247</v>
      </c>
      <c r="E7" s="12" t="s">
        <v>1336</v>
      </c>
      <c r="F7" t="s">
        <v>2246</v>
      </c>
      <c r="G7" t="s">
        <v>947</v>
      </c>
      <c r="H7" t="s">
        <v>450</v>
      </c>
      <c r="I7" s="12" t="s">
        <v>2251</v>
      </c>
      <c r="J7" t="s">
        <v>450</v>
      </c>
      <c r="K7" t="str">
        <f t="shared" si="0"/>
        <v>{{ title_i_cam_dens_gradient }}</v>
      </c>
      <c r="L7" t="s">
        <v>450</v>
      </c>
      <c r="M7" t="s">
        <v>2250</v>
      </c>
      <c r="N7" t="s">
        <v>947</v>
      </c>
      <c r="O7" t="s">
        <v>947</v>
      </c>
      <c r="P7" t="str">
        <f t="shared" si="1"/>
        <v xml:space="preserve">    title_i_cam_dens_gradient: "Known density gradient"</v>
      </c>
      <c r="Q7" t="str">
        <f t="shared" si="2"/>
        <v>https://ab-rcsc.github.io/rc-decision-support-tool_concept-library/02_dialog-boxes/01_05_cam_dens_gradient.html</v>
      </c>
      <c r="R7">
        <v>3</v>
      </c>
      <c r="S7">
        <v>7</v>
      </c>
      <c r="T7" t="s">
        <v>2071</v>
      </c>
      <c r="U7" t="str">
        <f t="shared" si="3"/>
        <v>&lt;font color='#FFFFFF'&gt;........................&lt;/font&gt;[{{ title_i_cam_dens_gradient }}](/02_dialog-boxes/01_05_cam_dens_gradient.html)&lt;br&gt;</v>
      </c>
      <c r="V7" s="106" t="s">
        <v>2322</v>
      </c>
      <c r="W7" t="s">
        <v>2251</v>
      </c>
    </row>
    <row r="8" spans="1:23" ht="15.75">
      <c r="A8">
        <v>41</v>
      </c>
      <c r="B8" t="s">
        <v>429</v>
      </c>
      <c r="C8" s="157" t="s">
        <v>2148</v>
      </c>
      <c r="D8" t="s">
        <v>2170</v>
      </c>
      <c r="E8" t="s">
        <v>1338</v>
      </c>
      <c r="F8" t="s">
        <v>2169</v>
      </c>
      <c r="G8" t="s">
        <v>947</v>
      </c>
      <c r="H8" t="s">
        <v>451</v>
      </c>
      <c r="I8" t="s">
        <v>2176</v>
      </c>
      <c r="J8" t="s">
        <v>451</v>
      </c>
      <c r="K8" t="str">
        <f t="shared" si="0"/>
        <v>{{ title_i_cam_direction_ds }}</v>
      </c>
      <c r="L8" t="s">
        <v>451</v>
      </c>
      <c r="M8" t="s">
        <v>2325</v>
      </c>
      <c r="N8" t="s">
        <v>947</v>
      </c>
      <c r="O8" t="s">
        <v>947</v>
      </c>
      <c r="P8" t="str">
        <f t="shared" si="1"/>
        <v xml:space="preserve">    title_i_cam_direction_ds: "Camera direction consistent or random"</v>
      </c>
      <c r="Q8" t="str">
        <f t="shared" si="2"/>
        <v>https://ab-rcsc.github.io/rc-decision-support-tool_concept-library/02_dialog-boxes/01_42_cam_direction_ds.html</v>
      </c>
      <c r="R8" t="e">
        <v>#N/A</v>
      </c>
      <c r="S8">
        <v>43</v>
      </c>
      <c r="T8" t="s">
        <v>2071</v>
      </c>
      <c r="U8" t="str">
        <f t="shared" si="3"/>
        <v>&lt;font color='#FFFFFF'&gt;........................&lt;/font&gt;[{{ title_i_cam_direction_ds }}](/02_dialog-boxes/01_42_cam_direction_ds.html)&lt;br&gt;</v>
      </c>
      <c r="V8" s="106" t="s">
        <v>2322</v>
      </c>
      <c r="W8" t="e">
        <v>#N/A</v>
      </c>
    </row>
    <row r="9" spans="1:23" ht="15.75">
      <c r="A9">
        <v>38</v>
      </c>
      <c r="B9" t="b">
        <v>0</v>
      </c>
      <c r="C9" s="157" t="s">
        <v>2148</v>
      </c>
      <c r="D9" t="s">
        <v>2170</v>
      </c>
      <c r="E9" t="s">
        <v>1338</v>
      </c>
      <c r="F9" t="s">
        <v>2174</v>
      </c>
      <c r="G9" t="s">
        <v>947</v>
      </c>
      <c r="H9" t="s">
        <v>5</v>
      </c>
      <c r="I9" t="s">
        <v>2181</v>
      </c>
      <c r="J9" t="s">
        <v>1632</v>
      </c>
      <c r="K9" t="str">
        <f t="shared" si="0"/>
        <v>{{ title_i_cam_equipment }}</v>
      </c>
      <c r="L9" t="s">
        <v>1632</v>
      </c>
      <c r="M9" t="s">
        <v>2180</v>
      </c>
      <c r="N9" t="s">
        <v>947</v>
      </c>
      <c r="O9" t="s">
        <v>947</v>
      </c>
      <c r="P9" t="str">
        <f t="shared" si="1"/>
        <v xml:space="preserve">    title_i_cam_equipment: "Camera equipment"</v>
      </c>
      <c r="Q9" t="str">
        <f t="shared" si="2"/>
        <v>https://ab-rcsc.github.io/rc-decision-support-tool_concept-library/02_dialog-boxes/01_39_cam_equipment.html</v>
      </c>
      <c r="R9">
        <v>3</v>
      </c>
      <c r="S9">
        <v>41</v>
      </c>
      <c r="T9" t="s">
        <v>2071</v>
      </c>
      <c r="U9" t="str">
        <f t="shared" si="3"/>
        <v>&lt;font color='#FFFFFF'&gt;........................&lt;/font&gt;[{{ title_i_cam_equipment }}](/02_dialog-boxes/01_39_cam_equipment.html)&lt;br&gt;</v>
      </c>
      <c r="V9" s="106" t="s">
        <v>2322</v>
      </c>
      <c r="W9" t="s">
        <v>2181</v>
      </c>
    </row>
    <row r="10" spans="1:23" ht="15.75">
      <c r="A10">
        <v>7</v>
      </c>
      <c r="B10" t="s">
        <v>429</v>
      </c>
      <c r="C10" s="157" t="s">
        <v>2148</v>
      </c>
      <c r="D10" s="12" t="s">
        <v>2247</v>
      </c>
      <c r="E10" s="12" t="s">
        <v>1336</v>
      </c>
      <c r="F10" t="s">
        <v>2246</v>
      </c>
      <c r="G10" t="s">
        <v>947</v>
      </c>
      <c r="H10" t="s">
        <v>452</v>
      </c>
      <c r="I10" s="12" t="s">
        <v>2245</v>
      </c>
      <c r="J10" t="s">
        <v>452</v>
      </c>
      <c r="K10" t="str">
        <f t="shared" si="0"/>
        <v>{{ title_i_cam_high_dens }}</v>
      </c>
      <c r="L10" t="s">
        <v>452</v>
      </c>
      <c r="M10" t="s">
        <v>2244</v>
      </c>
      <c r="N10" t="s">
        <v>947</v>
      </c>
      <c r="O10" t="s">
        <v>947</v>
      </c>
      <c r="P10" t="str">
        <f t="shared" si="1"/>
        <v xml:space="preserve">    title_i_cam_high_dens: "Camera density"</v>
      </c>
      <c r="Q10" t="str">
        <f t="shared" si="2"/>
        <v>https://ab-rcsc.github.io/rc-decision-support-tool_concept-library/02_dialog-boxes/01_07_cam_high_dens.html</v>
      </c>
      <c r="R10">
        <v>3</v>
      </c>
      <c r="S10">
        <v>9</v>
      </c>
      <c r="T10" t="s">
        <v>2071</v>
      </c>
      <c r="U10" t="str">
        <f t="shared" si="3"/>
        <v>&lt;font color='#FFFFFF'&gt;........................&lt;/font&gt;[{{ title_i_cam_high_dens }}](/02_dialog-boxes/01_07_cam_high_dens.html)&lt;br&gt;</v>
      </c>
      <c r="V10" s="106" t="s">
        <v>2322</v>
      </c>
      <c r="W10" t="s">
        <v>2245</v>
      </c>
    </row>
    <row r="11" spans="1:23" ht="15.75">
      <c r="A11">
        <v>46</v>
      </c>
      <c r="B11" s="147" t="s">
        <v>428</v>
      </c>
      <c r="C11" s="157" t="s">
        <v>2148</v>
      </c>
      <c r="D11" t="s">
        <v>2147</v>
      </c>
      <c r="E11" t="s">
        <v>1339</v>
      </c>
      <c r="F11" t="s">
        <v>1339</v>
      </c>
      <c r="G11" t="s">
        <v>947</v>
      </c>
      <c r="H11" t="s">
        <v>439</v>
      </c>
      <c r="I11" t="s">
        <v>2165</v>
      </c>
      <c r="J11" t="s">
        <v>439</v>
      </c>
      <c r="K11" t="str">
        <f t="shared" si="0"/>
        <v>{{ title_i_cam_independent }}</v>
      </c>
      <c r="L11" t="s">
        <v>439</v>
      </c>
      <c r="M11" t="s">
        <v>2164</v>
      </c>
      <c r="N11" t="s">
        <v>947</v>
      </c>
      <c r="O11" t="s">
        <v>947</v>
      </c>
      <c r="P11" t="str">
        <f t="shared" si="1"/>
        <v xml:space="preserve">    title_i_cam_independent: "Camera location independence"</v>
      </c>
      <c r="Q11" t="str">
        <f t="shared" si="2"/>
        <v>https://ab-rcsc.github.io/rc-decision-support-tool_concept-library/02_dialog-boxes/01_47_cam_independent.html</v>
      </c>
      <c r="R11">
        <v>3</v>
      </c>
      <c r="S11">
        <v>47</v>
      </c>
      <c r="T11" t="s">
        <v>2071</v>
      </c>
      <c r="U11" t="str">
        <f t="shared" si="3"/>
        <v>&lt;font color='#FFFFFF'&gt;........................&lt;/font&gt;[{{ title_i_cam_independent }}](/02_dialog-boxes/01_47_cam_independent.html)&lt;br&gt;</v>
      </c>
      <c r="V11" s="106" t="s">
        <v>2322</v>
      </c>
      <c r="W11" t="s">
        <v>2165</v>
      </c>
    </row>
    <row r="12" spans="1:23" ht="15.75">
      <c r="A12">
        <v>40</v>
      </c>
      <c r="B12" t="b">
        <v>0</v>
      </c>
      <c r="C12" s="157" t="s">
        <v>2148</v>
      </c>
      <c r="D12" t="s">
        <v>2170</v>
      </c>
      <c r="E12" t="s">
        <v>1338</v>
      </c>
      <c r="F12" t="s">
        <v>2169</v>
      </c>
      <c r="G12" t="s">
        <v>947</v>
      </c>
      <c r="H12" t="s">
        <v>6</v>
      </c>
      <c r="I12" t="s">
        <v>2177</v>
      </c>
      <c r="J12" t="s">
        <v>2067</v>
      </c>
      <c r="K12" t="str">
        <f t="shared" si="0"/>
        <v>{{ title_i_cam_placement }}</v>
      </c>
      <c r="L12" t="s">
        <v>2067</v>
      </c>
      <c r="M12" t="s">
        <v>2175</v>
      </c>
      <c r="N12" t="s">
        <v>947</v>
      </c>
      <c r="O12" t="s">
        <v>947</v>
      </c>
      <c r="P12" t="str">
        <f t="shared" si="1"/>
        <v xml:space="preserve">    title_i_cam_placement: "Camera height, angle, direction"</v>
      </c>
      <c r="Q12" t="str">
        <f t="shared" si="2"/>
        <v>https://ab-rcsc.github.io/rc-decision-support-tool_concept-library/02_dialog-boxes/01_41_cam_placement.html</v>
      </c>
      <c r="R12" t="e">
        <v>#N/A</v>
      </c>
      <c r="S12">
        <v>43</v>
      </c>
      <c r="T12" t="s">
        <v>2071</v>
      </c>
      <c r="U12" t="str">
        <f t="shared" si="3"/>
        <v>&lt;font color='#FFFFFF'&gt;........................&lt;/font&gt;[{{ title_i_cam_placement }}](/02_dialog-boxes/01_41_cam_placement.html)&lt;br&gt;</v>
      </c>
      <c r="V12" s="106" t="s">
        <v>2322</v>
      </c>
      <c r="W12" t="s">
        <v>2177</v>
      </c>
    </row>
    <row r="13" spans="1:23" ht="15.75">
      <c r="A13">
        <v>39</v>
      </c>
      <c r="B13" t="b">
        <v>0</v>
      </c>
      <c r="C13" s="170" t="s">
        <v>2148</v>
      </c>
      <c r="D13" t="s">
        <v>2170</v>
      </c>
      <c r="E13" t="s">
        <v>1338</v>
      </c>
      <c r="F13" t="s">
        <v>2174</v>
      </c>
      <c r="G13" t="s">
        <v>947</v>
      </c>
      <c r="H13" t="s">
        <v>9</v>
      </c>
      <c r="I13" t="s">
        <v>2179</v>
      </c>
      <c r="J13" t="s">
        <v>2066</v>
      </c>
      <c r="K13" t="str">
        <f t="shared" si="0"/>
        <v>{{ title_i_cam_settings }}</v>
      </c>
      <c r="L13" t="s">
        <v>2066</v>
      </c>
      <c r="M13" t="s">
        <v>2178</v>
      </c>
      <c r="N13" t="s">
        <v>947</v>
      </c>
      <c r="O13" t="s">
        <v>947</v>
      </c>
      <c r="P13" t="str">
        <f t="shared" si="1"/>
        <v xml:space="preserve">    title_i_cam_settings: "Camera settings"</v>
      </c>
      <c r="Q13" t="str">
        <f t="shared" si="2"/>
        <v>https://ab-rcsc.github.io/rc-decision-support-tool_concept-library/02_dialog-boxes/01_40_cam_settings.html</v>
      </c>
      <c r="R13">
        <v>3</v>
      </c>
      <c r="S13">
        <v>42</v>
      </c>
      <c r="T13" t="s">
        <v>2071</v>
      </c>
      <c r="U13" t="str">
        <f t="shared" si="3"/>
        <v>&lt;font color='#FFFFFF'&gt;........................&lt;/font&gt;[{{ title_i_cam_settings }}](/02_dialog-boxes/01_40_cam_settings.html)&lt;br&gt;</v>
      </c>
      <c r="V13" s="106" t="s">
        <v>2322</v>
      </c>
      <c r="W13" t="s">
        <v>2179</v>
      </c>
    </row>
    <row r="14" spans="1:23" ht="15.75">
      <c r="A14">
        <v>6</v>
      </c>
      <c r="B14" s="147" t="s">
        <v>428</v>
      </c>
      <c r="C14" s="157" t="s">
        <v>2148</v>
      </c>
      <c r="D14" s="12" t="s">
        <v>2247</v>
      </c>
      <c r="E14" s="12" t="s">
        <v>1336</v>
      </c>
      <c r="F14" t="s">
        <v>2246</v>
      </c>
      <c r="G14" t="s">
        <v>947</v>
      </c>
      <c r="H14" t="s">
        <v>11</v>
      </c>
      <c r="I14" s="12" t="s">
        <v>2249</v>
      </c>
      <c r="J14" t="s">
        <v>11</v>
      </c>
      <c r="K14" t="str">
        <f t="shared" si="0"/>
        <v>{{ title_i_cam_strat_covar }}</v>
      </c>
      <c r="L14" t="s">
        <v>11</v>
      </c>
      <c r="M14" t="s">
        <v>2248</v>
      </c>
      <c r="N14" t="s">
        <v>947</v>
      </c>
      <c r="O14" t="s">
        <v>947</v>
      </c>
      <c r="P14" t="str">
        <f t="shared" si="1"/>
        <v xml:space="preserve">    title_i_cam_strat_covar: "Stratified by covariates"</v>
      </c>
      <c r="Q14" t="str">
        <f t="shared" si="2"/>
        <v>https://ab-rcsc.github.io/rc-decision-support-tool_concept-library/02_dialog-boxes/01_06_cam_strat_covar.html</v>
      </c>
      <c r="R14">
        <v>3</v>
      </c>
      <c r="S14">
        <v>8</v>
      </c>
      <c r="T14" t="s">
        <v>2071</v>
      </c>
      <c r="U14" t="str">
        <f t="shared" si="3"/>
        <v>&lt;font color='#FFFFFF'&gt;........................&lt;/font&gt;[{{ title_i_cam_strat_covar }}](/02_dialog-boxes/01_06_cam_strat_covar.html)&lt;br&gt;</v>
      </c>
      <c r="V14" s="106" t="s">
        <v>2322</v>
      </c>
      <c r="W14" t="s">
        <v>2249</v>
      </c>
    </row>
    <row r="15" spans="1:23" ht="15">
      <c r="A15" t="s">
        <v>947</v>
      </c>
      <c r="B15" t="s">
        <v>947</v>
      </c>
      <c r="C15" t="s">
        <v>2266</v>
      </c>
      <c r="D15" t="s">
        <v>947</v>
      </c>
      <c r="E15" s="12" t="s">
        <v>1339</v>
      </c>
      <c r="F15" t="s">
        <v>947</v>
      </c>
      <c r="G15" t="s">
        <v>947</v>
      </c>
      <c r="H15" t="s">
        <v>947</v>
      </c>
      <c r="I15" t="s">
        <v>947</v>
      </c>
      <c r="J15" t="s">
        <v>947</v>
      </c>
      <c r="K15" t="s">
        <v>947</v>
      </c>
      <c r="L15" s="12" t="s">
        <v>2283</v>
      </c>
      <c r="M15" s="12" t="s">
        <v>1339</v>
      </c>
      <c r="N15" t="s">
        <v>947</v>
      </c>
      <c r="O15" t="s">
        <v>947</v>
      </c>
      <c r="R15">
        <v>1</v>
      </c>
      <c r="S15">
        <v>46</v>
      </c>
      <c r="V15" s="106" t="s">
        <v>2322</v>
      </c>
      <c r="W15" t="e">
        <v>#N/A</v>
      </c>
    </row>
    <row r="16" spans="1:23" ht="15.75">
      <c r="B16" t="b">
        <v>0</v>
      </c>
      <c r="C16" t="s">
        <v>2103</v>
      </c>
      <c r="D16" t="s">
        <v>2074</v>
      </c>
      <c r="E16" t="s">
        <v>500</v>
      </c>
      <c r="F16" t="s">
        <v>2102</v>
      </c>
      <c r="G16" s="3" t="s">
        <v>31</v>
      </c>
      <c r="H16" s="153" t="s">
        <v>2143</v>
      </c>
      <c r="I16" t="s">
        <v>2144</v>
      </c>
      <c r="J16" t="s">
        <v>2143</v>
      </c>
      <c r="K16" t="str">
        <f t="shared" ref="K16:K31" si="4">"{{ title_i_"&amp;J16&amp;" }}"</f>
        <v>{{ title_i_design_cam_arrange }}</v>
      </c>
      <c r="L16" t="s">
        <v>2143</v>
      </c>
      <c r="M16" s="3" t="s">
        <v>32</v>
      </c>
      <c r="N16" t="s">
        <v>947</v>
      </c>
      <c r="O16" t="s">
        <v>947</v>
      </c>
      <c r="P16" t="str">
        <f t="shared" ref="P16:P31" si="5">"    title_i_"&amp;J16&amp;": "&amp;""""&amp;M16&amp;""""</f>
        <v xml:space="preserve">    title_i_design_cam_arrange: "Camera arrangement"</v>
      </c>
      <c r="Q16" t="str">
        <f t="shared" ref="Q16:Q31" si="6">"https://ab-rcsc.github.io/rc-decision-support-tool_concept-library/02_dialog-boxes/"&amp;I16&amp;".html"</f>
        <v>https://ab-rcsc.github.io/rc-decision-support-tool_concept-library/02_dialog-boxes/02_02_00_design_cam_arrange.html</v>
      </c>
      <c r="R16" t="e">
        <v>#N/A</v>
      </c>
      <c r="S16" t="e">
        <v>#N/A</v>
      </c>
      <c r="T16" s="103" t="s">
        <v>2071</v>
      </c>
      <c r="U16" t="str">
        <f t="shared" ref="U16:U31" si="7">T16&amp;K16&amp;"](/02_dialog-boxes/"&amp;I16&amp;".html)&lt;br&gt;"</f>
        <v>&lt;font color='#FFFFFF'&gt;........................&lt;/font&gt;[{{ title_i_design_cam_arrange }}](/02_dialog-boxes/02_02_00_design_cam_arrange.html)&lt;br&gt;</v>
      </c>
      <c r="V16" s="106" t="s">
        <v>2322</v>
      </c>
      <c r="W16" t="e">
        <v>#N/A</v>
      </c>
    </row>
    <row r="17" spans="1:23" ht="15.75">
      <c r="B17" t="b">
        <v>0</v>
      </c>
      <c r="C17" t="s">
        <v>2103</v>
      </c>
      <c r="D17" t="s">
        <v>2074</v>
      </c>
      <c r="E17" t="s">
        <v>500</v>
      </c>
      <c r="F17" t="s">
        <v>2102</v>
      </c>
      <c r="G17" s="3" t="s">
        <v>31</v>
      </c>
      <c r="H17" s="151" t="s">
        <v>2141</v>
      </c>
      <c r="I17" t="s">
        <v>2142</v>
      </c>
      <c r="J17" t="s">
        <v>2141</v>
      </c>
      <c r="K17" t="str">
        <f t="shared" si="4"/>
        <v>{{ title_i_design_cam_arrange_convenience }}</v>
      </c>
      <c r="L17" t="s">
        <v>2141</v>
      </c>
      <c r="M17" s="152" t="s">
        <v>2140</v>
      </c>
      <c r="N17" t="s">
        <v>947</v>
      </c>
      <c r="O17" t="s">
        <v>947</v>
      </c>
      <c r="P17" t="str">
        <f t="shared" si="5"/>
        <v xml:space="preserve">    title_i_design_cam_arrange_convenience: "Convenience design"</v>
      </c>
      <c r="Q17" t="str">
        <f t="shared" si="6"/>
        <v>https://ab-rcsc.github.io/rc-decision-support-tool_concept-library/02_dialog-boxes/02_02_09_design_cam_arrange_convenience.html</v>
      </c>
      <c r="R17" t="e">
        <v>#N/A</v>
      </c>
      <c r="S17" t="e">
        <v>#N/A</v>
      </c>
      <c r="T17" t="s">
        <v>2083</v>
      </c>
      <c r="U17" t="str">
        <f t="shared" si="7"/>
        <v>&lt;font color='#FFFFFF'&gt;....................................&lt;/font&gt;[{{ title_i_design_cam_arrange_convenience }}](/02_dialog-boxes/02_02_09_design_cam_arrange_convenience.html)&lt;br&gt;</v>
      </c>
      <c r="V17" s="106" t="s">
        <v>2322</v>
      </c>
      <c r="W17" t="e">
        <v>#N/A</v>
      </c>
    </row>
    <row r="18" spans="1:23" ht="15.75">
      <c r="B18" t="b">
        <v>0</v>
      </c>
      <c r="C18" t="s">
        <v>2103</v>
      </c>
      <c r="D18" t="s">
        <v>2074</v>
      </c>
      <c r="E18" t="s">
        <v>500</v>
      </c>
      <c r="F18" t="s">
        <v>2102</v>
      </c>
      <c r="G18" s="3" t="s">
        <v>31</v>
      </c>
      <c r="H18" s="151" t="s">
        <v>2138</v>
      </c>
      <c r="I18" t="s">
        <v>2139</v>
      </c>
      <c r="J18" t="s">
        <v>2138</v>
      </c>
      <c r="K18" t="str">
        <f t="shared" si="4"/>
        <v>{{ title_i_design_cam_arrange_paired }}</v>
      </c>
      <c r="L18" t="s">
        <v>2138</v>
      </c>
      <c r="M18" s="152" t="s">
        <v>2137</v>
      </c>
      <c r="N18" t="s">
        <v>947</v>
      </c>
      <c r="O18" t="s">
        <v>947</v>
      </c>
      <c r="P18" t="str">
        <f t="shared" si="5"/>
        <v xml:space="preserve">    title_i_design_cam_arrange_paired: "Paired design"</v>
      </c>
      <c r="Q18" t="str">
        <f t="shared" si="6"/>
        <v>https://ab-rcsc.github.io/rc-decision-support-tool_concept-library/02_dialog-boxes/02_02_07_design_cam_arrange_paired.html</v>
      </c>
      <c r="R18" t="e">
        <v>#N/A</v>
      </c>
      <c r="S18" t="e">
        <v>#N/A</v>
      </c>
      <c r="T18" t="s">
        <v>2083</v>
      </c>
      <c r="U18" t="str">
        <f t="shared" si="7"/>
        <v>&lt;font color='#FFFFFF'&gt;....................................&lt;/font&gt;[{{ title_i_design_cam_arrange_paired }}](/02_dialog-boxes/02_02_07_design_cam_arrange_paired.html)&lt;br&gt;</v>
      </c>
      <c r="V18" s="106" t="s">
        <v>2322</v>
      </c>
      <c r="W18" t="e">
        <v>#N/A</v>
      </c>
    </row>
    <row r="19" spans="1:23" ht="15.75">
      <c r="B19" t="b">
        <v>0</v>
      </c>
      <c r="C19" t="s">
        <v>2103</v>
      </c>
      <c r="D19" t="s">
        <v>2074</v>
      </c>
      <c r="E19" t="s">
        <v>500</v>
      </c>
      <c r="F19" t="s">
        <v>2102</v>
      </c>
      <c r="G19" s="3" t="s">
        <v>31</v>
      </c>
      <c r="H19" s="151" t="s">
        <v>2135</v>
      </c>
      <c r="I19" t="s">
        <v>2136</v>
      </c>
      <c r="J19" t="s">
        <v>2135</v>
      </c>
      <c r="K19" t="str">
        <f t="shared" si="4"/>
        <v>{{ title_i_design_cam_arrange_random }}</v>
      </c>
      <c r="L19" t="s">
        <v>2135</v>
      </c>
      <c r="M19" s="152" t="s">
        <v>2134</v>
      </c>
      <c r="N19" t="s">
        <v>947</v>
      </c>
      <c r="O19" t="s">
        <v>947</v>
      </c>
      <c r="P19" t="str">
        <f t="shared" si="5"/>
        <v xml:space="preserve">    title_i_design_cam_arrange_random: "Random (or 'simple random') design"</v>
      </c>
      <c r="Q19" t="str">
        <f t="shared" si="6"/>
        <v>https://ab-rcsc.github.io/rc-decision-support-tool_concept-library/02_dialog-boxes/02_02_01_design_cam_arrange_random.html</v>
      </c>
      <c r="R19" t="e">
        <v>#N/A</v>
      </c>
      <c r="S19" t="e">
        <v>#N/A</v>
      </c>
      <c r="T19" t="s">
        <v>2083</v>
      </c>
      <c r="U19" t="str">
        <f t="shared" si="7"/>
        <v>&lt;font color='#FFFFFF'&gt;....................................&lt;/font&gt;[{{ title_i_design_cam_arrange_random }}](/02_dialog-boxes/02_02_01_design_cam_arrange_random.html)&lt;br&gt;</v>
      </c>
      <c r="V19" s="106" t="s">
        <v>2322</v>
      </c>
      <c r="W19" t="e">
        <v>#N/A</v>
      </c>
    </row>
    <row r="20" spans="1:23" ht="15.75">
      <c r="B20" t="b">
        <v>0</v>
      </c>
      <c r="C20" t="s">
        <v>2103</v>
      </c>
      <c r="D20" t="s">
        <v>2074</v>
      </c>
      <c r="E20" t="s">
        <v>500</v>
      </c>
      <c r="F20" t="s">
        <v>2102</v>
      </c>
      <c r="G20" s="3" t="s">
        <v>31</v>
      </c>
      <c r="H20" s="151" t="s">
        <v>2132</v>
      </c>
      <c r="I20" t="s">
        <v>2133</v>
      </c>
      <c r="J20" t="s">
        <v>2132</v>
      </c>
      <c r="K20" t="str">
        <f t="shared" si="4"/>
        <v>{{ title_i_design_cam_arrange_stratified }}</v>
      </c>
      <c r="L20" t="s">
        <v>2132</v>
      </c>
      <c r="M20" s="152" t="s">
        <v>2131</v>
      </c>
      <c r="N20" t="s">
        <v>947</v>
      </c>
      <c r="O20" t="s">
        <v>947</v>
      </c>
      <c r="P20" t="str">
        <f t="shared" si="5"/>
        <v xml:space="preserve">    title_i_design_cam_arrange_stratified: "Stratified design"</v>
      </c>
      <c r="Q20" t="str">
        <f t="shared" si="6"/>
        <v>https://ab-rcsc.github.io/rc-decision-support-tool_concept-library/02_dialog-boxes/02_02_04_design_cam_arrange_stratified.html</v>
      </c>
      <c r="R20" t="e">
        <v>#N/A</v>
      </c>
      <c r="S20" t="e">
        <v>#N/A</v>
      </c>
      <c r="T20" t="s">
        <v>2083</v>
      </c>
      <c r="U20" t="str">
        <f t="shared" si="7"/>
        <v>&lt;font color='#FFFFFF'&gt;....................................&lt;/font&gt;[{{ title_i_design_cam_arrange_stratified }}](/02_dialog-boxes/02_02_04_design_cam_arrange_stratified.html)&lt;br&gt;</v>
      </c>
      <c r="V20" s="106" t="s">
        <v>2322</v>
      </c>
      <c r="W20" t="e">
        <v>#N/A</v>
      </c>
    </row>
    <row r="21" spans="1:23" ht="15.75">
      <c r="B21" t="b">
        <v>0</v>
      </c>
      <c r="C21" t="s">
        <v>2103</v>
      </c>
      <c r="D21" t="s">
        <v>2074</v>
      </c>
      <c r="E21" t="s">
        <v>500</v>
      </c>
      <c r="F21" t="s">
        <v>2102</v>
      </c>
      <c r="G21" s="3" t="s">
        <v>31</v>
      </c>
      <c r="H21" s="151" t="s">
        <v>2129</v>
      </c>
      <c r="I21" t="s">
        <v>2130</v>
      </c>
      <c r="J21" t="s">
        <v>2129</v>
      </c>
      <c r="K21" t="str">
        <f t="shared" si="4"/>
        <v>{{ title_i_design_cam_arrange_stratified_random }}</v>
      </c>
      <c r="L21" t="s">
        <v>2129</v>
      </c>
      <c r="M21" s="152" t="s">
        <v>2128</v>
      </c>
      <c r="N21" t="s">
        <v>947</v>
      </c>
      <c r="O21" t="s">
        <v>947</v>
      </c>
      <c r="P21" t="str">
        <f t="shared" si="5"/>
        <v xml:space="preserve">    title_i_design_cam_arrange_stratified_random: "Stratified random design "</v>
      </c>
      <c r="Q21" t="str">
        <f t="shared" si="6"/>
        <v>https://ab-rcsc.github.io/rc-decision-support-tool_concept-library/02_dialog-boxes/02_02_05_design_cam_arrange_stratified_random.html</v>
      </c>
      <c r="R21" t="e">
        <v>#N/A</v>
      </c>
      <c r="S21" t="e">
        <v>#N/A</v>
      </c>
      <c r="T21" t="s">
        <v>2083</v>
      </c>
      <c r="U21" t="str">
        <f t="shared" si="7"/>
        <v>&lt;font color='#FFFFFF'&gt;....................................&lt;/font&gt;[{{ title_i_design_cam_arrange_stratified_random }}](/02_dialog-boxes/02_02_05_design_cam_arrange_stratified_random.html)&lt;br&gt;</v>
      </c>
      <c r="V21" s="106" t="s">
        <v>2322</v>
      </c>
      <c r="W21" t="e">
        <v>#N/A</v>
      </c>
    </row>
    <row r="22" spans="1:23" ht="15.75">
      <c r="B22" t="b">
        <v>0</v>
      </c>
      <c r="C22" t="s">
        <v>2103</v>
      </c>
      <c r="D22" t="s">
        <v>2074</v>
      </c>
      <c r="E22" t="s">
        <v>500</v>
      </c>
      <c r="F22" t="s">
        <v>2102</v>
      </c>
      <c r="G22" s="3" t="s">
        <v>31</v>
      </c>
      <c r="H22" s="151" t="s">
        <v>2126</v>
      </c>
      <c r="I22" t="s">
        <v>2127</v>
      </c>
      <c r="J22" t="s">
        <v>2126</v>
      </c>
      <c r="K22" t="str">
        <f t="shared" si="4"/>
        <v>{{ title_i_design_cam_arrange_systematic }}</v>
      </c>
      <c r="L22" t="s">
        <v>2126</v>
      </c>
      <c r="M22" s="152" t="s">
        <v>2125</v>
      </c>
      <c r="N22" t="s">
        <v>947</v>
      </c>
      <c r="O22" t="s">
        <v>947</v>
      </c>
      <c r="P22" t="str">
        <f t="shared" si="5"/>
        <v xml:space="preserve">    title_i_design_cam_arrange_systematic: "Systematic design"</v>
      </c>
      <c r="Q22" t="str">
        <f t="shared" si="6"/>
        <v>https://ab-rcsc.github.io/rc-decision-support-tool_concept-library/02_dialog-boxes/02_02_02_design_cam_arrange_systematic.html</v>
      </c>
      <c r="R22" t="e">
        <v>#N/A</v>
      </c>
      <c r="S22" t="e">
        <v>#N/A</v>
      </c>
      <c r="T22" t="s">
        <v>2083</v>
      </c>
      <c r="U22" t="str">
        <f t="shared" si="7"/>
        <v>&lt;font color='#FFFFFF'&gt;....................................&lt;/font&gt;[{{ title_i_design_cam_arrange_systematic }}](/02_dialog-boxes/02_02_02_design_cam_arrange_systematic.html)&lt;br&gt;</v>
      </c>
      <c r="V22" s="106" t="s">
        <v>2322</v>
      </c>
      <c r="W22" t="e">
        <v>#N/A</v>
      </c>
    </row>
    <row r="23" spans="1:23" ht="15.75">
      <c r="B23" t="b">
        <v>0</v>
      </c>
      <c r="C23" t="s">
        <v>2103</v>
      </c>
      <c r="D23" t="s">
        <v>2074</v>
      </c>
      <c r="E23" t="s">
        <v>500</v>
      </c>
      <c r="F23" t="s">
        <v>2102</v>
      </c>
      <c r="G23" s="3" t="s">
        <v>31</v>
      </c>
      <c r="H23" s="151" t="s">
        <v>2123</v>
      </c>
      <c r="I23" t="s">
        <v>2124</v>
      </c>
      <c r="J23" t="s">
        <v>2123</v>
      </c>
      <c r="K23" t="str">
        <f t="shared" si="4"/>
        <v>{{ title_i_design_cam_arrange_systematic_random }}</v>
      </c>
      <c r="L23" t="s">
        <v>2123</v>
      </c>
      <c r="M23" s="152" t="s">
        <v>2122</v>
      </c>
      <c r="N23" t="s">
        <v>947</v>
      </c>
      <c r="O23" t="s">
        <v>947</v>
      </c>
      <c r="P23" t="str">
        <f t="shared" si="5"/>
        <v xml:space="preserve">    title_i_design_cam_arrange_systematic_random: "Systematic random design"</v>
      </c>
      <c r="Q23" t="str">
        <f t="shared" si="6"/>
        <v>https://ab-rcsc.github.io/rc-decision-support-tool_concept-library/02_dialog-boxes/02_02_03_design_cam_arrange_systematic_random.html</v>
      </c>
      <c r="R23" t="e">
        <v>#N/A</v>
      </c>
      <c r="S23" t="e">
        <v>#N/A</v>
      </c>
      <c r="T23" t="s">
        <v>2083</v>
      </c>
      <c r="U23" t="str">
        <f t="shared" si="7"/>
        <v>&lt;font color='#FFFFFF'&gt;....................................&lt;/font&gt;[{{ title_i_design_cam_arrange_systematic_random }}](/02_dialog-boxes/02_02_03_design_cam_arrange_systematic_random.html)&lt;br&gt;</v>
      </c>
      <c r="V23" s="106" t="s">
        <v>2322</v>
      </c>
      <c r="W23" t="e">
        <v>#N/A</v>
      </c>
    </row>
    <row r="24" spans="1:23" ht="15.75">
      <c r="B24" t="b">
        <v>0</v>
      </c>
      <c r="C24" s="148" t="s">
        <v>2103</v>
      </c>
      <c r="D24" t="s">
        <v>2074</v>
      </c>
      <c r="E24" t="s">
        <v>500</v>
      </c>
      <c r="F24" t="s">
        <v>2102</v>
      </c>
      <c r="G24" s="3" t="s">
        <v>31</v>
      </c>
      <c r="H24" s="151" t="s">
        <v>2120</v>
      </c>
      <c r="I24" t="s">
        <v>2121</v>
      </c>
      <c r="J24" t="s">
        <v>2120</v>
      </c>
      <c r="K24" t="str">
        <f t="shared" si="4"/>
        <v>{{ title_i_design_cam_arrange_targeted }}</v>
      </c>
      <c r="L24" t="s">
        <v>2120</v>
      </c>
      <c r="M24" s="152" t="s">
        <v>2119</v>
      </c>
      <c r="N24" t="s">
        <v>947</v>
      </c>
      <c r="O24" t="s">
        <v>947</v>
      </c>
      <c r="P24" t="str">
        <f t="shared" si="5"/>
        <v xml:space="preserve">    title_i_design_cam_arrange_targeted: "Targeted design"</v>
      </c>
      <c r="Q24" t="str">
        <f t="shared" si="6"/>
        <v>https://ab-rcsc.github.io/rc-decision-support-tool_concept-library/02_dialog-boxes/02_02_08_design_cam_arrange_targeted.html</v>
      </c>
      <c r="R24" t="e">
        <v>#N/A</v>
      </c>
      <c r="S24" t="e">
        <v>#N/A</v>
      </c>
      <c r="T24" t="s">
        <v>2083</v>
      </c>
      <c r="U24" t="str">
        <f t="shared" si="7"/>
        <v>&lt;font color='#FFFFFF'&gt;....................................&lt;/font&gt;[{{ title_i_design_cam_arrange_targeted }}](/02_dialog-boxes/02_02_08_design_cam_arrange_targeted.html)&lt;br&gt;</v>
      </c>
      <c r="V24" s="106" t="s">
        <v>2322</v>
      </c>
      <c r="W24" t="e">
        <v>#N/A</v>
      </c>
    </row>
    <row r="25" spans="1:23" ht="15.75">
      <c r="B25" t="b">
        <v>0</v>
      </c>
      <c r="C25" s="148" t="s">
        <v>2103</v>
      </c>
      <c r="D25" t="s">
        <v>2074</v>
      </c>
      <c r="E25" t="s">
        <v>500</v>
      </c>
      <c r="F25" t="s">
        <v>2102</v>
      </c>
      <c r="G25" s="7" t="s">
        <v>113</v>
      </c>
      <c r="H25" t="s">
        <v>2117</v>
      </c>
      <c r="I25" t="s">
        <v>2118</v>
      </c>
      <c r="J25" t="s">
        <v>2117</v>
      </c>
      <c r="K25" t="str">
        <f t="shared" si="4"/>
        <v>{{ title_i_design_cam_days_ttl }}</v>
      </c>
      <c r="L25" t="s">
        <v>2117</v>
      </c>
      <c r="M25" s="5" t="s">
        <v>114</v>
      </c>
      <c r="N25" t="s">
        <v>947</v>
      </c>
      <c r="O25" t="s">
        <v>947</v>
      </c>
      <c r="P25" t="str">
        <f t="shared" si="5"/>
        <v xml:space="preserve">    title_i_design_cam_days_ttl: "Total number of camera days"</v>
      </c>
      <c r="Q25" t="str">
        <f t="shared" si="6"/>
        <v>https://ab-rcsc.github.io/rc-decision-support-tool_concept-library/02_dialog-boxes/02_06_design_cam_days_ttl.html</v>
      </c>
      <c r="R25" t="e">
        <v>#N/A</v>
      </c>
      <c r="S25" t="e">
        <v>#N/A</v>
      </c>
      <c r="T25" t="s">
        <v>2071</v>
      </c>
      <c r="U25" t="str">
        <f t="shared" si="7"/>
        <v>&lt;font color='#FFFFFF'&gt;........................&lt;/font&gt;[{{ title_i_design_cam_days_ttl }}](/02_dialog-boxes/02_06_design_cam_days_ttl.html)&lt;br&gt;</v>
      </c>
      <c r="V25" s="106" t="s">
        <v>2322</v>
      </c>
      <c r="W25" t="e">
        <v>#N/A</v>
      </c>
    </row>
    <row r="26" spans="1:23" ht="15.75">
      <c r="B26" t="b">
        <v>0</v>
      </c>
      <c r="C26" s="148" t="s">
        <v>2103</v>
      </c>
      <c r="D26" t="s">
        <v>2074</v>
      </c>
      <c r="E26" t="s">
        <v>500</v>
      </c>
      <c r="F26" t="s">
        <v>2102</v>
      </c>
      <c r="G26" s="3" t="s">
        <v>116</v>
      </c>
      <c r="H26" t="s">
        <v>2115</v>
      </c>
      <c r="I26" t="s">
        <v>2116</v>
      </c>
      <c r="J26" t="s">
        <v>2115</v>
      </c>
      <c r="K26" t="str">
        <f t="shared" si="4"/>
        <v>{{ title_i_design_cam_spacing }}</v>
      </c>
      <c r="L26" t="s">
        <v>2115</v>
      </c>
      <c r="M26" s="3" t="s">
        <v>117</v>
      </c>
      <c r="N26" t="s">
        <v>947</v>
      </c>
      <c r="O26" t="s">
        <v>947</v>
      </c>
      <c r="P26" t="str">
        <f t="shared" si="5"/>
        <v xml:space="preserve">    title_i_design_cam_spacing: "Camera spacing"</v>
      </c>
      <c r="Q26" t="str">
        <f t="shared" si="6"/>
        <v>https://ab-rcsc.github.io/rc-decision-support-tool_concept-library/02_dialog-boxes/02_03_design_cam_spacing.html</v>
      </c>
      <c r="R26" t="e">
        <v>#N/A</v>
      </c>
      <c r="S26" t="e">
        <v>#N/A</v>
      </c>
      <c r="T26" t="s">
        <v>2071</v>
      </c>
      <c r="U26" t="str">
        <f t="shared" si="7"/>
        <v>&lt;font color='#FFFFFF'&gt;........................&lt;/font&gt;[{{ title_i_design_cam_spacing }}](/02_dialog-boxes/02_03_design_cam_spacing.html)&lt;br&gt;</v>
      </c>
      <c r="V26" s="106" t="s">
        <v>2322</v>
      </c>
      <c r="W26" t="e">
        <v>#N/A</v>
      </c>
    </row>
    <row r="27" spans="1:23" ht="15.75">
      <c r="B27" t="b">
        <v>0</v>
      </c>
      <c r="C27" s="148" t="s">
        <v>2103</v>
      </c>
      <c r="D27" t="s">
        <v>2074</v>
      </c>
      <c r="E27" t="s">
        <v>500</v>
      </c>
      <c r="F27" t="s">
        <v>2102</v>
      </c>
      <c r="G27" s="3" t="s">
        <v>115</v>
      </c>
      <c r="H27" t="s">
        <v>2113</v>
      </c>
      <c r="I27" t="s">
        <v>2114</v>
      </c>
      <c r="J27" t="s">
        <v>2113</v>
      </c>
      <c r="K27" t="str">
        <f t="shared" si="4"/>
        <v>{{ title_i_design_camdays_per_loc }}</v>
      </c>
      <c r="L27" t="s">
        <v>2113</v>
      </c>
      <c r="M27" s="5" t="s">
        <v>499</v>
      </c>
      <c r="N27" t="s">
        <v>947</v>
      </c>
      <c r="O27" t="s">
        <v>947</v>
      </c>
      <c r="P27" t="str">
        <f t="shared" si="5"/>
        <v xml:space="preserve">    title_i_design_camdays_per_loc: "Camera days per camera location"</v>
      </c>
      <c r="Q27" t="str">
        <f t="shared" si="6"/>
        <v>https://ab-rcsc.github.io/rc-decision-support-tool_concept-library/02_dialog-boxes/02_05_design_camdays_per_loc.html</v>
      </c>
      <c r="R27" t="e">
        <v>#N/A</v>
      </c>
      <c r="S27" t="e">
        <v>#N/A</v>
      </c>
      <c r="T27" t="s">
        <v>2071</v>
      </c>
      <c r="U27" t="str">
        <f t="shared" si="7"/>
        <v>&lt;font color='#FFFFFF'&gt;........................&lt;/font&gt;[{{ title_i_design_camdays_per_loc }}](/02_dialog-boxes/02_05_design_camdays_per_loc.html)&lt;br&gt;</v>
      </c>
      <c r="V27" s="106" t="s">
        <v>2322</v>
      </c>
      <c r="W27" t="e">
        <v>#N/A</v>
      </c>
    </row>
    <row r="28" spans="1:23" ht="15.75">
      <c r="B28" t="b">
        <v>0</v>
      </c>
      <c r="C28" s="148" t="s">
        <v>2103</v>
      </c>
      <c r="D28" t="s">
        <v>2074</v>
      </c>
      <c r="E28" t="s">
        <v>500</v>
      </c>
      <c r="F28" t="s">
        <v>2102</v>
      </c>
      <c r="G28" s="3" t="s">
        <v>31</v>
      </c>
      <c r="H28" s="151" t="s">
        <v>2112</v>
      </c>
      <c r="I28" t="s">
        <v>2111</v>
      </c>
      <c r="J28" t="s">
        <v>2110</v>
      </c>
      <c r="K28" t="str">
        <f t="shared" si="4"/>
        <v>{{ title_i_design_clustered }}</v>
      </c>
      <c r="L28" t="s">
        <v>2110</v>
      </c>
      <c r="M28" s="150" t="s">
        <v>2109</v>
      </c>
      <c r="N28" t="s">
        <v>947</v>
      </c>
      <c r="O28" t="s">
        <v>947</v>
      </c>
      <c r="P28" t="str">
        <f t="shared" si="5"/>
        <v xml:space="preserve">    title_i_design_clustered: "Clustered design"</v>
      </c>
      <c r="Q28" t="str">
        <f t="shared" si="6"/>
        <v>https://ab-rcsc.github.io/rc-decision-support-tool_concept-library/02_dialog-boxes/02_02_06_design_clustered.html</v>
      </c>
      <c r="R28" t="e">
        <v>#N/A</v>
      </c>
      <c r="S28" t="e">
        <v>#N/A</v>
      </c>
      <c r="T28" t="s">
        <v>2071</v>
      </c>
      <c r="U28" t="str">
        <f t="shared" si="7"/>
        <v>&lt;font color='#FFFFFF'&gt;........................&lt;/font&gt;[{{ title_i_design_clustered }}](/02_dialog-boxes/02_02_06_design_clustered.html)&lt;br&gt;</v>
      </c>
      <c r="V28" s="106" t="s">
        <v>2322</v>
      </c>
      <c r="W28" t="e">
        <v>#N/A</v>
      </c>
    </row>
    <row r="29" spans="1:23" ht="15.75">
      <c r="B29" t="b">
        <v>0</v>
      </c>
      <c r="C29" s="148" t="s">
        <v>2103</v>
      </c>
      <c r="D29" t="s">
        <v>2074</v>
      </c>
      <c r="E29" t="s">
        <v>500</v>
      </c>
      <c r="F29" t="s">
        <v>2102</v>
      </c>
      <c r="G29" s="3" t="s">
        <v>108</v>
      </c>
      <c r="H29" t="s">
        <v>2107</v>
      </c>
      <c r="I29" t="s">
        <v>2108</v>
      </c>
      <c r="J29" t="s">
        <v>2107</v>
      </c>
      <c r="K29" t="str">
        <f t="shared" si="4"/>
        <v>{{ title_i_design_num_cams }}</v>
      </c>
      <c r="L29" t="s">
        <v>2107</v>
      </c>
      <c r="M29" s="5" t="s">
        <v>109</v>
      </c>
      <c r="N29" t="s">
        <v>947</v>
      </c>
      <c r="O29" t="s">
        <v>947</v>
      </c>
      <c r="P29" t="str">
        <f t="shared" si="5"/>
        <v xml:space="preserve">    title_i_design_num_cams: "Number of cameras"</v>
      </c>
      <c r="Q29" t="str">
        <f t="shared" si="6"/>
        <v>https://ab-rcsc.github.io/rc-decision-support-tool_concept-library/02_dialog-boxes/02_04_design_num_cams.html</v>
      </c>
      <c r="R29" t="e">
        <v>#N/A</v>
      </c>
      <c r="S29" t="e">
        <v>#N/A</v>
      </c>
      <c r="T29" t="s">
        <v>2071</v>
      </c>
      <c r="U29" t="str">
        <f t="shared" si="7"/>
        <v>&lt;font color='#FFFFFF'&gt;........................&lt;/font&gt;[{{ title_i_design_num_cams }}](/02_dialog-boxes/02_04_design_num_cams.html)&lt;br&gt;</v>
      </c>
      <c r="V29" s="106" t="s">
        <v>2322</v>
      </c>
      <c r="W29" t="e">
        <v>#N/A</v>
      </c>
    </row>
    <row r="30" spans="1:23" ht="15.75">
      <c r="B30" t="b">
        <v>0</v>
      </c>
      <c r="C30" s="148" t="s">
        <v>2103</v>
      </c>
      <c r="D30" t="s">
        <v>2074</v>
      </c>
      <c r="E30" t="s">
        <v>500</v>
      </c>
      <c r="F30" t="s">
        <v>2102</v>
      </c>
      <c r="G30" t="s">
        <v>947</v>
      </c>
      <c r="H30" s="149" t="s">
        <v>2105</v>
      </c>
      <c r="I30" t="s">
        <v>2106</v>
      </c>
      <c r="J30" t="s">
        <v>2105</v>
      </c>
      <c r="K30" t="str">
        <f t="shared" si="4"/>
        <v>{{ title_i_design_study_area }}</v>
      </c>
      <c r="L30" t="s">
        <v>2105</v>
      </c>
      <c r="M30" t="s">
        <v>2104</v>
      </c>
      <c r="N30" t="s">
        <v>947</v>
      </c>
      <c r="O30" t="s">
        <v>947</v>
      </c>
      <c r="P30" t="str">
        <f t="shared" si="5"/>
        <v xml:space="preserve">    title_i_design_study_area: "Study area"</v>
      </c>
      <c r="Q30" t="str">
        <f t="shared" si="6"/>
        <v>https://ab-rcsc.github.io/rc-decision-support-tool_concept-library/02_dialog-boxes/02_01_design_study_area.html</v>
      </c>
      <c r="R30" t="e">
        <v>#N/A</v>
      </c>
      <c r="S30" t="e">
        <v>#N/A</v>
      </c>
      <c r="T30" t="s">
        <v>2071</v>
      </c>
      <c r="U30" t="str">
        <f t="shared" si="7"/>
        <v>&lt;font color='#FFFFFF'&gt;........................&lt;/font&gt;[{{ title_i_design_study_area }}](/02_dialog-boxes/02_01_design_study_area.html)&lt;br&gt;</v>
      </c>
      <c r="V30" s="106" t="s">
        <v>2322</v>
      </c>
      <c r="W30" t="e">
        <v>#N/A</v>
      </c>
    </row>
    <row r="31" spans="1:23" s="165" customFormat="1" ht="15.75">
      <c r="A31"/>
      <c r="B31" t="b">
        <v>0</v>
      </c>
      <c r="C31" s="148" t="s">
        <v>2103</v>
      </c>
      <c r="D31" t="s">
        <v>2074</v>
      </c>
      <c r="E31" t="s">
        <v>500</v>
      </c>
      <c r="F31" t="s">
        <v>2102</v>
      </c>
      <c r="G31" s="3" t="s">
        <v>120</v>
      </c>
      <c r="H31" t="s">
        <v>2100</v>
      </c>
      <c r="I31" t="s">
        <v>2101</v>
      </c>
      <c r="J31" t="s">
        <v>2100</v>
      </c>
      <c r="K31" t="str">
        <f t="shared" si="4"/>
        <v>{{ title_i_design_survey_duration }}</v>
      </c>
      <c r="L31" t="s">
        <v>2100</v>
      </c>
      <c r="M31" s="5" t="s">
        <v>121</v>
      </c>
      <c r="N31" t="s">
        <v>947</v>
      </c>
      <c r="O31" t="s">
        <v>947</v>
      </c>
      <c r="P31" t="str">
        <f t="shared" si="5"/>
        <v xml:space="preserve">    title_i_design_survey_duration: "Survey duration"</v>
      </c>
      <c r="Q31" t="str">
        <f t="shared" si="6"/>
        <v>https://ab-rcsc.github.io/rc-decision-support-tool_concept-library/02_dialog-boxes/02_07_design_survey_duration.html</v>
      </c>
      <c r="R31" t="e">
        <v>#N/A</v>
      </c>
      <c r="S31" t="e">
        <v>#N/A</v>
      </c>
      <c r="T31" t="s">
        <v>2071</v>
      </c>
      <c r="U31" t="str">
        <f t="shared" si="7"/>
        <v>&lt;font color='#FFFFFF'&gt;........................&lt;/font&gt;[{{ title_i_design_survey_duration }}](/02_dialog-boxes/02_07_design_survey_duration.html)&lt;br&gt;</v>
      </c>
      <c r="V31" s="106" t="s">
        <v>2322</v>
      </c>
      <c r="W31" t="e">
        <v>#N/A</v>
      </c>
    </row>
    <row r="32" spans="1:23" ht="15">
      <c r="A32" t="s">
        <v>947</v>
      </c>
      <c r="B32" t="s">
        <v>947</v>
      </c>
      <c r="C32" s="148" t="s">
        <v>2266</v>
      </c>
      <c r="D32" t="s">
        <v>947</v>
      </c>
      <c r="E32" s="12" t="s">
        <v>1334</v>
      </c>
      <c r="F32" t="s">
        <v>947</v>
      </c>
      <c r="G32" t="s">
        <v>947</v>
      </c>
      <c r="H32" t="s">
        <v>947</v>
      </c>
      <c r="I32" t="s">
        <v>947</v>
      </c>
      <c r="J32" t="s">
        <v>947</v>
      </c>
      <c r="K32" t="s">
        <v>947</v>
      </c>
      <c r="L32" s="12" t="s">
        <v>2284</v>
      </c>
      <c r="M32" s="12" t="s">
        <v>1334</v>
      </c>
      <c r="N32" t="s">
        <v>947</v>
      </c>
      <c r="O32" t="s">
        <v>947</v>
      </c>
      <c r="R32">
        <v>1</v>
      </c>
      <c r="S32">
        <v>10</v>
      </c>
      <c r="V32" s="106" t="s">
        <v>2322</v>
      </c>
      <c r="W32" t="e">
        <v>#N/A</v>
      </c>
    </row>
    <row r="33" spans="1:23" ht="15.75">
      <c r="A33">
        <v>28</v>
      </c>
      <c r="B33" t="s">
        <v>429</v>
      </c>
      <c r="C33" s="155" t="s">
        <v>2148</v>
      </c>
      <c r="D33" t="s">
        <v>2186</v>
      </c>
      <c r="E33" t="s">
        <v>1335</v>
      </c>
      <c r="F33" t="s">
        <v>2196</v>
      </c>
      <c r="G33" t="s">
        <v>947</v>
      </c>
      <c r="H33" t="s">
        <v>453</v>
      </c>
      <c r="I33" t="s">
        <v>2198</v>
      </c>
      <c r="J33" t="s">
        <v>453</v>
      </c>
      <c r="K33" t="str">
        <f>"{{ title_i_"&amp;J33&amp;" }}"</f>
        <v>{{ title_i_focalarea_calc }}</v>
      </c>
      <c r="L33" t="s">
        <v>453</v>
      </c>
      <c r="M33" t="s">
        <v>2197</v>
      </c>
      <c r="N33" t="s">
        <v>947</v>
      </c>
      <c r="O33" t="s">
        <v>947</v>
      </c>
      <c r="P33" t="str">
        <f>"    title_i_"&amp;J33&amp;": "&amp;""""&amp;M33&amp;""""</f>
        <v xml:space="preserve">    title_i_focalarea_calc: "Focal area measured or detections binned by distance"</v>
      </c>
      <c r="Q33" t="str">
        <f>"https://ab-rcsc.github.io/rc-decision-support-tool_concept-library/02_dialog-boxes/"&amp;I33&amp;".html"</f>
        <v>https://ab-rcsc.github.io/rc-decision-support-tool_concept-library/02_dialog-boxes/01_28_focalarea_calc.html</v>
      </c>
      <c r="R33">
        <v>3</v>
      </c>
      <c r="S33">
        <v>32</v>
      </c>
      <c r="T33" t="s">
        <v>2071</v>
      </c>
      <c r="U33" t="str">
        <f>T33&amp;K33&amp;"](/02_dialog-boxes/"&amp;I33&amp;".html)&lt;br&gt;"</f>
        <v>&lt;font color='#FFFFFF'&gt;........................&lt;/font&gt;[{{ title_i_focalarea_calc }}](/02_dialog-boxes/01_28_focalarea_calc.html)&lt;br&gt;</v>
      </c>
      <c r="V33" s="106" t="s">
        <v>2322</v>
      </c>
      <c r="W33" t="s">
        <v>2198</v>
      </c>
    </row>
    <row r="34" spans="1:23" ht="15">
      <c r="A34" t="s">
        <v>947</v>
      </c>
      <c r="B34" t="s">
        <v>947</v>
      </c>
      <c r="C34" s="148" t="s">
        <v>947</v>
      </c>
      <c r="D34" t="s">
        <v>947</v>
      </c>
      <c r="E34" t="s">
        <v>947</v>
      </c>
      <c r="F34" t="s">
        <v>947</v>
      </c>
      <c r="G34" t="s">
        <v>947</v>
      </c>
      <c r="H34" t="s">
        <v>947</v>
      </c>
      <c r="I34" t="s">
        <v>2324</v>
      </c>
      <c r="J34" t="s">
        <v>947</v>
      </c>
      <c r="K34" t="s">
        <v>947</v>
      </c>
      <c r="L34" s="12" t="s">
        <v>2285</v>
      </c>
      <c r="M34" s="12" t="s">
        <v>1653</v>
      </c>
      <c r="N34" t="s">
        <v>947</v>
      </c>
      <c r="O34" t="s">
        <v>947</v>
      </c>
      <c r="R34">
        <v>2</v>
      </c>
      <c r="S34">
        <v>78</v>
      </c>
      <c r="V34" s="106" t="s">
        <v>2322</v>
      </c>
      <c r="W34" t="s">
        <v>2324</v>
      </c>
    </row>
    <row r="35" spans="1:23" ht="15.75">
      <c r="A35">
        <v>24</v>
      </c>
      <c r="B35" t="s">
        <v>429</v>
      </c>
      <c r="C35" s="155" t="s">
        <v>2148</v>
      </c>
      <c r="D35" t="s">
        <v>2186</v>
      </c>
      <c r="E35" t="s">
        <v>1335</v>
      </c>
      <c r="F35" t="s">
        <v>2196</v>
      </c>
      <c r="G35" t="s">
        <v>947</v>
      </c>
      <c r="H35" t="s">
        <v>454</v>
      </c>
      <c r="I35" t="s">
        <v>2206</v>
      </c>
      <c r="J35" t="s">
        <v>454</v>
      </c>
      <c r="K35" t="str">
        <f t="shared" ref="K35:K67" si="8">"{{ title_i_"&amp;J35&amp;" }}"</f>
        <v>{{ title_i_marking_allsub }}</v>
      </c>
      <c r="L35" t="s">
        <v>454</v>
      </c>
      <c r="M35" t="s">
        <v>2205</v>
      </c>
      <c r="N35" t="s">
        <v>947</v>
      </c>
      <c r="O35" t="s">
        <v>947</v>
      </c>
      <c r="P35" t="str">
        <f t="shared" ref="P35:P67" si="9">"    title_i_"&amp;J35&amp;": "&amp;""""&amp;M35&amp;""""</f>
        <v xml:space="preserve">    title_i_marking_allsub: "Markings (All or subset marked)"</v>
      </c>
      <c r="Q35" t="str">
        <f t="shared" ref="Q35:Q67" si="10">"https://ab-rcsc.github.io/rc-decision-support-tool_concept-library/02_dialog-boxes/"&amp;I35&amp;".html"</f>
        <v>https://ab-rcsc.github.io/rc-decision-support-tool_concept-library/02_dialog-boxes/01_24_marking_allsub.html</v>
      </c>
      <c r="R35">
        <v>3</v>
      </c>
      <c r="S35">
        <v>28</v>
      </c>
      <c r="T35" t="s">
        <v>2071</v>
      </c>
      <c r="U35" t="str">
        <f t="shared" ref="U35:U67" si="11">T35&amp;K35&amp;"](/02_dialog-boxes/"&amp;I35&amp;".html)&lt;br&gt;"</f>
        <v>&lt;font color='#FFFFFF'&gt;........................&lt;/font&gt;[{{ title_i_marking_allsub }}](/02_dialog-boxes/01_24_marking_allsub.html)&lt;br&gt;</v>
      </c>
      <c r="V35" s="106" t="s">
        <v>2322</v>
      </c>
      <c r="W35" t="s">
        <v>2206</v>
      </c>
    </row>
    <row r="36" spans="1:23" ht="15.75">
      <c r="A36">
        <v>23</v>
      </c>
      <c r="B36" t="s">
        <v>429</v>
      </c>
      <c r="C36" s="155" t="s">
        <v>2148</v>
      </c>
      <c r="D36" t="s">
        <v>2186</v>
      </c>
      <c r="E36" t="s">
        <v>1335</v>
      </c>
      <c r="F36" t="s">
        <v>2196</v>
      </c>
      <c r="G36" t="s">
        <v>947</v>
      </c>
      <c r="H36" t="s">
        <v>455</v>
      </c>
      <c r="I36" t="s">
        <v>2208</v>
      </c>
      <c r="J36" t="s">
        <v>455</v>
      </c>
      <c r="K36" t="str">
        <f t="shared" si="8"/>
        <v>{{ title_i_marking_code }}</v>
      </c>
      <c r="L36" t="s">
        <v>455</v>
      </c>
      <c r="M36" t="s">
        <v>2207</v>
      </c>
      <c r="N36" t="s">
        <v>947</v>
      </c>
      <c r="O36" t="s">
        <v>947</v>
      </c>
      <c r="P36" t="str">
        <f t="shared" si="9"/>
        <v xml:space="preserve">    title_i_marking_code: "Markings (Marked, unmarked, partially marked)"</v>
      </c>
      <c r="Q36" t="str">
        <f t="shared" si="10"/>
        <v>https://ab-rcsc.github.io/rc-decision-support-tool_concept-library/02_dialog-boxes/01_23_marking_code.html</v>
      </c>
      <c r="R36">
        <v>3</v>
      </c>
      <c r="S36">
        <v>27</v>
      </c>
      <c r="T36" t="s">
        <v>2071</v>
      </c>
      <c r="U36" t="str">
        <f t="shared" si="11"/>
        <v>&lt;font color='#FFFFFF'&gt;........................&lt;/font&gt;[{{ title_i_marking_code }}](/02_dialog-boxes/01_23_marking_code.html)&lt;br&gt;</v>
      </c>
      <c r="V36" s="106" t="s">
        <v>2322</v>
      </c>
      <c r="W36" t="s">
        <v>2208</v>
      </c>
    </row>
    <row r="37" spans="1:23" ht="15">
      <c r="A37">
        <v>72</v>
      </c>
      <c r="B37" t="s">
        <v>429</v>
      </c>
      <c r="C37" s="148" t="s">
        <v>395</v>
      </c>
      <c r="D37" t="s">
        <v>2074</v>
      </c>
      <c r="E37" t="s">
        <v>500</v>
      </c>
      <c r="F37" t="s">
        <v>2073</v>
      </c>
      <c r="G37" t="s">
        <v>947</v>
      </c>
      <c r="H37" t="s">
        <v>70</v>
      </c>
      <c r="I37" t="s">
        <v>2099</v>
      </c>
      <c r="J37" t="s">
        <v>70</v>
      </c>
      <c r="K37" t="str">
        <f t="shared" si="8"/>
        <v>{{ title_i_mod_2flankspim }}</v>
      </c>
      <c r="L37" t="s">
        <v>70</v>
      </c>
      <c r="M37" t="s">
        <v>513</v>
      </c>
      <c r="N37" t="s">
        <v>947</v>
      </c>
      <c r="O37" t="s">
        <v>947</v>
      </c>
      <c r="P37" t="str">
        <f t="shared" si="9"/>
        <v xml:space="preserve">    title_i_mod_2flankspim: "Spatial Partial Identity Model (2-flank SPIM)"</v>
      </c>
      <c r="Q37" t="str">
        <f t="shared" si="10"/>
        <v>https://ab-rcsc.github.io/rc-decision-support-tool_concept-library/02_dialog-boxes/03_16_mod_2flankspim.html</v>
      </c>
      <c r="R37">
        <v>3</v>
      </c>
      <c r="S37">
        <v>66</v>
      </c>
      <c r="T37" t="s">
        <v>2071</v>
      </c>
      <c r="U37" t="str">
        <f t="shared" si="11"/>
        <v>&lt;font color='#FFFFFF'&gt;........................&lt;/font&gt;[{{ title_i_mod_2flankspim }}](/02_dialog-boxes/03_16_mod_2flankspim.html)&lt;br&gt;</v>
      </c>
      <c r="V37" s="106" t="s">
        <v>2322</v>
      </c>
      <c r="W37" t="s">
        <v>2099</v>
      </c>
    </row>
    <row r="38" spans="1:23" ht="15">
      <c r="A38">
        <v>80</v>
      </c>
      <c r="B38" s="147" t="s">
        <v>428</v>
      </c>
      <c r="C38" s="148" t="s">
        <v>395</v>
      </c>
      <c r="D38" t="s">
        <v>2074</v>
      </c>
      <c r="E38" t="s">
        <v>500</v>
      </c>
      <c r="F38" t="s">
        <v>2073</v>
      </c>
      <c r="G38" t="s">
        <v>947</v>
      </c>
      <c r="H38" t="s">
        <v>33</v>
      </c>
      <c r="I38" t="s">
        <v>2098</v>
      </c>
      <c r="J38" t="s">
        <v>33</v>
      </c>
      <c r="K38" t="str">
        <f t="shared" si="8"/>
        <v>{{ title_i_mod_behaviour }}</v>
      </c>
      <c r="L38" t="s">
        <v>33</v>
      </c>
      <c r="M38" t="s">
        <v>34</v>
      </c>
      <c r="N38" t="s">
        <v>947</v>
      </c>
      <c r="O38" t="s">
        <v>947</v>
      </c>
      <c r="P38" t="str">
        <f t="shared" si="9"/>
        <v xml:space="preserve">    title_i_mod_behaviour: "Behaviour"</v>
      </c>
      <c r="Q38" t="str">
        <f t="shared" si="10"/>
        <v>https://ab-rcsc.github.io/rc-decision-support-tool_concept-library/02_dialog-boxes/03_24_mod_behaviour.html</v>
      </c>
      <c r="R38">
        <v>3</v>
      </c>
      <c r="S38">
        <v>74</v>
      </c>
      <c r="T38" t="s">
        <v>2071</v>
      </c>
      <c r="U38" t="str">
        <f t="shared" si="11"/>
        <v>&lt;font color='#FFFFFF'&gt;........................&lt;/font&gt;[{{ title_i_mod_behaviour }}](/02_dialog-boxes/03_24_mod_behaviour.html)&lt;br&gt;</v>
      </c>
      <c r="V38" s="106" t="s">
        <v>2322</v>
      </c>
      <c r="W38" t="s">
        <v>2098</v>
      </c>
    </row>
    <row r="39" spans="1:23" ht="15">
      <c r="A39">
        <v>71</v>
      </c>
      <c r="B39" t="s">
        <v>429</v>
      </c>
      <c r="C39" s="148" t="s">
        <v>395</v>
      </c>
      <c r="D39" t="s">
        <v>2074</v>
      </c>
      <c r="E39" t="s">
        <v>500</v>
      </c>
      <c r="F39" t="s">
        <v>2073</v>
      </c>
      <c r="G39" t="s">
        <v>947</v>
      </c>
      <c r="H39" t="s">
        <v>57</v>
      </c>
      <c r="I39" t="s">
        <v>2097</v>
      </c>
      <c r="J39" t="s">
        <v>57</v>
      </c>
      <c r="K39" t="str">
        <f t="shared" si="8"/>
        <v>{{ title_i_mod_catspim }}</v>
      </c>
      <c r="L39" t="s">
        <v>57</v>
      </c>
      <c r="M39" t="s">
        <v>512</v>
      </c>
      <c r="N39" t="s">
        <v>947</v>
      </c>
      <c r="O39" t="s">
        <v>947</v>
      </c>
      <c r="P39" t="str">
        <f t="shared" si="9"/>
        <v xml:space="preserve">    title_i_mod_catspim: "Spatial Partial Identity Model (Categorical SPIM; catSPIM)"</v>
      </c>
      <c r="Q39" t="str">
        <f t="shared" si="10"/>
        <v>https://ab-rcsc.github.io/rc-decision-support-tool_concept-library/02_dialog-boxes/03_15_mod_catspim.html</v>
      </c>
      <c r="R39">
        <v>3</v>
      </c>
      <c r="S39">
        <v>65</v>
      </c>
      <c r="T39" t="s">
        <v>2071</v>
      </c>
      <c r="U39" t="str">
        <f t="shared" si="11"/>
        <v>&lt;font color='#FFFFFF'&gt;........................&lt;/font&gt;[{{ title_i_mod_catspim }}](/02_dialog-boxes/03_15_mod_catspim.html)&lt;br&gt;</v>
      </c>
      <c r="V39" s="106" t="s">
        <v>2322</v>
      </c>
      <c r="W39" t="s">
        <v>2097</v>
      </c>
    </row>
    <row r="40" spans="1:23" ht="15">
      <c r="A40">
        <v>66</v>
      </c>
      <c r="B40" t="s">
        <v>429</v>
      </c>
      <c r="C40" s="148" t="s">
        <v>395</v>
      </c>
      <c r="D40" t="s">
        <v>2074</v>
      </c>
      <c r="E40" t="s">
        <v>500</v>
      </c>
      <c r="F40" t="s">
        <v>2073</v>
      </c>
      <c r="G40" t="s">
        <v>947</v>
      </c>
      <c r="H40" t="s">
        <v>41</v>
      </c>
      <c r="I40" t="s">
        <v>2096</v>
      </c>
      <c r="J40" t="s">
        <v>41</v>
      </c>
      <c r="K40" t="str">
        <f t="shared" si="8"/>
        <v>{{ title_i_mod_cr_cmr }}</v>
      </c>
      <c r="L40" t="s">
        <v>41</v>
      </c>
      <c r="M40" t="s">
        <v>508</v>
      </c>
      <c r="N40" t="s">
        <v>947</v>
      </c>
      <c r="O40" t="s">
        <v>947</v>
      </c>
      <c r="P40" t="str">
        <f t="shared" si="9"/>
        <v xml:space="preserve">    title_i_mod_cr_cmr: "Capture-recapture (CR) / Capture-mark-recapture (CMR)"</v>
      </c>
      <c r="Q40" t="str">
        <f t="shared" si="10"/>
        <v>https://ab-rcsc.github.io/rc-decision-support-tool_concept-library/02_dialog-boxes/03_10_mod_cr_cmr.html</v>
      </c>
      <c r="R40">
        <v>3</v>
      </c>
      <c r="S40">
        <v>61</v>
      </c>
      <c r="T40" t="s">
        <v>2071</v>
      </c>
      <c r="U40" t="str">
        <f t="shared" si="11"/>
        <v>&lt;font color='#FFFFFF'&gt;........................&lt;/font&gt;[{{ title_i_mod_cr_cmr }}](/02_dialog-boxes/03_10_mod_cr_cmr.html)&lt;br&gt;</v>
      </c>
      <c r="V40" s="106" t="s">
        <v>2322</v>
      </c>
      <c r="W40" t="s">
        <v>2096</v>
      </c>
    </row>
    <row r="41" spans="1:23" ht="15">
      <c r="A41">
        <v>58</v>
      </c>
      <c r="B41" s="147" t="s">
        <v>428</v>
      </c>
      <c r="C41" s="148" t="s">
        <v>395</v>
      </c>
      <c r="D41" t="s">
        <v>2074</v>
      </c>
      <c r="E41" t="s">
        <v>500</v>
      </c>
      <c r="F41" t="s">
        <v>2073</v>
      </c>
      <c r="G41" t="s">
        <v>947</v>
      </c>
      <c r="H41" t="s">
        <v>79</v>
      </c>
      <c r="I41" t="s">
        <v>2095</v>
      </c>
      <c r="J41" t="s">
        <v>79</v>
      </c>
      <c r="K41" t="str">
        <f t="shared" si="8"/>
        <v>{{ title_i_mod_divers_rich }}</v>
      </c>
      <c r="L41" t="s">
        <v>79</v>
      </c>
      <c r="M41" t="s">
        <v>506</v>
      </c>
      <c r="N41" t="s">
        <v>947</v>
      </c>
      <c r="O41" t="s">
        <v>947</v>
      </c>
      <c r="P41" t="str">
        <f t="shared" si="9"/>
        <v xml:space="preserve">    title_i_mod_divers_rich: "Species diversity &amp; richness"</v>
      </c>
      <c r="Q41" t="str">
        <f t="shared" si="10"/>
        <v>https://ab-rcsc.github.io/rc-decision-support-tool_concept-library/02_dialog-boxes/03_02_mod_divers_rich.html</v>
      </c>
      <c r="R41">
        <v>3</v>
      </c>
      <c r="S41">
        <v>58</v>
      </c>
      <c r="T41" t="s">
        <v>2071</v>
      </c>
      <c r="U41" t="str">
        <f t="shared" si="11"/>
        <v>&lt;font color='#FFFFFF'&gt;........................&lt;/font&gt;[{{ title_i_mod_divers_rich }}](/02_dialog-boxes/03_02_mod_divers_rich.html)&lt;br&gt;</v>
      </c>
      <c r="V41" s="106" t="s">
        <v>2322</v>
      </c>
      <c r="W41" t="s">
        <v>2095</v>
      </c>
    </row>
    <row r="42" spans="1:23" ht="15">
      <c r="A42">
        <v>76</v>
      </c>
      <c r="B42" t="s">
        <v>429</v>
      </c>
      <c r="C42" s="148" t="s">
        <v>395</v>
      </c>
      <c r="D42" t="s">
        <v>2074</v>
      </c>
      <c r="E42" t="s">
        <v>500</v>
      </c>
      <c r="F42" t="s">
        <v>2073</v>
      </c>
      <c r="G42" t="s">
        <v>947</v>
      </c>
      <c r="H42" t="s">
        <v>44</v>
      </c>
      <c r="I42" t="s">
        <v>2094</v>
      </c>
      <c r="J42" t="s">
        <v>44</v>
      </c>
      <c r="K42" t="str">
        <f t="shared" si="8"/>
        <v>{{ title_i_mod_ds }}</v>
      </c>
      <c r="L42" t="s">
        <v>44</v>
      </c>
      <c r="M42" t="s">
        <v>517</v>
      </c>
      <c r="N42" t="s">
        <v>947</v>
      </c>
      <c r="O42" t="s">
        <v>947</v>
      </c>
      <c r="P42" t="str">
        <f t="shared" si="9"/>
        <v xml:space="preserve">    title_i_mod_ds: "Distance sampling (DS)"</v>
      </c>
      <c r="Q42" t="str">
        <f t="shared" si="10"/>
        <v>https://ab-rcsc.github.io/rc-decision-support-tool_concept-library/02_dialog-boxes/03_20_mod_ds.html</v>
      </c>
      <c r="R42">
        <v>3</v>
      </c>
      <c r="S42">
        <v>70</v>
      </c>
      <c r="T42" t="s">
        <v>2071</v>
      </c>
      <c r="U42" t="str">
        <f t="shared" si="11"/>
        <v>&lt;font color='#FFFFFF'&gt;........................&lt;/font&gt;[{{ title_i_mod_ds }}](/02_dialog-boxes/03_20_mod_ds.html)&lt;br&gt;</v>
      </c>
      <c r="V42" s="106" t="s">
        <v>2322</v>
      </c>
      <c r="W42" t="s">
        <v>2094</v>
      </c>
    </row>
    <row r="43" spans="1:23" ht="15">
      <c r="A43">
        <v>57</v>
      </c>
      <c r="B43" s="147" t="s">
        <v>428</v>
      </c>
      <c r="C43" s="148" t="s">
        <v>395</v>
      </c>
      <c r="D43" t="s">
        <v>2074</v>
      </c>
      <c r="E43" t="s">
        <v>500</v>
      </c>
      <c r="F43" t="s">
        <v>2073</v>
      </c>
      <c r="G43" t="s">
        <v>947</v>
      </c>
      <c r="H43" t="s">
        <v>38</v>
      </c>
      <c r="I43" t="s">
        <v>2093</v>
      </c>
      <c r="J43" t="s">
        <v>38</v>
      </c>
      <c r="K43" t="str">
        <f t="shared" si="8"/>
        <v>{{ title_i_mod_inventory }}</v>
      </c>
      <c r="L43" t="s">
        <v>38</v>
      </c>
      <c r="M43" t="s">
        <v>505</v>
      </c>
      <c r="N43" t="s">
        <v>947</v>
      </c>
      <c r="O43" t="s">
        <v>947</v>
      </c>
      <c r="P43" t="str">
        <f t="shared" si="9"/>
        <v xml:space="preserve">    title_i_mod_inventory: "Species inventory"</v>
      </c>
      <c r="Q43" t="str">
        <f t="shared" si="10"/>
        <v>https://ab-rcsc.github.io/rc-decision-support-tool_concept-library/02_dialog-boxes/03_01_mod_inventory.html</v>
      </c>
      <c r="R43">
        <v>3</v>
      </c>
      <c r="S43">
        <v>57</v>
      </c>
      <c r="T43" t="s">
        <v>2071</v>
      </c>
      <c r="U43" t="str">
        <f t="shared" si="11"/>
        <v>&lt;font color='#FFFFFF'&gt;........................&lt;/font&gt;[{{ title_i_mod_inventory }}](/02_dialog-boxes/03_01_mod_inventory.html)&lt;br&gt;</v>
      </c>
      <c r="V43" s="106" t="s">
        <v>2322</v>
      </c>
      <c r="W43" t="s">
        <v>2093</v>
      </c>
    </row>
    <row r="44" spans="1:23" ht="15">
      <c r="A44">
        <v>79</v>
      </c>
      <c r="B44" t="s">
        <v>429</v>
      </c>
      <c r="C44" s="148" t="s">
        <v>395</v>
      </c>
      <c r="D44" t="s">
        <v>2074</v>
      </c>
      <c r="E44" t="s">
        <v>500</v>
      </c>
      <c r="F44" t="s">
        <v>2073</v>
      </c>
      <c r="G44" t="s">
        <v>947</v>
      </c>
      <c r="H44" t="s">
        <v>49</v>
      </c>
      <c r="I44" t="s">
        <v>2092</v>
      </c>
      <c r="J44" t="s">
        <v>49</v>
      </c>
      <c r="K44" t="str">
        <f t="shared" si="8"/>
        <v>{{ title_i_mod_is }}</v>
      </c>
      <c r="L44" t="s">
        <v>49</v>
      </c>
      <c r="M44" t="s">
        <v>520</v>
      </c>
      <c r="N44" t="s">
        <v>947</v>
      </c>
      <c r="O44" t="s">
        <v>947</v>
      </c>
      <c r="P44" t="str">
        <f t="shared" si="9"/>
        <v xml:space="preserve">    title_i_mod_is: "Instantaneous sampling (IS)"</v>
      </c>
      <c r="Q44" t="str">
        <f t="shared" si="10"/>
        <v>https://ab-rcsc.github.io/rc-decision-support-tool_concept-library/02_dialog-boxes/03_23_mod_is.html</v>
      </c>
      <c r="R44">
        <v>3</v>
      </c>
      <c r="S44">
        <v>73</v>
      </c>
      <c r="T44" t="s">
        <v>2071</v>
      </c>
      <c r="U44" t="str">
        <f t="shared" si="11"/>
        <v>&lt;font color='#FFFFFF'&gt;........................&lt;/font&gt;[{{ title_i_mod_is }}](/02_dialog-boxes/03_23_mod_is.html)&lt;br&gt;</v>
      </c>
      <c r="V44" s="106" t="s">
        <v>2322</v>
      </c>
      <c r="W44" t="s">
        <v>2092</v>
      </c>
    </row>
    <row r="45" spans="1:23" ht="15">
      <c r="A45">
        <v>59</v>
      </c>
      <c r="B45" s="147" t="s">
        <v>428</v>
      </c>
      <c r="C45" s="148" t="s">
        <v>395</v>
      </c>
      <c r="D45" t="s">
        <v>2074</v>
      </c>
      <c r="E45" t="s">
        <v>500</v>
      </c>
      <c r="F45" t="s">
        <v>2073</v>
      </c>
      <c r="G45" t="s">
        <v>947</v>
      </c>
      <c r="H45" t="s">
        <v>36</v>
      </c>
      <c r="I45" t="s">
        <v>2091</v>
      </c>
      <c r="J45" t="s">
        <v>36</v>
      </c>
      <c r="K45" t="str">
        <f t="shared" si="8"/>
        <v>{{ title_i_mod_occupancy }}</v>
      </c>
      <c r="L45" t="s">
        <v>36</v>
      </c>
      <c r="M45" t="s">
        <v>2090</v>
      </c>
      <c r="N45" t="s">
        <v>947</v>
      </c>
      <c r="O45" t="s">
        <v>947</v>
      </c>
      <c r="P45" t="str">
        <f t="shared" si="9"/>
        <v xml:space="preserve">    title_i_mod_occupancy: "Occupancy models"</v>
      </c>
      <c r="Q45" t="str">
        <f t="shared" si="10"/>
        <v>https://ab-rcsc.github.io/rc-decision-support-tool_concept-library/02_dialog-boxes/03_03_mod_occupancy.html</v>
      </c>
      <c r="R45">
        <v>3</v>
      </c>
      <c r="S45">
        <v>59</v>
      </c>
      <c r="T45" t="s">
        <v>2071</v>
      </c>
      <c r="U45" t="str">
        <f t="shared" si="11"/>
        <v>&lt;font color='#FFFFFF'&gt;........................&lt;/font&gt;[{{ title_i_mod_occupancy }}](/02_dialog-boxes/03_03_mod_occupancy.html)&lt;br&gt;</v>
      </c>
      <c r="V45" s="106" t="s">
        <v>2322</v>
      </c>
      <c r="W45" t="s">
        <v>2091</v>
      </c>
    </row>
    <row r="46" spans="1:23" ht="15">
      <c r="A46">
        <v>60</v>
      </c>
      <c r="B46" s="147" t="s">
        <v>428</v>
      </c>
      <c r="C46" s="148" t="s">
        <v>395</v>
      </c>
      <c r="D46" t="s">
        <v>2074</v>
      </c>
      <c r="E46" t="s">
        <v>500</v>
      </c>
      <c r="F46" t="s">
        <v>2073</v>
      </c>
      <c r="G46" t="s">
        <v>947</v>
      </c>
      <c r="H46" t="s">
        <v>62</v>
      </c>
      <c r="I46" t="s">
        <v>2089</v>
      </c>
      <c r="J46" t="s">
        <v>62</v>
      </c>
      <c r="K46" t="str">
        <f t="shared" si="8"/>
        <v>{{ title_i_mod_rai }}</v>
      </c>
      <c r="L46" t="s">
        <v>62</v>
      </c>
      <c r="M46" t="s">
        <v>507</v>
      </c>
      <c r="N46" t="s">
        <v>947</v>
      </c>
      <c r="O46" t="s">
        <v>947</v>
      </c>
      <c r="P46" t="str">
        <f t="shared" si="9"/>
        <v xml:space="preserve">    title_i_mod_rai: "Relative abundance indices"</v>
      </c>
      <c r="Q46" t="str">
        <f t="shared" si="10"/>
        <v>https://ab-rcsc.github.io/rc-decision-support-tool_concept-library/02_dialog-boxes/03_04_mod_rai.html</v>
      </c>
      <c r="R46">
        <v>3</v>
      </c>
      <c r="S46">
        <v>60</v>
      </c>
      <c r="T46" t="s">
        <v>2071</v>
      </c>
      <c r="U46" t="str">
        <f t="shared" si="11"/>
        <v>&lt;font color='#FFFFFF'&gt;........................&lt;/font&gt;[{{ title_i_mod_rai }}](/02_dialog-boxes/03_04_mod_rai.html)&lt;br&gt;</v>
      </c>
      <c r="V46" s="106" t="s">
        <v>2322</v>
      </c>
      <c r="W46" t="s">
        <v>2089</v>
      </c>
    </row>
    <row r="47" spans="1:23" ht="15">
      <c r="A47">
        <v>65</v>
      </c>
      <c r="B47" t="b">
        <v>0</v>
      </c>
      <c r="C47" s="148" t="s">
        <v>395</v>
      </c>
      <c r="D47" t="s">
        <v>2074</v>
      </c>
      <c r="E47" t="s">
        <v>500</v>
      </c>
      <c r="F47" t="s">
        <v>2073</v>
      </c>
      <c r="G47" t="s">
        <v>947</v>
      </c>
      <c r="H47" t="s">
        <v>399</v>
      </c>
      <c r="I47" t="s">
        <v>2088</v>
      </c>
      <c r="J47" t="s">
        <v>399</v>
      </c>
      <c r="K47" t="str">
        <f t="shared" si="8"/>
        <v>{{ title_i_mod_rai_hurdle }}</v>
      </c>
      <c r="L47" t="s">
        <v>399</v>
      </c>
      <c r="M47" t="s">
        <v>934</v>
      </c>
      <c r="N47" t="s">
        <v>947</v>
      </c>
      <c r="O47" t="s">
        <v>947</v>
      </c>
      <c r="P47" t="str">
        <f t="shared" si="9"/>
        <v xml:space="preserve">    title_i_mod_rai_hurdle: "Relative abundance indices - Hurdle"</v>
      </c>
      <c r="Q47" t="str">
        <f t="shared" si="10"/>
        <v>https://ab-rcsc.github.io/rc-decision-support-tool_concept-library/02_dialog-boxes/03_09_mod_rai_hurdle.html</v>
      </c>
      <c r="R47">
        <v>4</v>
      </c>
      <c r="S47" t="e">
        <v>#N/A</v>
      </c>
      <c r="T47" t="s">
        <v>2083</v>
      </c>
      <c r="U47" t="str">
        <f t="shared" si="11"/>
        <v>&lt;font color='#FFFFFF'&gt;....................................&lt;/font&gt;[{{ title_i_mod_rai_hurdle }}](/02_dialog-boxes/03_09_mod_rai_hurdle.html)&lt;br&gt;</v>
      </c>
      <c r="V47" s="106" t="s">
        <v>2322</v>
      </c>
      <c r="W47" t="e">
        <v>#N/A</v>
      </c>
    </row>
    <row r="48" spans="1:23" ht="15">
      <c r="A48">
        <v>63</v>
      </c>
      <c r="B48" t="b">
        <v>0</v>
      </c>
      <c r="C48" s="148" t="s">
        <v>395</v>
      </c>
      <c r="D48" t="s">
        <v>2074</v>
      </c>
      <c r="E48" t="s">
        <v>500</v>
      </c>
      <c r="F48" t="s">
        <v>2073</v>
      </c>
      <c r="G48" t="s">
        <v>947</v>
      </c>
      <c r="H48" t="s">
        <v>410</v>
      </c>
      <c r="I48" t="s">
        <v>2087</v>
      </c>
      <c r="J48" t="s">
        <v>410</v>
      </c>
      <c r="K48" t="str">
        <f t="shared" si="8"/>
        <v>{{ title_i_mod_rai_nb }}</v>
      </c>
      <c r="L48" t="s">
        <v>410</v>
      </c>
      <c r="M48" t="s">
        <v>932</v>
      </c>
      <c r="N48" t="s">
        <v>947</v>
      </c>
      <c r="O48" t="s">
        <v>947</v>
      </c>
      <c r="P48" t="str">
        <f t="shared" si="9"/>
        <v xml:space="preserve">    title_i_mod_rai_nb: "Relative abundance indices - Negative binomial (NB)"</v>
      </c>
      <c r="Q48" t="str">
        <f t="shared" si="10"/>
        <v>https://ab-rcsc.github.io/rc-decision-support-tool_concept-library/02_dialog-boxes/03_07_mod_rai_nb.html</v>
      </c>
      <c r="R48">
        <v>4</v>
      </c>
      <c r="S48" t="e">
        <v>#N/A</v>
      </c>
      <c r="T48" t="s">
        <v>2083</v>
      </c>
      <c r="U48" t="str">
        <f t="shared" si="11"/>
        <v>&lt;font color='#FFFFFF'&gt;....................................&lt;/font&gt;[{{ title_i_mod_rai_nb }}](/02_dialog-boxes/03_07_mod_rai_nb.html)&lt;br&gt;</v>
      </c>
      <c r="V48" s="106" t="s">
        <v>2322</v>
      </c>
      <c r="W48" t="e">
        <v>#N/A</v>
      </c>
    </row>
    <row r="49" spans="1:23" ht="15">
      <c r="A49">
        <v>61</v>
      </c>
      <c r="B49" t="b">
        <v>0</v>
      </c>
      <c r="C49" s="148" t="s">
        <v>395</v>
      </c>
      <c r="D49" t="s">
        <v>2074</v>
      </c>
      <c r="E49" t="s">
        <v>500</v>
      </c>
      <c r="F49" t="s">
        <v>2073</v>
      </c>
      <c r="G49" t="s">
        <v>947</v>
      </c>
      <c r="H49" t="s">
        <v>408</v>
      </c>
      <c r="I49" t="s">
        <v>2086</v>
      </c>
      <c r="J49" t="s">
        <v>408</v>
      </c>
      <c r="K49" t="str">
        <f t="shared" si="8"/>
        <v>{{ title_i_mod_rai_poisson }}</v>
      </c>
      <c r="L49" t="s">
        <v>408</v>
      </c>
      <c r="M49" t="s">
        <v>930</v>
      </c>
      <c r="N49" t="s">
        <v>947</v>
      </c>
      <c r="O49" t="s">
        <v>947</v>
      </c>
      <c r="P49" t="str">
        <f t="shared" si="9"/>
        <v xml:space="preserve">    title_i_mod_rai_poisson: "Relative abundance indices - Poisson"</v>
      </c>
      <c r="Q49" t="str">
        <f t="shared" si="10"/>
        <v>https://ab-rcsc.github.io/rc-decision-support-tool_concept-library/02_dialog-boxes/03_05_mod_rai_poisson.html</v>
      </c>
      <c r="R49">
        <v>4</v>
      </c>
      <c r="S49" t="e">
        <v>#N/A</v>
      </c>
      <c r="T49" t="s">
        <v>2083</v>
      </c>
      <c r="U49" t="str">
        <f t="shared" si="11"/>
        <v>&lt;font color='#FFFFFF'&gt;....................................&lt;/font&gt;[{{ title_i_mod_rai_poisson }}](/02_dialog-boxes/03_05_mod_rai_poisson.html)&lt;br&gt;</v>
      </c>
      <c r="V49" s="106" t="s">
        <v>2322</v>
      </c>
      <c r="W49" t="e">
        <v>#N/A</v>
      </c>
    </row>
    <row r="50" spans="1:23" ht="15">
      <c r="A50">
        <v>64</v>
      </c>
      <c r="B50" t="b">
        <v>0</v>
      </c>
      <c r="C50" s="148" t="s">
        <v>395</v>
      </c>
      <c r="D50" t="s">
        <v>2074</v>
      </c>
      <c r="E50" t="s">
        <v>500</v>
      </c>
      <c r="F50" t="s">
        <v>2073</v>
      </c>
      <c r="G50" t="s">
        <v>947</v>
      </c>
      <c r="H50" t="s">
        <v>406</v>
      </c>
      <c r="I50" t="s">
        <v>2085</v>
      </c>
      <c r="J50" t="s">
        <v>406</v>
      </c>
      <c r="K50" t="str">
        <f t="shared" si="8"/>
        <v>{{ title_i_mod_rai_zinb }}</v>
      </c>
      <c r="L50" t="s">
        <v>406</v>
      </c>
      <c r="M50" t="s">
        <v>933</v>
      </c>
      <c r="N50" t="s">
        <v>947</v>
      </c>
      <c r="O50" t="s">
        <v>947</v>
      </c>
      <c r="P50" t="str">
        <f t="shared" si="9"/>
        <v xml:space="preserve">    title_i_mod_rai_zinb: "Relative abundance indices - Zero-inflated negative binomial (ZINB)"</v>
      </c>
      <c r="Q50" t="str">
        <f t="shared" si="10"/>
        <v>https://ab-rcsc.github.io/rc-decision-support-tool_concept-library/02_dialog-boxes/03_08_mod_rai_zinb.html</v>
      </c>
      <c r="R50">
        <v>4</v>
      </c>
      <c r="S50" t="e">
        <v>#N/A</v>
      </c>
      <c r="T50" t="s">
        <v>2083</v>
      </c>
      <c r="U50" t="str">
        <f t="shared" si="11"/>
        <v>&lt;font color='#FFFFFF'&gt;....................................&lt;/font&gt;[{{ title_i_mod_rai_zinb }}](/02_dialog-boxes/03_08_mod_rai_zinb.html)&lt;br&gt;</v>
      </c>
      <c r="V50" s="106" t="s">
        <v>2322</v>
      </c>
      <c r="W50" t="e">
        <v>#N/A</v>
      </c>
    </row>
    <row r="51" spans="1:23" ht="15">
      <c r="A51">
        <v>62</v>
      </c>
      <c r="B51" t="b">
        <v>0</v>
      </c>
      <c r="C51" s="148" t="s">
        <v>395</v>
      </c>
      <c r="D51" t="s">
        <v>2074</v>
      </c>
      <c r="E51" t="s">
        <v>500</v>
      </c>
      <c r="F51" t="s">
        <v>2073</v>
      </c>
      <c r="G51" t="s">
        <v>947</v>
      </c>
      <c r="H51" t="s">
        <v>404</v>
      </c>
      <c r="I51" t="s">
        <v>2084</v>
      </c>
      <c r="J51" t="s">
        <v>404</v>
      </c>
      <c r="K51" t="str">
        <f t="shared" si="8"/>
        <v>{{ title_i_mod_rai_zip }}</v>
      </c>
      <c r="L51" t="s">
        <v>404</v>
      </c>
      <c r="M51" t="s">
        <v>931</v>
      </c>
      <c r="N51" t="s">
        <v>947</v>
      </c>
      <c r="O51" t="s">
        <v>947</v>
      </c>
      <c r="P51" t="str">
        <f t="shared" si="9"/>
        <v xml:space="preserve">    title_i_mod_rai_zip: "Relative abundance indices - Zero-inflated poisson (ZIP)"</v>
      </c>
      <c r="Q51" t="str">
        <f t="shared" si="10"/>
        <v>https://ab-rcsc.github.io/rc-decision-support-tool_concept-library/02_dialog-boxes/03_06_mod_rai_zip.html</v>
      </c>
      <c r="R51">
        <v>4</v>
      </c>
      <c r="S51" t="e">
        <v>#N/A</v>
      </c>
      <c r="T51" t="s">
        <v>2083</v>
      </c>
      <c r="U51" t="str">
        <f t="shared" si="11"/>
        <v>&lt;font color='#FFFFFF'&gt;....................................&lt;/font&gt;[{{ title_i_mod_rai_zip }}](/02_dialog-boxes/03_06_mod_rai_zip.html)&lt;br&gt;</v>
      </c>
      <c r="V51" s="106" t="s">
        <v>2322</v>
      </c>
      <c r="W51" t="e">
        <v>#N/A</v>
      </c>
    </row>
    <row r="52" spans="1:23" ht="15">
      <c r="A52">
        <v>73</v>
      </c>
      <c r="B52" t="s">
        <v>429</v>
      </c>
      <c r="C52" s="148" t="s">
        <v>395</v>
      </c>
      <c r="D52" t="s">
        <v>2074</v>
      </c>
      <c r="E52" t="s">
        <v>500</v>
      </c>
      <c r="F52" t="s">
        <v>2073</v>
      </c>
      <c r="G52" t="s">
        <v>947</v>
      </c>
      <c r="H52" t="s">
        <v>64</v>
      </c>
      <c r="I52" t="s">
        <v>2082</v>
      </c>
      <c r="J52" t="s">
        <v>64</v>
      </c>
      <c r="K52" t="str">
        <f t="shared" si="8"/>
        <v>{{ title_i_mod_rem }}</v>
      </c>
      <c r="L52" t="s">
        <v>64</v>
      </c>
      <c r="M52" t="s">
        <v>514</v>
      </c>
      <c r="N52" t="s">
        <v>947</v>
      </c>
      <c r="O52" t="s">
        <v>947</v>
      </c>
      <c r="P52" t="str">
        <f t="shared" si="9"/>
        <v xml:space="preserve">    title_i_mod_rem: "Random encounter model (REM)"</v>
      </c>
      <c r="Q52" t="str">
        <f t="shared" si="10"/>
        <v>https://ab-rcsc.github.io/rc-decision-support-tool_concept-library/02_dialog-boxes/03_17_mod_rem.html</v>
      </c>
      <c r="R52">
        <v>3</v>
      </c>
      <c r="S52">
        <v>67</v>
      </c>
      <c r="T52" t="s">
        <v>2071</v>
      </c>
      <c r="U52" t="str">
        <f t="shared" si="11"/>
        <v>&lt;font color='#FFFFFF'&gt;........................&lt;/font&gt;[{{ title_i_mod_rem }}](/02_dialog-boxes/03_17_mod_rem.html)&lt;br&gt;</v>
      </c>
      <c r="V52" s="106" t="s">
        <v>2322</v>
      </c>
      <c r="W52" t="s">
        <v>2082</v>
      </c>
    </row>
    <row r="53" spans="1:23" ht="15">
      <c r="A53">
        <v>74</v>
      </c>
      <c r="B53" t="s">
        <v>429</v>
      </c>
      <c r="C53" s="148" t="s">
        <v>395</v>
      </c>
      <c r="D53" t="s">
        <v>2074</v>
      </c>
      <c r="E53" t="s">
        <v>500</v>
      </c>
      <c r="F53" t="s">
        <v>2073</v>
      </c>
      <c r="G53" t="s">
        <v>947</v>
      </c>
      <c r="H53" t="s">
        <v>54</v>
      </c>
      <c r="I53" t="s">
        <v>2081</v>
      </c>
      <c r="J53" t="s">
        <v>54</v>
      </c>
      <c r="K53" t="str">
        <f t="shared" si="8"/>
        <v>{{ title_i_mod_rest }}</v>
      </c>
      <c r="L53" t="s">
        <v>54</v>
      </c>
      <c r="M53" t="s">
        <v>515</v>
      </c>
      <c r="N53" t="s">
        <v>947</v>
      </c>
      <c r="O53" t="s">
        <v>947</v>
      </c>
      <c r="P53" t="str">
        <f t="shared" si="9"/>
        <v xml:space="preserve">    title_i_mod_rest: "Random encounter and staying time (REST)"</v>
      </c>
      <c r="Q53" t="str">
        <f t="shared" si="10"/>
        <v>https://ab-rcsc.github.io/rc-decision-support-tool_concept-library/02_dialog-boxes/03_18_mod_rest.html</v>
      </c>
      <c r="R53">
        <v>3</v>
      </c>
      <c r="S53">
        <v>68</v>
      </c>
      <c r="T53" t="s">
        <v>2071</v>
      </c>
      <c r="U53" t="str">
        <f t="shared" si="11"/>
        <v>&lt;font color='#FFFFFF'&gt;........................&lt;/font&gt;[{{ title_i_mod_rest }}](/02_dialog-boxes/03_18_mod_rest.html)&lt;br&gt;</v>
      </c>
      <c r="V53" s="106" t="s">
        <v>2322</v>
      </c>
      <c r="W53" t="s">
        <v>2081</v>
      </c>
    </row>
    <row r="54" spans="1:23" ht="15">
      <c r="A54">
        <v>70</v>
      </c>
      <c r="B54" t="s">
        <v>429</v>
      </c>
      <c r="C54" s="148" t="s">
        <v>395</v>
      </c>
      <c r="D54" t="s">
        <v>2074</v>
      </c>
      <c r="E54" t="s">
        <v>500</v>
      </c>
      <c r="F54" t="s">
        <v>2073</v>
      </c>
      <c r="G54" t="s">
        <v>947</v>
      </c>
      <c r="H54" t="s">
        <v>59</v>
      </c>
      <c r="I54" t="s">
        <v>2080</v>
      </c>
      <c r="J54" t="s">
        <v>59</v>
      </c>
      <c r="K54" t="str">
        <f t="shared" si="8"/>
        <v>{{ title_i_mod_sc }}</v>
      </c>
      <c r="L54" t="s">
        <v>59</v>
      </c>
      <c r="M54" t="s">
        <v>511</v>
      </c>
      <c r="N54" t="s">
        <v>947</v>
      </c>
      <c r="O54" t="s">
        <v>947</v>
      </c>
      <c r="P54" t="str">
        <f t="shared" si="9"/>
        <v xml:space="preserve">    title_i_mod_sc: "Spatial count (SC) model / Unmarked spatial capture-recapture"</v>
      </c>
      <c r="Q54" t="str">
        <f t="shared" si="10"/>
        <v>https://ab-rcsc.github.io/rc-decision-support-tool_concept-library/02_dialog-boxes/03_14_mod_sc.html</v>
      </c>
      <c r="R54">
        <v>3</v>
      </c>
      <c r="S54">
        <v>64</v>
      </c>
      <c r="T54" t="s">
        <v>2071</v>
      </c>
      <c r="U54" t="str">
        <f t="shared" si="11"/>
        <v>&lt;font color='#FFFFFF'&gt;........................&lt;/font&gt;[{{ title_i_mod_sc }}](/02_dialog-boxes/03_14_mod_sc.html)&lt;br&gt;</v>
      </c>
      <c r="V54" s="106" t="s">
        <v>2322</v>
      </c>
      <c r="W54" t="s">
        <v>2080</v>
      </c>
    </row>
    <row r="55" spans="1:23" ht="15">
      <c r="A55">
        <v>67</v>
      </c>
      <c r="B55" t="s">
        <v>429</v>
      </c>
      <c r="C55" s="148" t="s">
        <v>395</v>
      </c>
      <c r="D55" t="s">
        <v>2074</v>
      </c>
      <c r="E55" t="s">
        <v>500</v>
      </c>
      <c r="F55" t="s">
        <v>2073</v>
      </c>
      <c r="G55" t="s">
        <v>947</v>
      </c>
      <c r="H55" t="s">
        <v>71</v>
      </c>
      <c r="I55" t="s">
        <v>2079</v>
      </c>
      <c r="J55" t="s">
        <v>71</v>
      </c>
      <c r="K55" t="str">
        <f t="shared" si="8"/>
        <v>{{ title_i_mod_scr_secr }}</v>
      </c>
      <c r="L55" t="s">
        <v>71</v>
      </c>
      <c r="M55" t="s">
        <v>509</v>
      </c>
      <c r="N55" t="s">
        <v>947</v>
      </c>
      <c r="O55" t="s">
        <v>947</v>
      </c>
      <c r="P55" t="str">
        <f t="shared" si="9"/>
        <v xml:space="preserve">    title_i_mod_scr_secr: "Spatial capture-recapture (SCR) / Spatially explicit capture recapture (SECR)"</v>
      </c>
      <c r="Q55" t="str">
        <f t="shared" si="10"/>
        <v>https://ab-rcsc.github.io/rc-decision-support-tool_concept-library/02_dialog-boxes/03_11_mod_scr_secr.html</v>
      </c>
      <c r="R55">
        <v>3</v>
      </c>
      <c r="S55">
        <v>62</v>
      </c>
      <c r="T55" t="s">
        <v>2071</v>
      </c>
      <c r="U55" t="str">
        <f t="shared" si="11"/>
        <v>&lt;font color='#FFFFFF'&gt;........................&lt;/font&gt;[{{ title_i_mod_scr_secr }}](/02_dialog-boxes/03_11_mod_scr_secr.html)&lt;br&gt;</v>
      </c>
      <c r="V55" s="106" t="s">
        <v>2322</v>
      </c>
      <c r="W55" t="s">
        <v>2079</v>
      </c>
    </row>
    <row r="56" spans="1:23" ht="15">
      <c r="A56">
        <v>69</v>
      </c>
      <c r="B56" t="s">
        <v>429</v>
      </c>
      <c r="C56" s="148" t="s">
        <v>395</v>
      </c>
      <c r="D56" t="s">
        <v>2074</v>
      </c>
      <c r="E56" t="s">
        <v>500</v>
      </c>
      <c r="F56" t="s">
        <v>2073</v>
      </c>
      <c r="G56" t="s">
        <v>947</v>
      </c>
      <c r="H56" t="s">
        <v>61</v>
      </c>
      <c r="I56" t="s">
        <v>2078</v>
      </c>
      <c r="J56" t="s">
        <v>61</v>
      </c>
      <c r="K56" t="str">
        <f t="shared" si="8"/>
        <v>{{ title_i_mod_smr }}</v>
      </c>
      <c r="L56" t="s">
        <v>61</v>
      </c>
      <c r="M56" t="s">
        <v>2077</v>
      </c>
      <c r="N56" t="s">
        <v>947</v>
      </c>
      <c r="O56" t="s">
        <v>947</v>
      </c>
      <c r="P56" t="str">
        <f t="shared" si="9"/>
        <v xml:space="preserve">    title_i_mod_smr: "Spatial mark-resight "</v>
      </c>
      <c r="Q56" t="str">
        <f t="shared" si="10"/>
        <v>https://ab-rcsc.github.io/rc-decision-support-tool_concept-library/02_dialog-boxes/03_13_mod_smr.html</v>
      </c>
      <c r="R56">
        <v>3</v>
      </c>
      <c r="S56">
        <v>63</v>
      </c>
      <c r="T56" t="s">
        <v>2071</v>
      </c>
      <c r="U56" t="str">
        <f t="shared" si="11"/>
        <v>&lt;font color='#FFFFFF'&gt;........................&lt;/font&gt;[{{ title_i_mod_smr }}](/02_dialog-boxes/03_13_mod_smr.html)&lt;br&gt;</v>
      </c>
      <c r="V56" s="106" t="s">
        <v>2322</v>
      </c>
      <c r="W56" t="s">
        <v>2078</v>
      </c>
    </row>
    <row r="57" spans="1:23" ht="15">
      <c r="A57">
        <v>78</v>
      </c>
      <c r="B57" t="s">
        <v>429</v>
      </c>
      <c r="C57" s="148" t="s">
        <v>395</v>
      </c>
      <c r="D57" t="s">
        <v>2074</v>
      </c>
      <c r="E57" t="s">
        <v>500</v>
      </c>
      <c r="F57" t="s">
        <v>2073</v>
      </c>
      <c r="G57" t="s">
        <v>947</v>
      </c>
      <c r="H57" t="s">
        <v>50</v>
      </c>
      <c r="I57" t="s">
        <v>2076</v>
      </c>
      <c r="J57" t="s">
        <v>50</v>
      </c>
      <c r="K57" t="str">
        <f t="shared" si="8"/>
        <v>{{ title_i_mod_ste }}</v>
      </c>
      <c r="L57" t="s">
        <v>50</v>
      </c>
      <c r="M57" t="s">
        <v>519</v>
      </c>
      <c r="N57" t="s">
        <v>947</v>
      </c>
      <c r="O57" t="s">
        <v>947</v>
      </c>
      <c r="P57" t="str">
        <f t="shared" si="9"/>
        <v xml:space="preserve">    title_i_mod_ste: "Space-to-event (STE)"</v>
      </c>
      <c r="Q57" t="str">
        <f t="shared" si="10"/>
        <v>https://ab-rcsc.github.io/rc-decision-support-tool_concept-library/02_dialog-boxes/03_22_mod_ste.html</v>
      </c>
      <c r="R57">
        <v>3</v>
      </c>
      <c r="S57">
        <v>72</v>
      </c>
      <c r="T57" t="s">
        <v>2071</v>
      </c>
      <c r="U57" t="str">
        <f t="shared" si="11"/>
        <v>&lt;font color='#FFFFFF'&gt;........................&lt;/font&gt;[{{ title_i_mod_ste }}](/02_dialog-boxes/03_22_mod_ste.html)&lt;br&gt;</v>
      </c>
      <c r="V57" s="106" t="s">
        <v>2322</v>
      </c>
      <c r="W57" t="s">
        <v>2076</v>
      </c>
    </row>
    <row r="58" spans="1:23" ht="15">
      <c r="A58">
        <v>75</v>
      </c>
      <c r="B58" t="s">
        <v>429</v>
      </c>
      <c r="C58" s="148" t="s">
        <v>395</v>
      </c>
      <c r="D58" t="s">
        <v>2074</v>
      </c>
      <c r="E58" t="s">
        <v>500</v>
      </c>
      <c r="F58" t="s">
        <v>2073</v>
      </c>
      <c r="G58" t="s">
        <v>947</v>
      </c>
      <c r="H58" t="s">
        <v>82</v>
      </c>
      <c r="I58" t="s">
        <v>2075</v>
      </c>
      <c r="J58" t="s">
        <v>82</v>
      </c>
      <c r="K58" t="str">
        <f t="shared" si="8"/>
        <v>{{ title_i_mod_tifc }}</v>
      </c>
      <c r="L58" t="s">
        <v>82</v>
      </c>
      <c r="M58" t="s">
        <v>516</v>
      </c>
      <c r="N58" t="s">
        <v>947</v>
      </c>
      <c r="O58" t="s">
        <v>947</v>
      </c>
      <c r="P58" t="str">
        <f t="shared" si="9"/>
        <v xml:space="preserve">    title_i_mod_tifc: "Time in front of the camera (TIFC)"</v>
      </c>
      <c r="Q58" t="str">
        <f t="shared" si="10"/>
        <v>https://ab-rcsc.github.io/rc-decision-support-tool_concept-library/02_dialog-boxes/03_19_mod_tifc.html</v>
      </c>
      <c r="R58">
        <v>3</v>
      </c>
      <c r="S58">
        <v>69</v>
      </c>
      <c r="T58" t="s">
        <v>2071</v>
      </c>
      <c r="U58" t="str">
        <f t="shared" si="11"/>
        <v>&lt;font color='#FFFFFF'&gt;........................&lt;/font&gt;[{{ title_i_mod_tifc }}](/02_dialog-boxes/03_19_mod_tifc.html)&lt;br&gt;</v>
      </c>
      <c r="V58" s="106" t="s">
        <v>2322</v>
      </c>
      <c r="W58" t="s">
        <v>2075</v>
      </c>
    </row>
    <row r="59" spans="1:23" ht="15">
      <c r="A59">
        <v>77</v>
      </c>
      <c r="B59" t="s">
        <v>429</v>
      </c>
      <c r="C59" s="148" t="s">
        <v>395</v>
      </c>
      <c r="D59" t="s">
        <v>2074</v>
      </c>
      <c r="E59" t="s">
        <v>500</v>
      </c>
      <c r="F59" t="s">
        <v>2073</v>
      </c>
      <c r="G59" t="s">
        <v>947</v>
      </c>
      <c r="H59" t="s">
        <v>51</v>
      </c>
      <c r="I59" t="s">
        <v>2072</v>
      </c>
      <c r="J59" t="s">
        <v>51</v>
      </c>
      <c r="K59" t="str">
        <f t="shared" si="8"/>
        <v>{{ title_i_mod_tte }}</v>
      </c>
      <c r="L59" t="s">
        <v>51</v>
      </c>
      <c r="M59" t="s">
        <v>518</v>
      </c>
      <c r="N59" t="s">
        <v>947</v>
      </c>
      <c r="O59" t="s">
        <v>947</v>
      </c>
      <c r="P59" t="str">
        <f t="shared" si="9"/>
        <v xml:space="preserve">    title_i_mod_tte: "Time-to-event (TTE)"</v>
      </c>
      <c r="Q59" t="str">
        <f t="shared" si="10"/>
        <v>https://ab-rcsc.github.io/rc-decision-support-tool_concept-library/02_dialog-boxes/03_21_mod_tte.html</v>
      </c>
      <c r="R59">
        <v>3</v>
      </c>
      <c r="S59">
        <v>71</v>
      </c>
      <c r="T59" t="s">
        <v>2071</v>
      </c>
      <c r="U59" t="str">
        <f t="shared" si="11"/>
        <v>&lt;font color='#FFFFFF'&gt;........................&lt;/font&gt;[{{ title_i_mod_tte }}](/02_dialog-boxes/03_21_mod_tte.html)&lt;br&gt;</v>
      </c>
      <c r="V59" s="106" t="s">
        <v>2322</v>
      </c>
      <c r="W59" t="s">
        <v>2072</v>
      </c>
    </row>
    <row r="60" spans="1:23" ht="15.75">
      <c r="A60">
        <v>48</v>
      </c>
      <c r="B60" t="s">
        <v>429</v>
      </c>
      <c r="C60" s="155" t="s">
        <v>2148</v>
      </c>
      <c r="D60" t="s">
        <v>2147</v>
      </c>
      <c r="E60" t="s">
        <v>1339</v>
      </c>
      <c r="F60" t="s">
        <v>1339</v>
      </c>
      <c r="G60" t="s">
        <v>947</v>
      </c>
      <c r="H60" t="s">
        <v>456</v>
      </c>
      <c r="I60" t="s">
        <v>2161</v>
      </c>
      <c r="J60" t="s">
        <v>456</v>
      </c>
      <c r="K60" t="str">
        <f t="shared" si="8"/>
        <v>{{ title_i_modmixed }}</v>
      </c>
      <c r="L60" t="s">
        <v>456</v>
      </c>
      <c r="M60" t="s">
        <v>2160</v>
      </c>
      <c r="N60" t="s">
        <v>947</v>
      </c>
      <c r="O60" t="s">
        <v>947</v>
      </c>
      <c r="P60" t="str">
        <f t="shared" si="9"/>
        <v xml:space="preserve">    title_i_modmixed: "Mixed models"</v>
      </c>
      <c r="Q60" t="str">
        <f t="shared" si="10"/>
        <v>https://ab-rcsc.github.io/rc-decision-support-tool_concept-library/02_dialog-boxes/01_49_modmixed.html</v>
      </c>
      <c r="R60">
        <v>3</v>
      </c>
      <c r="S60">
        <v>49</v>
      </c>
      <c r="T60" t="s">
        <v>2071</v>
      </c>
      <c r="U60" t="str">
        <f t="shared" si="11"/>
        <v>&lt;font color='#FFFFFF'&gt;........................&lt;/font&gt;[{{ title_i_modmixed }}](/02_dialog-boxes/01_49_modmixed.html)&lt;br&gt;</v>
      </c>
      <c r="V60" s="106" t="s">
        <v>2322</v>
      </c>
      <c r="W60" t="s">
        <v>2161</v>
      </c>
    </row>
    <row r="61" spans="1:23" ht="15.75">
      <c r="A61">
        <v>47</v>
      </c>
      <c r="B61" t="s">
        <v>429</v>
      </c>
      <c r="C61" s="155" t="s">
        <v>2148</v>
      </c>
      <c r="D61" t="s">
        <v>2147</v>
      </c>
      <c r="E61" t="s">
        <v>1339</v>
      </c>
      <c r="F61" t="s">
        <v>1339</v>
      </c>
      <c r="G61" t="s">
        <v>947</v>
      </c>
      <c r="H61" t="s">
        <v>13</v>
      </c>
      <c r="I61" t="s">
        <v>2163</v>
      </c>
      <c r="J61" t="s">
        <v>13</v>
      </c>
      <c r="K61" t="str">
        <f t="shared" si="8"/>
        <v>{{ title_i_multisamp_per_loc }}</v>
      </c>
      <c r="L61" t="s">
        <v>13</v>
      </c>
      <c r="M61" t="s">
        <v>2162</v>
      </c>
      <c r="N61" t="s">
        <v>947</v>
      </c>
      <c r="O61" t="s">
        <v>947</v>
      </c>
      <c r="P61" t="str">
        <f t="shared" si="9"/>
        <v xml:space="preserve">    title_i_multisamp_per_loc: "Repeat sampling"</v>
      </c>
      <c r="Q61" t="str">
        <f t="shared" si="10"/>
        <v>https://ab-rcsc.github.io/rc-decision-support-tool_concept-library/02_dialog-boxes/01_48_multisamp_per_loc.html</v>
      </c>
      <c r="R61">
        <v>3</v>
      </c>
      <c r="S61">
        <v>48</v>
      </c>
      <c r="T61" t="s">
        <v>2071</v>
      </c>
      <c r="U61" t="str">
        <f t="shared" si="11"/>
        <v>&lt;font color='#FFFFFF'&gt;........................&lt;/font&gt;[{{ title_i_multisamp_per_loc }}](/02_dialog-boxes/01_48_multisamp_per_loc.html)&lt;br&gt;</v>
      </c>
      <c r="V61" s="106" t="s">
        <v>2322</v>
      </c>
      <c r="W61" t="s">
        <v>2163</v>
      </c>
    </row>
    <row r="62" spans="1:23" ht="15.75">
      <c r="A62">
        <v>3</v>
      </c>
      <c r="B62" s="147" t="s">
        <v>428</v>
      </c>
      <c r="C62" s="155" t="s">
        <v>2148</v>
      </c>
      <c r="D62" t="s">
        <v>2257</v>
      </c>
      <c r="E62" t="s">
        <v>1337</v>
      </c>
      <c r="F62" t="s">
        <v>2256</v>
      </c>
      <c r="G62" t="s">
        <v>947</v>
      </c>
      <c r="H62" t="s">
        <v>108</v>
      </c>
      <c r="I62" t="s">
        <v>2255</v>
      </c>
      <c r="J62" t="s">
        <v>108</v>
      </c>
      <c r="K62" t="str">
        <f t="shared" si="8"/>
        <v>{{ title_i_num_cams }}</v>
      </c>
      <c r="L62" t="s">
        <v>108</v>
      </c>
      <c r="M62" t="s">
        <v>2254</v>
      </c>
      <c r="N62" t="s">
        <v>2254</v>
      </c>
      <c r="O62" t="s">
        <v>947</v>
      </c>
      <c r="P62" t="str">
        <f t="shared" si="9"/>
        <v xml:space="preserve">    title_i_num_cams: "Number of cameras available"</v>
      </c>
      <c r="Q62" t="str">
        <f t="shared" si="10"/>
        <v>https://ab-rcsc.github.io/rc-decision-support-tool_concept-library/02_dialog-boxes/01_03_num_cams.html</v>
      </c>
      <c r="R62">
        <v>3</v>
      </c>
      <c r="S62">
        <v>4</v>
      </c>
      <c r="T62" t="s">
        <v>2071</v>
      </c>
      <c r="U62" t="str">
        <f t="shared" si="11"/>
        <v>&lt;font color='#FFFFFF'&gt;........................&lt;/font&gt;[{{ title_i_num_cams }}](/02_dialog-boxes/01_03_num_cams.html)&lt;br&gt;</v>
      </c>
      <c r="V62" s="106" t="s">
        <v>2322</v>
      </c>
      <c r="W62" t="s">
        <v>2255</v>
      </c>
    </row>
    <row r="63" spans="1:23" ht="15.75">
      <c r="A63">
        <v>49</v>
      </c>
      <c r="B63" t="b">
        <v>0</v>
      </c>
      <c r="C63" s="155" t="s">
        <v>2148</v>
      </c>
      <c r="D63" t="s">
        <v>2147</v>
      </c>
      <c r="E63" t="s">
        <v>1339</v>
      </c>
      <c r="F63" t="s">
        <v>1339</v>
      </c>
      <c r="G63" t="s">
        <v>947</v>
      </c>
      <c r="H63" t="s">
        <v>459</v>
      </c>
      <c r="I63" t="s">
        <v>2158</v>
      </c>
      <c r="J63" t="s">
        <v>459</v>
      </c>
      <c r="K63" t="str">
        <f t="shared" si="8"/>
        <v>{{ title_i_num_det }}</v>
      </c>
      <c r="L63" t="s">
        <v>459</v>
      </c>
      <c r="M63" t="s">
        <v>2159</v>
      </c>
      <c r="N63" t="s">
        <v>947</v>
      </c>
      <c r="O63" t="s">
        <v>947</v>
      </c>
      <c r="P63" t="str">
        <f t="shared" si="9"/>
        <v xml:space="preserve">    title_i_num_det: "Number of detections"</v>
      </c>
      <c r="Q63" t="str">
        <f t="shared" si="10"/>
        <v>https://ab-rcsc.github.io/rc-decision-support-tool_concept-library/02_dialog-boxes/01_50_num_det.html</v>
      </c>
      <c r="R63">
        <v>3</v>
      </c>
      <c r="S63">
        <v>50</v>
      </c>
      <c r="T63" t="s">
        <v>2071</v>
      </c>
      <c r="U63" t="str">
        <f t="shared" si="11"/>
        <v>&lt;font color='#FFFFFF'&gt;........................&lt;/font&gt;[{{ title_i_num_det }}](/02_dialog-boxes/01_50_num_det.html)&lt;br&gt;</v>
      </c>
      <c r="V63" s="106" t="s">
        <v>2322</v>
      </c>
      <c r="W63" t="s">
        <v>2158</v>
      </c>
    </row>
    <row r="64" spans="1:23" ht="15.75">
      <c r="A64">
        <v>50</v>
      </c>
      <c r="B64" t="b">
        <v>0</v>
      </c>
      <c r="C64" s="155" t="s">
        <v>2148</v>
      </c>
      <c r="D64" t="s">
        <v>2147</v>
      </c>
      <c r="E64" t="s">
        <v>1339</v>
      </c>
      <c r="F64" t="s">
        <v>1339</v>
      </c>
      <c r="G64" t="s">
        <v>947</v>
      </c>
      <c r="H64" t="s">
        <v>460</v>
      </c>
      <c r="I64" t="s">
        <v>2158</v>
      </c>
      <c r="J64" t="s">
        <v>459</v>
      </c>
      <c r="K64" t="str">
        <f t="shared" si="8"/>
        <v>{{ title_i_num_det }}</v>
      </c>
      <c r="L64" t="s">
        <v>459</v>
      </c>
      <c r="M64" t="s">
        <v>2157</v>
      </c>
      <c r="N64" t="s">
        <v>947</v>
      </c>
      <c r="O64" t="s">
        <v>947</v>
      </c>
      <c r="P64" t="str">
        <f t="shared" si="9"/>
        <v xml:space="preserve">    title_i_num_det: "Number of individuals"</v>
      </c>
      <c r="Q64" t="str">
        <f t="shared" si="10"/>
        <v>https://ab-rcsc.github.io/rc-decision-support-tool_concept-library/02_dialog-boxes/01_50_num_det.html</v>
      </c>
      <c r="R64" t="e">
        <v>#N/A</v>
      </c>
      <c r="S64">
        <v>50</v>
      </c>
      <c r="T64" t="s">
        <v>2071</v>
      </c>
      <c r="U64" t="str">
        <f t="shared" si="11"/>
        <v>&lt;font color='#FFFFFF'&gt;........................&lt;/font&gt;[{{ title_i_num_det }}](/02_dialog-boxes/01_50_num_det.html)&lt;br&gt;</v>
      </c>
      <c r="V64" s="106" t="s">
        <v>2322</v>
      </c>
      <c r="W64" t="s">
        <v>2158</v>
      </c>
    </row>
    <row r="65" spans="1:23" ht="15.75">
      <c r="A65">
        <v>51</v>
      </c>
      <c r="B65" t="b">
        <v>0</v>
      </c>
      <c r="C65" s="155" t="s">
        <v>2148</v>
      </c>
      <c r="D65" t="s">
        <v>2147</v>
      </c>
      <c r="E65" t="s">
        <v>1339</v>
      </c>
      <c r="F65" t="s">
        <v>1339</v>
      </c>
      <c r="G65" t="s">
        <v>947</v>
      </c>
      <c r="H65" t="s">
        <v>461</v>
      </c>
      <c r="I65" t="s">
        <v>2156</v>
      </c>
      <c r="J65" t="s">
        <v>461</v>
      </c>
      <c r="K65" t="str">
        <f t="shared" si="8"/>
        <v>{{ title_i_num_recap }}</v>
      </c>
      <c r="L65" t="s">
        <v>461</v>
      </c>
      <c r="M65" t="s">
        <v>2155</v>
      </c>
      <c r="N65" t="s">
        <v>947</v>
      </c>
      <c r="O65" t="s">
        <v>947</v>
      </c>
      <c r="P65" t="str">
        <f t="shared" si="9"/>
        <v xml:space="preserve">    title_i_num_recap: "Number of recaptures"</v>
      </c>
      <c r="Q65" t="str">
        <f t="shared" si="10"/>
        <v>https://ab-rcsc.github.io/rc-decision-support-tool_concept-library/02_dialog-boxes/01_52_num_recap.html</v>
      </c>
      <c r="R65">
        <v>3</v>
      </c>
      <c r="S65">
        <v>52</v>
      </c>
      <c r="T65" t="s">
        <v>2071</v>
      </c>
      <c r="U65" t="str">
        <f t="shared" si="11"/>
        <v>&lt;font color='#FFFFFF'&gt;........................&lt;/font&gt;[{{ title_i_num_recap }}](/02_dialog-boxes/01_52_num_recap.html)&lt;br&gt;</v>
      </c>
      <c r="V65" s="106" t="s">
        <v>2322</v>
      </c>
      <c r="W65" t="s">
        <v>2156</v>
      </c>
    </row>
    <row r="66" spans="1:23" ht="15.75">
      <c r="A66">
        <v>12</v>
      </c>
      <c r="B66" s="147" t="s">
        <v>428</v>
      </c>
      <c r="C66" s="155" t="s">
        <v>2148</v>
      </c>
      <c r="D66" t="s">
        <v>2186</v>
      </c>
      <c r="E66" t="s">
        <v>1335</v>
      </c>
      <c r="F66" t="s">
        <v>1335</v>
      </c>
      <c r="G66" t="s">
        <v>947</v>
      </c>
      <c r="H66" t="s">
        <v>18</v>
      </c>
      <c r="I66" t="s">
        <v>2233</v>
      </c>
      <c r="J66" t="s">
        <v>18</v>
      </c>
      <c r="K66" t="str">
        <f t="shared" si="8"/>
        <v>{{ title_i_obj_targ_sp }}</v>
      </c>
      <c r="L66" t="s">
        <v>18</v>
      </c>
      <c r="M66" t="s">
        <v>2232</v>
      </c>
      <c r="N66" t="s">
        <v>2231</v>
      </c>
      <c r="O66" t="s">
        <v>947</v>
      </c>
      <c r="P66" t="str">
        <f t="shared" si="9"/>
        <v xml:space="preserve">    title_i_obj_targ_sp: "Single *vs.* multiple"</v>
      </c>
      <c r="Q66" t="str">
        <f t="shared" si="10"/>
        <v>https://ab-rcsc.github.io/rc-decision-support-tool_concept-library/02_dialog-boxes/01_12_obj_targ_sp.html</v>
      </c>
      <c r="R66">
        <v>3</v>
      </c>
      <c r="S66">
        <v>16</v>
      </c>
      <c r="T66" t="s">
        <v>2071</v>
      </c>
      <c r="U66" t="str">
        <f t="shared" si="11"/>
        <v>&lt;font color='#FFFFFF'&gt;........................&lt;/font&gt;[{{ title_i_obj_targ_sp }}](/02_dialog-boxes/01_12_obj_targ_sp.html)&lt;br&gt;</v>
      </c>
      <c r="V66" s="106" t="s">
        <v>2322</v>
      </c>
      <c r="W66" t="s">
        <v>2233</v>
      </c>
    </row>
    <row r="67" spans="1:23" ht="15.75">
      <c r="A67">
        <v>2</v>
      </c>
      <c r="B67" s="147" t="s">
        <v>428</v>
      </c>
      <c r="C67" s="155" t="s">
        <v>2148</v>
      </c>
      <c r="D67" t="s">
        <v>2257</v>
      </c>
      <c r="E67" t="s">
        <v>1337</v>
      </c>
      <c r="F67" t="s">
        <v>2261</v>
      </c>
      <c r="G67" t="s">
        <v>947</v>
      </c>
      <c r="H67" t="s">
        <v>440</v>
      </c>
      <c r="I67" t="s">
        <v>2260</v>
      </c>
      <c r="J67" t="s">
        <v>440</v>
      </c>
      <c r="K67" t="str">
        <f t="shared" si="8"/>
        <v>{{ title_i_objective }}</v>
      </c>
      <c r="L67" t="s">
        <v>440</v>
      </c>
      <c r="M67" s="153" t="s">
        <v>2259</v>
      </c>
      <c r="N67" t="s">
        <v>947</v>
      </c>
      <c r="O67" t="s">
        <v>2258</v>
      </c>
      <c r="P67" t="str">
        <f t="shared" si="9"/>
        <v xml:space="preserve">    title_i_objective: "Variable of interest"</v>
      </c>
      <c r="Q67" t="str">
        <f t="shared" si="10"/>
        <v>https://ab-rcsc.github.io/rc-decision-support-tool_concept-library/02_dialog-boxes/01_02_objective.html</v>
      </c>
      <c r="R67">
        <v>3</v>
      </c>
      <c r="S67">
        <v>3</v>
      </c>
      <c r="T67" t="s">
        <v>2071</v>
      </c>
      <c r="U67" t="str">
        <f t="shared" si="11"/>
        <v>&lt;font color='#FFFFFF'&gt;........................&lt;/font&gt;[{{ title_i_objective }}](/02_dialog-boxes/01_02_objective.html)&lt;br&gt;</v>
      </c>
      <c r="V67" s="106" t="s">
        <v>2322</v>
      </c>
      <c r="W67" t="s">
        <v>2260</v>
      </c>
    </row>
    <row r="68" spans="1:23" ht="15">
      <c r="A68" t="s">
        <v>947</v>
      </c>
      <c r="B68" t="s">
        <v>947</v>
      </c>
      <c r="C68" s="148" t="s">
        <v>2266</v>
      </c>
      <c r="D68" t="s">
        <v>947</v>
      </c>
      <c r="E68" s="12" t="s">
        <v>1337</v>
      </c>
      <c r="F68" t="s">
        <v>947</v>
      </c>
      <c r="G68" t="s">
        <v>947</v>
      </c>
      <c r="H68" t="s">
        <v>947</v>
      </c>
      <c r="I68" t="s">
        <v>947</v>
      </c>
      <c r="J68" t="s">
        <v>947</v>
      </c>
      <c r="K68" t="s">
        <v>947</v>
      </c>
      <c r="L68" s="12" t="s">
        <v>2286</v>
      </c>
      <c r="M68" s="12" t="s">
        <v>1337</v>
      </c>
      <c r="N68" t="s">
        <v>947</v>
      </c>
      <c r="O68" t="s">
        <v>947</v>
      </c>
      <c r="R68">
        <v>1</v>
      </c>
      <c r="S68">
        <v>1</v>
      </c>
      <c r="V68" s="106" t="s">
        <v>2322</v>
      </c>
      <c r="W68" t="e">
        <v>#N/A</v>
      </c>
    </row>
    <row r="69" spans="1:23" ht="15.75">
      <c r="A69">
        <v>52</v>
      </c>
      <c r="B69" t="b">
        <v>0</v>
      </c>
      <c r="C69" s="155" t="s">
        <v>2148</v>
      </c>
      <c r="D69" t="s">
        <v>2147</v>
      </c>
      <c r="E69" t="s">
        <v>1339</v>
      </c>
      <c r="F69" t="s">
        <v>1339</v>
      </c>
      <c r="G69" t="s">
        <v>947</v>
      </c>
      <c r="H69" t="s">
        <v>462</v>
      </c>
      <c r="I69" s="154" t="s">
        <v>2154</v>
      </c>
      <c r="J69" s="154" t="s">
        <v>2069</v>
      </c>
      <c r="K69" t="str">
        <f>"{{ title_i_"&amp;J69&amp;" }}"</f>
        <v>{{ title_i_overdispersion_zeroinflation }}</v>
      </c>
      <c r="L69" t="s">
        <v>2069</v>
      </c>
      <c r="M69" t="s">
        <v>2153</v>
      </c>
      <c r="N69" t="s">
        <v>947</v>
      </c>
      <c r="O69" t="s">
        <v>947</v>
      </c>
      <c r="P69" t="str">
        <f>"    title_i_"&amp;J69&amp;": "&amp;""""&amp;M69&amp;""""</f>
        <v xml:space="preserve">    title_i_overdispersion_zeroinflation: "Overdispersion &amp; Zero-inflation"</v>
      </c>
      <c r="Q69" t="str">
        <f>"https://ab-rcsc.github.io/rc-decision-support-tool_concept-library/02_dialog-boxes/"&amp;I69&amp;".html"</f>
        <v>https://ab-rcsc.github.io/rc-decision-support-tool_concept-library/02_dialog-boxes/01_53_overdispersion_zeroinflation.html</v>
      </c>
      <c r="R69">
        <v>3</v>
      </c>
      <c r="S69">
        <v>53</v>
      </c>
      <c r="T69" s="103" t="s">
        <v>2071</v>
      </c>
      <c r="U69" t="str">
        <f>T69&amp;K69&amp;"](/02_dialog-boxes/"&amp;I69&amp;".html)&lt;br&gt;"</f>
        <v>&lt;font color='#FFFFFF'&gt;........................&lt;/font&gt;[{{ title_i_overdispersion_zeroinflation }}](/02_dialog-boxes/01_53_overdispersion_zeroinflation.html)&lt;br&gt;</v>
      </c>
      <c r="V69" s="106" t="s">
        <v>2322</v>
      </c>
      <c r="W69" t="e">
        <v>#N/A</v>
      </c>
    </row>
    <row r="70" spans="1:23" ht="15">
      <c r="A70" t="s">
        <v>947</v>
      </c>
      <c r="B70" t="s">
        <v>947</v>
      </c>
      <c r="C70" s="148" t="s">
        <v>2266</v>
      </c>
      <c r="D70" t="s">
        <v>947</v>
      </c>
      <c r="E70" t="s">
        <v>947</v>
      </c>
      <c r="F70" t="s">
        <v>947</v>
      </c>
      <c r="G70" t="s">
        <v>947</v>
      </c>
      <c r="H70" t="s">
        <v>947</v>
      </c>
      <c r="I70" t="s">
        <v>947</v>
      </c>
      <c r="J70" t="s">
        <v>947</v>
      </c>
      <c r="K70" t="s">
        <v>947</v>
      </c>
      <c r="L70" s="12" t="s">
        <v>2287</v>
      </c>
      <c r="M70" s="12" t="s">
        <v>500</v>
      </c>
      <c r="N70" t="s">
        <v>947</v>
      </c>
      <c r="O70" t="s">
        <v>947</v>
      </c>
      <c r="R70">
        <v>1</v>
      </c>
      <c r="S70">
        <v>54</v>
      </c>
      <c r="V70" s="106" t="s">
        <v>2322</v>
      </c>
      <c r="W70" t="e">
        <v>#N/A</v>
      </c>
    </row>
    <row r="71" spans="1:23" ht="15">
      <c r="A71" t="s">
        <v>947</v>
      </c>
      <c r="B71" t="s">
        <v>947</v>
      </c>
      <c r="C71" s="148" t="s">
        <v>2266</v>
      </c>
      <c r="D71" t="s">
        <v>947</v>
      </c>
      <c r="E71" t="s">
        <v>947</v>
      </c>
      <c r="F71" t="s">
        <v>947</v>
      </c>
      <c r="G71" t="s">
        <v>947</v>
      </c>
      <c r="H71" t="s">
        <v>947</v>
      </c>
      <c r="I71" t="s">
        <v>947</v>
      </c>
      <c r="J71" t="s">
        <v>947</v>
      </c>
      <c r="K71" t="s">
        <v>947</v>
      </c>
      <c r="L71" s="12" t="s">
        <v>2288</v>
      </c>
      <c r="M71" s="12" t="s">
        <v>2280</v>
      </c>
      <c r="N71" t="s">
        <v>947</v>
      </c>
      <c r="O71" t="s">
        <v>947</v>
      </c>
      <c r="R71">
        <v>2</v>
      </c>
      <c r="S71">
        <v>75</v>
      </c>
      <c r="V71" s="106" t="s">
        <v>2322</v>
      </c>
      <c r="W71" t="e">
        <v>#N/A</v>
      </c>
    </row>
    <row r="72" spans="1:23" ht="15">
      <c r="A72" t="s">
        <v>947</v>
      </c>
      <c r="B72" t="s">
        <v>947</v>
      </c>
      <c r="C72" s="148" t="s">
        <v>2266</v>
      </c>
      <c r="D72" t="s">
        <v>947</v>
      </c>
      <c r="E72" t="s">
        <v>947</v>
      </c>
      <c r="F72" t="s">
        <v>947</v>
      </c>
      <c r="G72" t="s">
        <v>947</v>
      </c>
      <c r="H72" t="s">
        <v>947</v>
      </c>
      <c r="I72" t="s">
        <v>947</v>
      </c>
      <c r="J72" t="s">
        <v>947</v>
      </c>
      <c r="K72" t="s">
        <v>947</v>
      </c>
      <c r="L72" s="12" t="s">
        <v>2289</v>
      </c>
      <c r="M72" s="12" t="s">
        <v>2281</v>
      </c>
      <c r="N72" t="s">
        <v>947</v>
      </c>
      <c r="O72" t="s">
        <v>947</v>
      </c>
      <c r="R72">
        <v>2</v>
      </c>
      <c r="S72">
        <v>56</v>
      </c>
      <c r="V72" s="106" t="s">
        <v>2322</v>
      </c>
      <c r="W72" t="e">
        <v>#N/A</v>
      </c>
    </row>
    <row r="73" spans="1:23" ht="15">
      <c r="A73" t="s">
        <v>947</v>
      </c>
      <c r="B73" t="s">
        <v>947</v>
      </c>
      <c r="C73" s="148" t="s">
        <v>2266</v>
      </c>
      <c r="D73" t="s">
        <v>947</v>
      </c>
      <c r="E73" t="s">
        <v>947</v>
      </c>
      <c r="F73" t="s">
        <v>947</v>
      </c>
      <c r="G73" t="s">
        <v>947</v>
      </c>
      <c r="H73" t="s">
        <v>947</v>
      </c>
      <c r="I73" t="s">
        <v>947</v>
      </c>
      <c r="J73" t="s">
        <v>947</v>
      </c>
      <c r="K73" t="s">
        <v>947</v>
      </c>
      <c r="L73" s="12" t="s">
        <v>2290</v>
      </c>
      <c r="M73" s="12" t="s">
        <v>2102</v>
      </c>
      <c r="N73" t="s">
        <v>947</v>
      </c>
      <c r="O73" t="s">
        <v>947</v>
      </c>
      <c r="R73">
        <v>2</v>
      </c>
      <c r="S73">
        <v>55</v>
      </c>
      <c r="V73" s="106" t="s">
        <v>2322</v>
      </c>
      <c r="W73" t="e">
        <v>#N/A</v>
      </c>
    </row>
    <row r="74" spans="1:23" ht="15">
      <c r="A74" t="s">
        <v>947</v>
      </c>
      <c r="B74" t="s">
        <v>947</v>
      </c>
      <c r="C74" s="148" t="s">
        <v>947</v>
      </c>
      <c r="D74" t="s">
        <v>947</v>
      </c>
      <c r="E74" t="s">
        <v>947</v>
      </c>
      <c r="F74" t="s">
        <v>947</v>
      </c>
      <c r="G74" t="s">
        <v>947</v>
      </c>
      <c r="H74" t="s">
        <v>947</v>
      </c>
      <c r="I74" t="s">
        <v>2323</v>
      </c>
      <c r="J74" t="s">
        <v>947</v>
      </c>
      <c r="K74" t="s">
        <v>947</v>
      </c>
      <c r="L74" s="12" t="s">
        <v>2291</v>
      </c>
      <c r="M74" s="12" t="s">
        <v>1638</v>
      </c>
      <c r="N74" t="s">
        <v>947</v>
      </c>
      <c r="O74" t="s">
        <v>947</v>
      </c>
      <c r="R74">
        <v>2</v>
      </c>
      <c r="S74">
        <v>77</v>
      </c>
      <c r="V74" s="106" t="s">
        <v>2322</v>
      </c>
      <c r="W74" t="s">
        <v>2323</v>
      </c>
    </row>
    <row r="75" spans="1:23" ht="15">
      <c r="A75" t="s">
        <v>947</v>
      </c>
      <c r="B75" t="s">
        <v>947</v>
      </c>
      <c r="C75" s="148" t="s">
        <v>2266</v>
      </c>
      <c r="D75" t="s">
        <v>947</v>
      </c>
      <c r="E75" t="s">
        <v>947</v>
      </c>
      <c r="F75" t="s">
        <v>947</v>
      </c>
      <c r="G75" t="s">
        <v>947</v>
      </c>
      <c r="H75" t="s">
        <v>947</v>
      </c>
      <c r="I75" t="s">
        <v>947</v>
      </c>
      <c r="J75" t="s">
        <v>947</v>
      </c>
      <c r="K75" t="s">
        <v>947</v>
      </c>
      <c r="L75" s="12" t="s">
        <v>2292</v>
      </c>
      <c r="M75" s="12" t="s">
        <v>2282</v>
      </c>
      <c r="N75" t="s">
        <v>947</v>
      </c>
      <c r="O75" t="s">
        <v>947</v>
      </c>
      <c r="R75">
        <v>1</v>
      </c>
      <c r="S75">
        <v>76</v>
      </c>
      <c r="V75" s="106" t="s">
        <v>2322</v>
      </c>
      <c r="W75" t="e">
        <v>#N/A</v>
      </c>
    </row>
    <row r="76" spans="1:23" ht="15.75">
      <c r="A76">
        <v>10</v>
      </c>
      <c r="B76" s="147" t="s">
        <v>428</v>
      </c>
      <c r="C76" s="155" t="s">
        <v>2148</v>
      </c>
      <c r="D76" s="158" t="s">
        <v>2237</v>
      </c>
      <c r="E76" t="s">
        <v>1334</v>
      </c>
      <c r="F76" t="s">
        <v>2240</v>
      </c>
      <c r="G76" t="s">
        <v>947</v>
      </c>
      <c r="H76" t="s">
        <v>441</v>
      </c>
      <c r="I76" s="158" t="s">
        <v>2239</v>
      </c>
      <c r="J76" t="s">
        <v>441</v>
      </c>
      <c r="K76" t="str">
        <f t="shared" ref="K76:K95" si="12">"{{ title_i_"&amp;J76&amp;" }}"</f>
        <v>{{ title_i_sp_asymptote }}</v>
      </c>
      <c r="L76" t="s">
        <v>441</v>
      </c>
      <c r="M76" t="s">
        <v>2238</v>
      </c>
      <c r="N76" t="s">
        <v>947</v>
      </c>
      <c r="O76" t="s">
        <v>947</v>
      </c>
      <c r="P76" t="str">
        <f t="shared" ref="P76:P95" si="13">"    title_i_"&amp;J76&amp;": "&amp;""""&amp;M76&amp;""""</f>
        <v xml:space="preserve">    title_i_sp_asymptote: "Species-accumulation asymptote"</v>
      </c>
      <c r="Q76" t="str">
        <f t="shared" ref="Q76:Q95" si="14">"https://ab-rcsc.github.io/rc-decision-support-tool_concept-library/02_dialog-boxes/"&amp;I76&amp;".html"</f>
        <v>https://ab-rcsc.github.io/rc-decision-support-tool_concept-library/02_dialog-boxes/01_10_sp_asymptote.html</v>
      </c>
      <c r="R76">
        <v>3</v>
      </c>
      <c r="S76">
        <v>12</v>
      </c>
      <c r="T76" t="s">
        <v>2071</v>
      </c>
      <c r="U76" t="str">
        <f t="shared" ref="U76:U95" si="15">T76&amp;K76&amp;"](/02_dialog-boxes/"&amp;I76&amp;".html)&lt;br&gt;"</f>
        <v>&lt;font color='#FFFFFF'&gt;........................&lt;/font&gt;[{{ title_i_sp_asymptote }}](/02_dialog-boxes/01_10_sp_asymptote.html)&lt;br&gt;</v>
      </c>
      <c r="V76" s="106" t="s">
        <v>2322</v>
      </c>
      <c r="W76" t="s">
        <v>2239</v>
      </c>
    </row>
    <row r="77" spans="1:23" ht="15.75">
      <c r="A77" s="103">
        <v>21</v>
      </c>
      <c r="B77" s="103" t="b">
        <v>0</v>
      </c>
      <c r="C77" s="156" t="s">
        <v>2148</v>
      </c>
      <c r="D77" s="103" t="s">
        <v>2186</v>
      </c>
      <c r="E77" s="103" t="s">
        <v>1335</v>
      </c>
      <c r="F77" s="103" t="s">
        <v>2196</v>
      </c>
      <c r="G77" s="103" t="s">
        <v>947</v>
      </c>
      <c r="H77" s="103" t="s">
        <v>15</v>
      </c>
      <c r="I77" s="103" t="s">
        <v>2212</v>
      </c>
      <c r="J77" s="103" t="s">
        <v>15</v>
      </c>
      <c r="K77" t="str">
        <f t="shared" si="12"/>
        <v>{{ title_i_sp_behav }}</v>
      </c>
      <c r="L77" t="s">
        <v>15</v>
      </c>
      <c r="M77" s="103" t="s">
        <v>2211</v>
      </c>
      <c r="N77" t="s">
        <v>947</v>
      </c>
      <c r="O77" t="s">
        <v>947</v>
      </c>
      <c r="P77" t="str">
        <f t="shared" si="13"/>
        <v xml:space="preserve">    title_i_sp_behav: "Behaviour (Investigative)"</v>
      </c>
      <c r="Q77" t="str">
        <f t="shared" si="14"/>
        <v>https://ab-rcsc.github.io/rc-decision-support-tool_concept-library/02_dialog-boxes/01_21_sp_behav.html</v>
      </c>
      <c r="R77">
        <v>3</v>
      </c>
      <c r="S77">
        <v>25</v>
      </c>
      <c r="T77" t="s">
        <v>2071</v>
      </c>
      <c r="U77" t="str">
        <f t="shared" si="15"/>
        <v>&lt;font color='#FFFFFF'&gt;........................&lt;/font&gt;[{{ title_i_sp_behav }}](/02_dialog-boxes/01_21_sp_behav.html)&lt;br&gt;</v>
      </c>
      <c r="V77" s="106" t="s">
        <v>2322</v>
      </c>
      <c r="W77" t="s">
        <v>2212</v>
      </c>
    </row>
    <row r="78" spans="1:23" ht="15.75">
      <c r="A78" s="103">
        <v>31</v>
      </c>
      <c r="B78" s="103" t="b">
        <v>0</v>
      </c>
      <c r="C78" s="156" t="s">
        <v>2148</v>
      </c>
      <c r="D78" s="103" t="s">
        <v>2186</v>
      </c>
      <c r="E78" s="103" t="s">
        <v>1335</v>
      </c>
      <c r="F78" s="103" t="s">
        <v>2185</v>
      </c>
      <c r="G78" s="103" t="s">
        <v>947</v>
      </c>
      <c r="H78" s="103" t="s">
        <v>438</v>
      </c>
      <c r="I78" s="103" t="s">
        <v>2193</v>
      </c>
      <c r="J78" s="103" t="s">
        <v>438</v>
      </c>
      <c r="K78" t="str">
        <f t="shared" si="12"/>
        <v>{{ title_i_sp_behav_mult }}</v>
      </c>
      <c r="L78" t="s">
        <v>438</v>
      </c>
      <c r="M78" s="103" t="s">
        <v>2192</v>
      </c>
      <c r="N78" t="s">
        <v>947</v>
      </c>
      <c r="O78" t="s">
        <v>947</v>
      </c>
      <c r="P78" t="str">
        <f t="shared" si="13"/>
        <v xml:space="preserve">    title_i_sp_behav_mult: "Behaviour (Multiple species)"</v>
      </c>
      <c r="Q78" t="str">
        <f t="shared" si="14"/>
        <v>https://ab-rcsc.github.io/rc-decision-support-tool_concept-library/02_dialog-boxes/01_32_sp_behav_multi.html</v>
      </c>
      <c r="R78">
        <v>3</v>
      </c>
      <c r="S78">
        <v>37</v>
      </c>
      <c r="T78" t="s">
        <v>2071</v>
      </c>
      <c r="U78" t="str">
        <f t="shared" si="15"/>
        <v>&lt;font color='#FFFFFF'&gt;........................&lt;/font&gt;[{{ title_i_sp_behav_mult }}](/02_dialog-boxes/01_32_sp_behav_multi.html)&lt;br&gt;</v>
      </c>
      <c r="V78" s="106" t="s">
        <v>2322</v>
      </c>
      <c r="W78" t="s">
        <v>2193</v>
      </c>
    </row>
    <row r="79" spans="1:23" ht="15.75">
      <c r="A79" s="103">
        <v>22</v>
      </c>
      <c r="B79" s="103" t="b">
        <v>0</v>
      </c>
      <c r="C79" s="156" t="s">
        <v>2148</v>
      </c>
      <c r="D79" s="103" t="s">
        <v>2186</v>
      </c>
      <c r="E79" s="103" t="s">
        <v>1335</v>
      </c>
      <c r="F79" s="103" t="s">
        <v>2196</v>
      </c>
      <c r="G79" s="103" t="s">
        <v>947</v>
      </c>
      <c r="H79" s="103" t="s">
        <v>19</v>
      </c>
      <c r="I79" s="103" t="s">
        <v>2210</v>
      </c>
      <c r="J79" s="103" t="s">
        <v>19</v>
      </c>
      <c r="K79" t="str">
        <f t="shared" si="12"/>
        <v>{{ title_i_sp_behav_season }}</v>
      </c>
      <c r="L79" t="s">
        <v>19</v>
      </c>
      <c r="M79" s="103" t="s">
        <v>2209</v>
      </c>
      <c r="N79" t="s">
        <v>947</v>
      </c>
      <c r="O79" t="s">
        <v>947</v>
      </c>
      <c r="P79" t="str">
        <f t="shared" si="13"/>
        <v xml:space="preserve">    title_i_sp_behav_season: "Behaviour (Seasonal)"</v>
      </c>
      <c r="Q79" t="str">
        <f t="shared" si="14"/>
        <v>https://ab-rcsc.github.io/rc-decision-support-tool_concept-library/02_dialog-boxes/01_22_sp_behav_season.html</v>
      </c>
      <c r="R79">
        <v>3</v>
      </c>
      <c r="S79">
        <v>26</v>
      </c>
      <c r="T79" t="s">
        <v>2071</v>
      </c>
      <c r="U79" t="str">
        <f t="shared" si="15"/>
        <v>&lt;font color='#FFFFFF'&gt;........................&lt;/font&gt;[{{ title_i_sp_behav_season }}](/02_dialog-boxes/01_22_sp_behav_season.html)&lt;br&gt;</v>
      </c>
      <c r="V79" s="106" t="s">
        <v>2322</v>
      </c>
      <c r="W79" t="s">
        <v>2210</v>
      </c>
    </row>
    <row r="80" spans="1:23" ht="15.75">
      <c r="A80" s="103">
        <v>29</v>
      </c>
      <c r="B80" s="103" t="s">
        <v>429</v>
      </c>
      <c r="C80" s="156" t="s">
        <v>2148</v>
      </c>
      <c r="D80" s="103" t="s">
        <v>2186</v>
      </c>
      <c r="E80" s="103" t="s">
        <v>1335</v>
      </c>
      <c r="F80" s="103" t="s">
        <v>2196</v>
      </c>
      <c r="G80" s="103" t="s">
        <v>947</v>
      </c>
      <c r="H80" s="103" t="s">
        <v>457</v>
      </c>
      <c r="I80" s="103" t="s">
        <v>2195</v>
      </c>
      <c r="J80" s="103" t="s">
        <v>457</v>
      </c>
      <c r="K80" t="str">
        <f t="shared" si="12"/>
        <v>{{ title_i_sp_common_pop_lg }}</v>
      </c>
      <c r="L80" t="s">
        <v>457</v>
      </c>
      <c r="M80" s="103" t="s">
        <v>2194</v>
      </c>
      <c r="N80" t="s">
        <v>947</v>
      </c>
      <c r="O80" t="s">
        <v>947</v>
      </c>
      <c r="P80" t="str">
        <f t="shared" si="13"/>
        <v xml:space="preserve">    title_i_sp_common_pop_lg: "Study population size"</v>
      </c>
      <c r="Q80" t="str">
        <f t="shared" si="14"/>
        <v>https://ab-rcsc.github.io/rc-decision-support-tool_concept-library/02_dialog-boxes/01_30_sp_common_pop_lg.html</v>
      </c>
      <c r="R80">
        <v>3</v>
      </c>
      <c r="S80">
        <v>34</v>
      </c>
      <c r="T80" t="s">
        <v>2071</v>
      </c>
      <c r="U80" t="str">
        <f t="shared" si="15"/>
        <v>&lt;font color='#FFFFFF'&gt;........................&lt;/font&gt;[{{ title_i_sp_common_pop_lg }}](/02_dialog-boxes/01_30_sp_common_pop_lg.html)&lt;br&gt;</v>
      </c>
      <c r="V80" s="106" t="s">
        <v>2322</v>
      </c>
      <c r="W80" t="s">
        <v>2195</v>
      </c>
    </row>
    <row r="81" spans="1:23" ht="15.75">
      <c r="A81" s="103">
        <v>15</v>
      </c>
      <c r="B81" s="103" t="s">
        <v>429</v>
      </c>
      <c r="C81" s="156" t="s">
        <v>2148</v>
      </c>
      <c r="D81" s="103" t="s">
        <v>2186</v>
      </c>
      <c r="E81" s="103" t="s">
        <v>1335</v>
      </c>
      <c r="F81" s="103" t="s">
        <v>2196</v>
      </c>
      <c r="G81" s="103" t="s">
        <v>947</v>
      </c>
      <c r="H81" s="103" t="s">
        <v>458</v>
      </c>
      <c r="I81" s="103" t="s">
        <v>2225</v>
      </c>
      <c r="J81" s="103" t="s">
        <v>458</v>
      </c>
      <c r="K81" t="str">
        <f t="shared" si="12"/>
        <v>{{ title_i_sp_dens_low }}</v>
      </c>
      <c r="L81" t="s">
        <v>458</v>
      </c>
      <c r="M81" s="103" t="s">
        <v>2224</v>
      </c>
      <c r="N81" t="s">
        <v>947</v>
      </c>
      <c r="O81" t="s">
        <v>947</v>
      </c>
      <c r="P81" t="str">
        <f t="shared" si="13"/>
        <v xml:space="preserve">    title_i_sp_dens_low: "Low density species"</v>
      </c>
      <c r="Q81" t="str">
        <f t="shared" si="14"/>
        <v>https://ab-rcsc.github.io/rc-decision-support-tool_concept-library/02_dialog-boxes/01_15_sp_dens_low.html</v>
      </c>
      <c r="R81">
        <v>3</v>
      </c>
      <c r="S81">
        <v>19</v>
      </c>
      <c r="T81" t="s">
        <v>2071</v>
      </c>
      <c r="U81" t="str">
        <f t="shared" si="15"/>
        <v>&lt;font color='#FFFFFF'&gt;........................&lt;/font&gt;[{{ title_i_sp_dens_low }}](/02_dialog-boxes/01_15_sp_dens_low.html)&lt;br&gt;</v>
      </c>
      <c r="V81" s="106" t="s">
        <v>2322</v>
      </c>
      <c r="W81" t="s">
        <v>2225</v>
      </c>
    </row>
    <row r="82" spans="1:23" ht="15.75">
      <c r="A82" s="103">
        <v>20</v>
      </c>
      <c r="B82" s="103" t="s">
        <v>428</v>
      </c>
      <c r="C82" s="156" t="s">
        <v>2148</v>
      </c>
      <c r="D82" s="103" t="s">
        <v>2186</v>
      </c>
      <c r="E82" s="103" t="s">
        <v>1335</v>
      </c>
      <c r="F82" s="103" t="s">
        <v>2196</v>
      </c>
      <c r="G82" s="103" t="s">
        <v>947</v>
      </c>
      <c r="H82" s="103" t="s">
        <v>12</v>
      </c>
      <c r="I82" s="103" t="s">
        <v>2214</v>
      </c>
      <c r="J82" s="103" t="s">
        <v>12</v>
      </c>
      <c r="K82" t="str">
        <f t="shared" si="12"/>
        <v>{{ title_i_sp_detprob_cat }}</v>
      </c>
      <c r="L82" t="s">
        <v>12</v>
      </c>
      <c r="M82" s="103" t="s">
        <v>2182</v>
      </c>
      <c r="N82" t="s">
        <v>2213</v>
      </c>
      <c r="O82" t="s">
        <v>947</v>
      </c>
      <c r="P82" t="str">
        <f t="shared" si="13"/>
        <v xml:space="preserve">    title_i_sp_detprob_cat: "Detection probability"</v>
      </c>
      <c r="Q82" t="str">
        <f t="shared" si="14"/>
        <v>https://ab-rcsc.github.io/rc-decision-support-tool_concept-library/02_dialog-boxes/01_20_sp_detprob_cat.html</v>
      </c>
      <c r="R82">
        <v>3</v>
      </c>
      <c r="S82">
        <v>24</v>
      </c>
      <c r="T82" t="s">
        <v>2071</v>
      </c>
      <c r="U82" t="str">
        <f t="shared" si="15"/>
        <v>&lt;font color='#FFFFFF'&gt;........................&lt;/font&gt;[{{ title_i_sp_detprob_cat }}](/02_dialog-boxes/01_20_sp_detprob_cat.html)&lt;br&gt;</v>
      </c>
      <c r="V82" s="106" t="s">
        <v>2322</v>
      </c>
      <c r="W82" t="s">
        <v>2214</v>
      </c>
    </row>
    <row r="83" spans="1:23" ht="15.75">
      <c r="A83">
        <v>35</v>
      </c>
      <c r="B83" t="b">
        <v>0</v>
      </c>
      <c r="C83" s="155" t="s">
        <v>2148</v>
      </c>
      <c r="D83" t="s">
        <v>2186</v>
      </c>
      <c r="E83" t="s">
        <v>1335</v>
      </c>
      <c r="F83" t="s">
        <v>2185</v>
      </c>
      <c r="G83" t="s">
        <v>947</v>
      </c>
      <c r="H83" t="s">
        <v>2183</v>
      </c>
      <c r="I83" t="s">
        <v>2184</v>
      </c>
      <c r="J83" t="s">
        <v>2183</v>
      </c>
      <c r="K83" t="str">
        <f t="shared" si="12"/>
        <v>{{ title_i_sp_detprob_cat_multi }}</v>
      </c>
      <c r="L83" t="s">
        <v>2183</v>
      </c>
      <c r="M83" t="s">
        <v>2182</v>
      </c>
      <c r="N83" t="s">
        <v>947</v>
      </c>
      <c r="O83" t="s">
        <v>947</v>
      </c>
      <c r="P83" t="str">
        <f t="shared" si="13"/>
        <v xml:space="preserve">    title_i_sp_detprob_cat_multi: "Detection probability"</v>
      </c>
      <c r="Q83" t="str">
        <f t="shared" si="14"/>
        <v>https://ab-rcsc.github.io/rc-decision-support-tool_concept-library/02_dialog-boxes/01_36_sp_detprob_cat_multi.html</v>
      </c>
      <c r="R83">
        <v>3</v>
      </c>
      <c r="S83">
        <v>39</v>
      </c>
      <c r="T83" t="s">
        <v>2071</v>
      </c>
      <c r="U83" t="str">
        <f t="shared" si="15"/>
        <v>&lt;font color='#FFFFFF'&gt;........................&lt;/font&gt;[{{ title_i_sp_detprob_cat_multi }}](/02_dialog-boxes/01_36_sp_detprob_cat_multi.html)&lt;br&gt;</v>
      </c>
      <c r="V83" s="106" t="s">
        <v>2322</v>
      </c>
      <c r="W83" t="s">
        <v>2184</v>
      </c>
    </row>
    <row r="84" spans="1:23" ht="15.75">
      <c r="A84" s="103">
        <v>37</v>
      </c>
      <c r="B84" s="103" t="b">
        <v>0</v>
      </c>
      <c r="C84" s="156" t="s">
        <v>2148</v>
      </c>
      <c r="D84" s="103" t="s">
        <v>2186</v>
      </c>
      <c r="E84" s="103" t="s">
        <v>1335</v>
      </c>
      <c r="F84" s="103" t="s">
        <v>2185</v>
      </c>
      <c r="G84" s="103" t="s">
        <v>947</v>
      </c>
      <c r="H84" s="103" t="s">
        <v>463</v>
      </c>
      <c r="I84" s="103" t="s">
        <v>2184</v>
      </c>
      <c r="J84" s="103" t="s">
        <v>2183</v>
      </c>
      <c r="K84" t="str">
        <f t="shared" si="12"/>
        <v>{{ title_i_sp_detprob_cat_multi }}</v>
      </c>
      <c r="L84" t="s">
        <v>2183</v>
      </c>
      <c r="M84" s="103" t="s">
        <v>2182</v>
      </c>
      <c r="N84" t="s">
        <v>947</v>
      </c>
      <c r="O84" t="s">
        <v>947</v>
      </c>
      <c r="P84" t="str">
        <f t="shared" si="13"/>
        <v xml:space="preserve">    title_i_sp_detprob_cat_multi: "Detection probability"</v>
      </c>
      <c r="Q84" t="str">
        <f t="shared" si="14"/>
        <v>https://ab-rcsc.github.io/rc-decision-support-tool_concept-library/02_dialog-boxes/01_36_sp_detprob_cat_multi.html</v>
      </c>
      <c r="R84" t="e">
        <v>#N/A</v>
      </c>
      <c r="S84">
        <v>39</v>
      </c>
      <c r="T84" t="s">
        <v>2071</v>
      </c>
      <c r="U84" t="str">
        <f t="shared" si="15"/>
        <v>&lt;font color='#FFFFFF'&gt;........................&lt;/font&gt;[{{ title_i_sp_detprob_cat_multi }}](/02_dialog-boxes/01_36_sp_detprob_cat_multi.html)&lt;br&gt;</v>
      </c>
      <c r="V84" s="106" t="s">
        <v>2322</v>
      </c>
      <c r="W84" t="s">
        <v>2184</v>
      </c>
    </row>
    <row r="85" spans="1:23" ht="15.75">
      <c r="A85">
        <v>36</v>
      </c>
      <c r="B85" t="b">
        <v>0</v>
      </c>
      <c r="C85" s="157" t="s">
        <v>2148</v>
      </c>
      <c r="D85" t="s">
        <v>2186</v>
      </c>
      <c r="E85" t="s">
        <v>1335</v>
      </c>
      <c r="F85" t="s">
        <v>2185</v>
      </c>
      <c r="G85" t="s">
        <v>947</v>
      </c>
      <c r="H85" t="s">
        <v>464</v>
      </c>
      <c r="I85" t="s">
        <v>2184</v>
      </c>
      <c r="J85" t="s">
        <v>2183</v>
      </c>
      <c r="K85" t="str">
        <f t="shared" si="12"/>
        <v>{{ title_i_sp_detprob_cat_multi }}</v>
      </c>
      <c r="L85" t="s">
        <v>2183</v>
      </c>
      <c r="M85" t="s">
        <v>2182</v>
      </c>
      <c r="N85" t="s">
        <v>947</v>
      </c>
      <c r="O85" t="s">
        <v>947</v>
      </c>
      <c r="P85" t="str">
        <f t="shared" si="13"/>
        <v xml:space="preserve">    title_i_sp_detprob_cat_multi: "Detection probability"</v>
      </c>
      <c r="Q85" t="str">
        <f t="shared" si="14"/>
        <v>https://ab-rcsc.github.io/rc-decision-support-tool_concept-library/02_dialog-boxes/01_36_sp_detprob_cat_multi.html</v>
      </c>
      <c r="R85" t="e">
        <v>#N/A</v>
      </c>
      <c r="S85">
        <v>39</v>
      </c>
      <c r="T85" t="s">
        <v>2071</v>
      </c>
      <c r="U85" t="str">
        <f t="shared" si="15"/>
        <v>&lt;font color='#FFFFFF'&gt;........................&lt;/font&gt;[{{ title_i_sp_detprob_cat_multi }}](/02_dialog-boxes/01_36_sp_detprob_cat_multi.html)&lt;br&gt;</v>
      </c>
      <c r="V85" s="106" t="s">
        <v>2322</v>
      </c>
      <c r="W85" t="s">
        <v>2184</v>
      </c>
    </row>
    <row r="86" spans="1:23" ht="15.75">
      <c r="A86">
        <v>17</v>
      </c>
      <c r="B86" s="147" t="s">
        <v>428</v>
      </c>
      <c r="C86" s="157" t="s">
        <v>2148</v>
      </c>
      <c r="D86" t="s">
        <v>2186</v>
      </c>
      <c r="E86" t="s">
        <v>1335</v>
      </c>
      <c r="F86" t="s">
        <v>2196</v>
      </c>
      <c r="G86" t="s">
        <v>947</v>
      </c>
      <c r="H86" t="s">
        <v>442</v>
      </c>
      <c r="I86" s="12" t="s">
        <v>2221</v>
      </c>
      <c r="J86" t="s">
        <v>442</v>
      </c>
      <c r="K86" t="str">
        <f t="shared" si="12"/>
        <v>{{ title_i_sp_hr_size }}</v>
      </c>
      <c r="L86" t="s">
        <v>442</v>
      </c>
      <c r="M86" t="s">
        <v>2220</v>
      </c>
      <c r="N86" t="s">
        <v>2220</v>
      </c>
      <c r="O86" t="s">
        <v>947</v>
      </c>
      <c r="P86" t="str">
        <f t="shared" si="13"/>
        <v xml:space="preserve">    title_i_sp_hr_size: "Home range size"</v>
      </c>
      <c r="Q86" t="str">
        <f t="shared" si="14"/>
        <v>https://ab-rcsc.github.io/rc-decision-support-tool_concept-library/02_dialog-boxes/01_17_sp_hr_size.html</v>
      </c>
      <c r="R86">
        <v>3</v>
      </c>
      <c r="S86">
        <v>21</v>
      </c>
      <c r="T86" t="s">
        <v>2071</v>
      </c>
      <c r="U86" t="str">
        <f t="shared" si="15"/>
        <v>&lt;font color='#FFFFFF'&gt;........................&lt;/font&gt;[{{ title_i_sp_hr_size }}](/02_dialog-boxes/01_17_sp_hr_size.html)&lt;br&gt;</v>
      </c>
      <c r="V86" s="106" t="s">
        <v>2322</v>
      </c>
      <c r="W86" t="s">
        <v>2221</v>
      </c>
    </row>
    <row r="87" spans="1:23" ht="15.75">
      <c r="A87">
        <v>13</v>
      </c>
      <c r="B87" s="147" t="s">
        <v>428</v>
      </c>
      <c r="C87" s="157" t="s">
        <v>2148</v>
      </c>
      <c r="D87" t="s">
        <v>2186</v>
      </c>
      <c r="E87" t="s">
        <v>1335</v>
      </c>
      <c r="F87" t="s">
        <v>2196</v>
      </c>
      <c r="G87" t="s">
        <v>947</v>
      </c>
      <c r="H87" t="s">
        <v>443</v>
      </c>
      <c r="I87" t="s">
        <v>2230</v>
      </c>
      <c r="J87" t="s">
        <v>443</v>
      </c>
      <c r="K87" t="str">
        <f t="shared" si="12"/>
        <v>{{ title_i_sp_info }}</v>
      </c>
      <c r="L87" t="s">
        <v>443</v>
      </c>
      <c r="M87" t="s">
        <v>2229</v>
      </c>
      <c r="N87" t="s">
        <v>2228</v>
      </c>
      <c r="O87" t="s">
        <v>947</v>
      </c>
      <c r="P87" t="str">
        <f t="shared" si="13"/>
        <v xml:space="preserve">    title_i_sp_info: "Ecology of species (well known *vs.* poorly known)"</v>
      </c>
      <c r="Q87" t="str">
        <f t="shared" si="14"/>
        <v>https://ab-rcsc.github.io/rc-decision-support-tool_concept-library/02_dialog-boxes/01_13_sp_info.html</v>
      </c>
      <c r="R87">
        <v>3</v>
      </c>
      <c r="S87">
        <v>17</v>
      </c>
      <c r="T87" t="s">
        <v>2071</v>
      </c>
      <c r="U87" t="str">
        <f t="shared" si="15"/>
        <v>&lt;font color='#FFFFFF'&gt;........................&lt;/font&gt;[{{ title_i_sp_info }}](/02_dialog-boxes/01_13_sp_info.html)&lt;br&gt;</v>
      </c>
      <c r="V87" s="106" t="s">
        <v>2322</v>
      </c>
      <c r="W87" t="s">
        <v>2230</v>
      </c>
    </row>
    <row r="88" spans="1:23" ht="15.75">
      <c r="A88">
        <v>16</v>
      </c>
      <c r="B88" s="147" t="s">
        <v>429</v>
      </c>
      <c r="C88" s="157" t="s">
        <v>2148</v>
      </c>
      <c r="D88" t="s">
        <v>2186</v>
      </c>
      <c r="E88" t="s">
        <v>1335</v>
      </c>
      <c r="F88" t="s">
        <v>2196</v>
      </c>
      <c r="G88" t="s">
        <v>947</v>
      </c>
      <c r="H88" t="s">
        <v>444</v>
      </c>
      <c r="I88" t="s">
        <v>2223</v>
      </c>
      <c r="J88" t="s">
        <v>444</v>
      </c>
      <c r="K88" t="str">
        <f t="shared" si="12"/>
        <v>{{ title_i_sp_occ_restr }}</v>
      </c>
      <c r="L88" t="s">
        <v>444</v>
      </c>
      <c r="M88" t="s">
        <v>2222</v>
      </c>
      <c r="N88" t="s">
        <v>947</v>
      </c>
      <c r="O88" t="s">
        <v>947</v>
      </c>
      <c r="P88" t="str">
        <f t="shared" si="13"/>
        <v xml:space="preserve">    title_i_sp_occ_restr: "Occurrence restricted"</v>
      </c>
      <c r="Q88" t="str">
        <f t="shared" si="14"/>
        <v>https://ab-rcsc.github.io/rc-decision-support-tool_concept-library/02_dialog-boxes/01_16_sp_occ_restr.html</v>
      </c>
      <c r="R88">
        <v>3</v>
      </c>
      <c r="S88">
        <v>20</v>
      </c>
      <c r="T88" t="s">
        <v>2071</v>
      </c>
      <c r="U88" t="str">
        <f t="shared" si="15"/>
        <v>&lt;font color='#FFFFFF'&gt;........................&lt;/font&gt;[{{ title_i_sp_occ_restr }}](/02_dialog-boxes/01_16_sp_occ_restr.html)&lt;br&gt;</v>
      </c>
      <c r="V88" s="106" t="s">
        <v>2322</v>
      </c>
      <c r="W88" t="s">
        <v>2223</v>
      </c>
    </row>
    <row r="89" spans="1:23" ht="15.75">
      <c r="A89">
        <v>19</v>
      </c>
      <c r="B89" s="147" t="s">
        <v>428</v>
      </c>
      <c r="C89" s="169" t="s">
        <v>2148</v>
      </c>
      <c r="D89" t="s">
        <v>2186</v>
      </c>
      <c r="E89" t="s">
        <v>1335</v>
      </c>
      <c r="F89" t="s">
        <v>2196</v>
      </c>
      <c r="G89" t="s">
        <v>947</v>
      </c>
      <c r="H89" t="s">
        <v>14</v>
      </c>
      <c r="I89" s="12" t="s">
        <v>2216</v>
      </c>
      <c r="J89" t="s">
        <v>14</v>
      </c>
      <c r="K89" t="str">
        <f t="shared" si="12"/>
        <v>{{ title_i_sp_rarity }}</v>
      </c>
      <c r="L89" t="s">
        <v>14</v>
      </c>
      <c r="M89" t="s">
        <v>2187</v>
      </c>
      <c r="N89" t="s">
        <v>2215</v>
      </c>
      <c r="O89" t="s">
        <v>947</v>
      </c>
      <c r="P89" t="str">
        <f t="shared" si="13"/>
        <v xml:space="preserve">    title_i_sp_rarity: "Rarity"</v>
      </c>
      <c r="Q89" t="str">
        <f t="shared" si="14"/>
        <v>https://ab-rcsc.github.io/rc-decision-support-tool_concept-library/02_dialog-boxes/01_19_sp_rarity.html</v>
      </c>
      <c r="R89">
        <v>3</v>
      </c>
      <c r="S89">
        <v>23</v>
      </c>
      <c r="T89" t="s">
        <v>2071</v>
      </c>
      <c r="U89" t="str">
        <f t="shared" si="15"/>
        <v>&lt;font color='#FFFFFF'&gt;........................&lt;/font&gt;[{{ title_i_sp_rarity }}](/02_dialog-boxes/01_19_sp_rarity.html)&lt;br&gt;</v>
      </c>
      <c r="V89" s="106" t="s">
        <v>2322</v>
      </c>
      <c r="W89" t="s">
        <v>2216</v>
      </c>
    </row>
    <row r="90" spans="1:23" ht="15.75">
      <c r="A90">
        <v>32</v>
      </c>
      <c r="B90" t="b">
        <v>0</v>
      </c>
      <c r="C90" s="169" t="s">
        <v>2148</v>
      </c>
      <c r="D90" t="s">
        <v>2186</v>
      </c>
      <c r="E90" t="s">
        <v>1335</v>
      </c>
      <c r="F90" t="s">
        <v>2185</v>
      </c>
      <c r="G90" t="s">
        <v>947</v>
      </c>
      <c r="H90" t="s">
        <v>2188</v>
      </c>
      <c r="I90" t="s">
        <v>2189</v>
      </c>
      <c r="J90" t="s">
        <v>2188</v>
      </c>
      <c r="K90" t="str">
        <f t="shared" si="12"/>
        <v>{{ title_i_sp_rarity_multi }}</v>
      </c>
      <c r="L90" t="s">
        <v>2188</v>
      </c>
      <c r="M90" t="s">
        <v>2187</v>
      </c>
      <c r="N90" t="s">
        <v>947</v>
      </c>
      <c r="O90" t="s">
        <v>947</v>
      </c>
      <c r="P90" t="str">
        <f t="shared" si="13"/>
        <v xml:space="preserve">    title_i_sp_rarity_multi: "Rarity"</v>
      </c>
      <c r="Q90" t="str">
        <f t="shared" si="14"/>
        <v>https://ab-rcsc.github.io/rc-decision-support-tool_concept-library/02_dialog-boxes/01_33_sp_rarity_multi.html</v>
      </c>
      <c r="R90">
        <v>3</v>
      </c>
      <c r="S90">
        <v>38</v>
      </c>
      <c r="T90" t="s">
        <v>2071</v>
      </c>
      <c r="U90" t="str">
        <f t="shared" si="15"/>
        <v>&lt;font color='#FFFFFF'&gt;........................&lt;/font&gt;[{{ title_i_sp_rarity_multi }}](/02_dialog-boxes/01_33_sp_rarity_multi.html)&lt;br&gt;</v>
      </c>
      <c r="V90" s="106" t="s">
        <v>2322</v>
      </c>
      <c r="W90" t="s">
        <v>2189</v>
      </c>
    </row>
    <row r="91" spans="1:23" ht="15.75">
      <c r="A91">
        <v>34</v>
      </c>
      <c r="B91" t="b">
        <v>0</v>
      </c>
      <c r="C91" s="169" t="s">
        <v>2148</v>
      </c>
      <c r="D91" t="s">
        <v>2186</v>
      </c>
      <c r="E91" t="s">
        <v>1335</v>
      </c>
      <c r="F91" t="s">
        <v>2185</v>
      </c>
      <c r="G91" t="s">
        <v>947</v>
      </c>
      <c r="H91" t="s">
        <v>2191</v>
      </c>
      <c r="I91" t="s">
        <v>2189</v>
      </c>
      <c r="J91" t="s">
        <v>2188</v>
      </c>
      <c r="K91" t="str">
        <f t="shared" si="12"/>
        <v>{{ title_i_sp_rarity_multi }}</v>
      </c>
      <c r="L91" t="s">
        <v>2188</v>
      </c>
      <c r="M91" t="s">
        <v>2187</v>
      </c>
      <c r="N91" t="s">
        <v>947</v>
      </c>
      <c r="O91" t="s">
        <v>947</v>
      </c>
      <c r="P91" t="str">
        <f t="shared" si="13"/>
        <v xml:space="preserve">    title_i_sp_rarity_multi: "Rarity"</v>
      </c>
      <c r="Q91" t="str">
        <f t="shared" si="14"/>
        <v>https://ab-rcsc.github.io/rc-decision-support-tool_concept-library/02_dialog-boxes/01_33_sp_rarity_multi.html</v>
      </c>
      <c r="R91" t="e">
        <v>#N/A</v>
      </c>
      <c r="S91">
        <v>38</v>
      </c>
      <c r="T91" t="s">
        <v>2071</v>
      </c>
      <c r="U91" t="str">
        <f t="shared" si="15"/>
        <v>&lt;font color='#FFFFFF'&gt;........................&lt;/font&gt;[{{ title_i_sp_rarity_multi }}](/02_dialog-boxes/01_33_sp_rarity_multi.html)&lt;br&gt;</v>
      </c>
      <c r="V91" s="106" t="s">
        <v>2322</v>
      </c>
      <c r="W91" t="s">
        <v>2189</v>
      </c>
    </row>
    <row r="92" spans="1:23" ht="15.75">
      <c r="A92">
        <v>33</v>
      </c>
      <c r="B92" t="b">
        <v>0</v>
      </c>
      <c r="C92" s="169" t="s">
        <v>2148</v>
      </c>
      <c r="D92" t="s">
        <v>2186</v>
      </c>
      <c r="E92" t="s">
        <v>1335</v>
      </c>
      <c r="F92" t="s">
        <v>2185</v>
      </c>
      <c r="G92" t="s">
        <v>947</v>
      </c>
      <c r="H92" t="s">
        <v>2190</v>
      </c>
      <c r="I92" t="s">
        <v>2189</v>
      </c>
      <c r="J92" t="s">
        <v>2188</v>
      </c>
      <c r="K92" t="str">
        <f t="shared" si="12"/>
        <v>{{ title_i_sp_rarity_multi }}</v>
      </c>
      <c r="L92" t="s">
        <v>2188</v>
      </c>
      <c r="M92" t="s">
        <v>2187</v>
      </c>
      <c r="N92" t="s">
        <v>947</v>
      </c>
      <c r="O92" t="s">
        <v>947</v>
      </c>
      <c r="P92" t="str">
        <f t="shared" si="13"/>
        <v xml:space="preserve">    title_i_sp_rarity_multi: "Rarity"</v>
      </c>
      <c r="Q92" t="str">
        <f t="shared" si="14"/>
        <v>https://ab-rcsc.github.io/rc-decision-support-tool_concept-library/02_dialog-boxes/01_33_sp_rarity_multi.html</v>
      </c>
      <c r="R92" t="e">
        <v>#N/A</v>
      </c>
      <c r="S92">
        <v>38</v>
      </c>
      <c r="T92" t="s">
        <v>2071</v>
      </c>
      <c r="U92" t="str">
        <f t="shared" si="15"/>
        <v>&lt;font color='#FFFFFF'&gt;........................&lt;/font&gt;[{{ title_i_sp_rarity_multi }}](/02_dialog-boxes/01_33_sp_rarity_multi.html)&lt;br&gt;</v>
      </c>
      <c r="V92" s="106" t="s">
        <v>2322</v>
      </c>
      <c r="W92" t="s">
        <v>2189</v>
      </c>
    </row>
    <row r="93" spans="1:23" ht="15.75">
      <c r="A93">
        <v>18</v>
      </c>
      <c r="B93" s="147" t="s">
        <v>428</v>
      </c>
      <c r="C93" s="169" t="s">
        <v>2148</v>
      </c>
      <c r="D93" t="s">
        <v>2186</v>
      </c>
      <c r="E93" t="s">
        <v>1335</v>
      </c>
      <c r="F93" t="s">
        <v>2196</v>
      </c>
      <c r="G93" t="s">
        <v>947</v>
      </c>
      <c r="H93" t="s">
        <v>21</v>
      </c>
      <c r="I93" s="12" t="s">
        <v>2219</v>
      </c>
      <c r="J93" t="s">
        <v>21</v>
      </c>
      <c r="K93" t="str">
        <f t="shared" si="12"/>
        <v>{{ title_i_sp_size }}</v>
      </c>
      <c r="L93" t="s">
        <v>21</v>
      </c>
      <c r="M93" t="s">
        <v>2218</v>
      </c>
      <c r="N93" t="s">
        <v>2217</v>
      </c>
      <c r="O93" t="s">
        <v>947</v>
      </c>
      <c r="P93" t="str">
        <f t="shared" si="13"/>
        <v xml:space="preserve">    title_i_sp_size: "Body size"</v>
      </c>
      <c r="Q93" t="str">
        <f t="shared" si="14"/>
        <v>https://ab-rcsc.github.io/rc-decision-support-tool_concept-library/02_dialog-boxes/01_18_sp_size.html</v>
      </c>
      <c r="R93">
        <v>3</v>
      </c>
      <c r="S93">
        <v>22</v>
      </c>
      <c r="T93" t="s">
        <v>2071</v>
      </c>
      <c r="U93" t="str">
        <f t="shared" si="15"/>
        <v>&lt;font color='#FFFFFF'&gt;........................&lt;/font&gt;[{{ title_i_sp_size }}](/02_dialog-boxes/01_18_sp_size.html)&lt;br&gt;</v>
      </c>
      <c r="V93" s="106" t="s">
        <v>2322</v>
      </c>
      <c r="W93" t="s">
        <v>2219</v>
      </c>
    </row>
    <row r="94" spans="1:23" ht="15.75">
      <c r="A94">
        <v>14</v>
      </c>
      <c r="B94" s="147" t="s">
        <v>428</v>
      </c>
      <c r="C94" s="169" t="s">
        <v>2148</v>
      </c>
      <c r="D94" t="s">
        <v>2186</v>
      </c>
      <c r="E94" t="s">
        <v>1335</v>
      </c>
      <c r="F94" t="s">
        <v>2196</v>
      </c>
      <c r="G94" t="s">
        <v>947</v>
      </c>
      <c r="H94" t="s">
        <v>445</v>
      </c>
      <c r="I94" t="s">
        <v>2227</v>
      </c>
      <c r="J94" t="s">
        <v>445</v>
      </c>
      <c r="K94" t="str">
        <f t="shared" si="12"/>
        <v>{{ title_i_sp_type }}</v>
      </c>
      <c r="L94" t="s">
        <v>445</v>
      </c>
      <c r="M94" t="s">
        <v>2226</v>
      </c>
      <c r="N94" t="s">
        <v>947</v>
      </c>
      <c r="O94" t="s">
        <v>947</v>
      </c>
      <c r="P94" t="str">
        <f t="shared" si="13"/>
        <v xml:space="preserve">    title_i_sp_type: "Carnivore / ungulate"</v>
      </c>
      <c r="Q94" t="str">
        <f t="shared" si="14"/>
        <v>https://ab-rcsc.github.io/rc-decision-support-tool_concept-library/02_dialog-boxes/01_14_sp_type.html</v>
      </c>
      <c r="R94">
        <v>3</v>
      </c>
      <c r="S94">
        <v>18</v>
      </c>
      <c r="T94" t="s">
        <v>2071</v>
      </c>
      <c r="U94" t="str">
        <f t="shared" si="15"/>
        <v>&lt;font color='#FFFFFF'&gt;........................&lt;/font&gt;[{{ title_i_sp_type }}](/02_dialog-boxes/01_14_sp_type.html)&lt;br&gt;</v>
      </c>
      <c r="V94" s="106" t="s">
        <v>2322</v>
      </c>
      <c r="W94" t="s">
        <v>2227</v>
      </c>
    </row>
    <row r="95" spans="1:23" ht="15.75">
      <c r="A95">
        <v>4</v>
      </c>
      <c r="B95" t="b">
        <v>0</v>
      </c>
      <c r="C95" s="157" t="s">
        <v>2148</v>
      </c>
      <c r="D95" s="12" t="s">
        <v>2247</v>
      </c>
      <c r="E95" s="12" t="s">
        <v>1336</v>
      </c>
      <c r="F95" t="s">
        <v>2104</v>
      </c>
      <c r="G95" t="s">
        <v>947</v>
      </c>
      <c r="H95" t="s">
        <v>23</v>
      </c>
      <c r="I95" s="12" t="s">
        <v>2253</v>
      </c>
      <c r="J95" t="s">
        <v>23</v>
      </c>
      <c r="K95" t="str">
        <f t="shared" si="12"/>
        <v>{{ title_i_study_area_mult }}</v>
      </c>
      <c r="L95" t="s">
        <v>23</v>
      </c>
      <c r="M95" s="159" t="s">
        <v>2252</v>
      </c>
      <c r="N95" t="s">
        <v>947</v>
      </c>
      <c r="O95" t="s">
        <v>947</v>
      </c>
      <c r="P95" t="str">
        <f t="shared" si="13"/>
        <v xml:space="preserve">    title_i_study_area_mult: "Single *vs* multiple"</v>
      </c>
      <c r="Q95" t="str">
        <f t="shared" si="14"/>
        <v>https://ab-rcsc.github.io/rc-decision-support-tool_concept-library/02_dialog-boxes/01_04_study_area_mult.html</v>
      </c>
      <c r="R95">
        <v>3</v>
      </c>
      <c r="S95">
        <v>6</v>
      </c>
      <c r="T95" t="s">
        <v>2071</v>
      </c>
      <c r="U95" t="str">
        <f t="shared" si="15"/>
        <v>&lt;font color='#FFFFFF'&gt;........................&lt;/font&gt;[{{ title_i_study_area_mult }}](/02_dialog-boxes/01_04_study_area_mult.html)&lt;br&gt;</v>
      </c>
      <c r="V95" s="106" t="s">
        <v>2322</v>
      </c>
      <c r="W95" t="s">
        <v>2253</v>
      </c>
    </row>
    <row r="96" spans="1:23" ht="15">
      <c r="A96" t="s">
        <v>947</v>
      </c>
      <c r="B96" t="s">
        <v>947</v>
      </c>
      <c r="C96" t="s">
        <v>2266</v>
      </c>
      <c r="D96" t="s">
        <v>947</v>
      </c>
      <c r="E96" s="12" t="s">
        <v>1336</v>
      </c>
      <c r="F96" t="s">
        <v>947</v>
      </c>
      <c r="G96" t="s">
        <v>947</v>
      </c>
      <c r="H96" t="s">
        <v>947</v>
      </c>
      <c r="I96" t="s">
        <v>2347</v>
      </c>
      <c r="J96" t="s">
        <v>947</v>
      </c>
      <c r="K96" t="s">
        <v>947</v>
      </c>
      <c r="L96" s="12" t="s">
        <v>2293</v>
      </c>
      <c r="M96" s="12" t="s">
        <v>1336</v>
      </c>
      <c r="N96" t="s">
        <v>947</v>
      </c>
      <c r="O96" t="s">
        <v>947</v>
      </c>
      <c r="R96">
        <v>1</v>
      </c>
      <c r="S96">
        <v>5</v>
      </c>
      <c r="V96" s="106" t="s">
        <v>2322</v>
      </c>
      <c r="W96" t="e">
        <v>#N/A</v>
      </c>
    </row>
    <row r="97" spans="1:23" ht="15.75">
      <c r="A97">
        <v>11</v>
      </c>
      <c r="B97" t="b">
        <v>0</v>
      </c>
      <c r="C97" s="157" t="s">
        <v>2148</v>
      </c>
      <c r="D97" s="158" t="s">
        <v>2237</v>
      </c>
      <c r="E97" t="s">
        <v>1334</v>
      </c>
      <c r="F97" t="s">
        <v>2236</v>
      </c>
      <c r="G97" t="s">
        <v>947</v>
      </c>
      <c r="H97" t="s">
        <v>25</v>
      </c>
      <c r="I97" s="158" t="s">
        <v>2235</v>
      </c>
      <c r="J97" t="s">
        <v>25</v>
      </c>
      <c r="K97" t="str">
        <f t="shared" ref="K97:K102" si="16">"{{ title_i_"&amp;J97&amp;" }}"</f>
        <v>{{ title_i_study_season_num }}</v>
      </c>
      <c r="L97" t="s">
        <v>25</v>
      </c>
      <c r="M97" t="s">
        <v>2234</v>
      </c>
      <c r="N97" t="s">
        <v>947</v>
      </c>
      <c r="O97" t="s">
        <v>947</v>
      </c>
      <c r="P97" t="str">
        <f t="shared" ref="P97:P102" si="17">"    title_i_"&amp;J97&amp;": "&amp;""""&amp;M97&amp;""""</f>
        <v xml:space="preserve">    title_i_study_season_num: "Season(s)"</v>
      </c>
      <c r="Q97" t="str">
        <f t="shared" ref="Q97:Q102" si="18">"https://ab-rcsc.github.io/rc-decision-support-tool_concept-library/02_dialog-boxes/"&amp;I97&amp;".html"</f>
        <v>https://ab-rcsc.github.io/rc-decision-support-tool_concept-library/02_dialog-boxes/01_11_study_season_num.html</v>
      </c>
      <c r="R97">
        <v>3</v>
      </c>
      <c r="S97">
        <v>13</v>
      </c>
      <c r="T97" t="s">
        <v>2071</v>
      </c>
      <c r="U97" t="str">
        <f t="shared" ref="U97:U102" si="19">T97&amp;K97&amp;"](/02_dialog-boxes/"&amp;I97&amp;".html)&lt;br&gt;"</f>
        <v>&lt;font color='#FFFFFF'&gt;........................&lt;/font&gt;[{{ title_i_study_season_num }}](/02_dialog-boxes/01_11_study_season_num.html)&lt;br&gt;</v>
      </c>
      <c r="V97" s="106" t="s">
        <v>2322</v>
      </c>
      <c r="W97" t="s">
        <v>2235</v>
      </c>
    </row>
    <row r="98" spans="1:23" ht="15.75">
      <c r="A98">
        <v>8</v>
      </c>
      <c r="B98" s="147" t="s">
        <v>428</v>
      </c>
      <c r="C98" s="157" t="s">
        <v>2148</v>
      </c>
      <c r="D98" s="158" t="s">
        <v>2237</v>
      </c>
      <c r="E98" t="s">
        <v>1334</v>
      </c>
      <c r="F98" t="s">
        <v>2240</v>
      </c>
      <c r="G98" t="s">
        <v>947</v>
      </c>
      <c r="H98" t="s">
        <v>446</v>
      </c>
      <c r="I98" s="158" t="s">
        <v>2242</v>
      </c>
      <c r="J98" t="s">
        <v>1630</v>
      </c>
      <c r="K98" t="str">
        <f t="shared" si="16"/>
        <v>{{ title_i_surv_dur }}</v>
      </c>
      <c r="L98" t="s">
        <v>1630</v>
      </c>
      <c r="M98" t="s">
        <v>2241</v>
      </c>
      <c r="N98" t="s">
        <v>121</v>
      </c>
      <c r="O98" t="s">
        <v>2243</v>
      </c>
      <c r="P98" t="str">
        <f t="shared" si="17"/>
        <v xml:space="preserve">    title_i_surv_dur: "Survey duration (months surveyed)"</v>
      </c>
      <c r="Q98" t="str">
        <f t="shared" si="18"/>
        <v>https://ab-rcsc.github.io/rc-decision-support-tool_concept-library/02_dialog-boxes/01_08_surv_dur.html</v>
      </c>
      <c r="R98">
        <v>3</v>
      </c>
      <c r="S98">
        <v>11</v>
      </c>
      <c r="T98" t="s">
        <v>2071</v>
      </c>
      <c r="U98" t="str">
        <f t="shared" si="19"/>
        <v>&lt;font color='#FFFFFF'&gt;........................&lt;/font&gt;[{{ title_i_surv_dur }}](/02_dialog-boxes/01_08_surv_dur.html)&lt;br&gt;</v>
      </c>
      <c r="V98" s="106" t="s">
        <v>2322</v>
      </c>
      <c r="W98" t="s">
        <v>2242</v>
      </c>
    </row>
    <row r="99" spans="1:23" ht="15.75">
      <c r="A99">
        <v>9</v>
      </c>
      <c r="B99" t="b">
        <v>0</v>
      </c>
      <c r="C99" s="157" t="s">
        <v>2148</v>
      </c>
      <c r="D99" s="158" t="s">
        <v>2237</v>
      </c>
      <c r="E99" t="s">
        <v>1334</v>
      </c>
      <c r="F99" t="s">
        <v>2240</v>
      </c>
      <c r="G99" t="s">
        <v>947</v>
      </c>
      <c r="H99" t="s">
        <v>467</v>
      </c>
      <c r="I99" s="158" t="s">
        <v>2242</v>
      </c>
      <c r="J99" t="s">
        <v>1630</v>
      </c>
      <c r="K99" t="str">
        <f t="shared" si="16"/>
        <v>{{ title_i_surv_dur }}</v>
      </c>
      <c r="L99" t="s">
        <v>1630</v>
      </c>
      <c r="M99" t="s">
        <v>2241</v>
      </c>
      <c r="N99" t="s">
        <v>947</v>
      </c>
      <c r="O99" t="s">
        <v>947</v>
      </c>
      <c r="P99" t="str">
        <f t="shared" si="17"/>
        <v xml:space="preserve">    title_i_surv_dur: "Survey duration (months surveyed)"</v>
      </c>
      <c r="Q99" t="str">
        <f t="shared" si="18"/>
        <v>https://ab-rcsc.github.io/rc-decision-support-tool_concept-library/02_dialog-boxes/01_08_surv_dur.html</v>
      </c>
      <c r="R99">
        <v>3</v>
      </c>
      <c r="S99">
        <v>11</v>
      </c>
      <c r="T99" t="s">
        <v>2071</v>
      </c>
      <c r="U99" t="str">
        <f t="shared" si="19"/>
        <v>&lt;font color='#FFFFFF'&gt;........................&lt;/font&gt;[{{ title_i_surv_dur }}](/02_dialog-boxes/01_08_surv_dur.html)&lt;br&gt;</v>
      </c>
      <c r="V99" s="106" t="s">
        <v>2322</v>
      </c>
      <c r="W99" t="s">
        <v>2242</v>
      </c>
    </row>
    <row r="100" spans="1:23" ht="15.75">
      <c r="A100">
        <v>44</v>
      </c>
      <c r="B100" t="b">
        <v>0</v>
      </c>
      <c r="C100" s="157" t="s">
        <v>2148</v>
      </c>
      <c r="D100" t="s">
        <v>2170</v>
      </c>
      <c r="E100" t="s">
        <v>1338</v>
      </c>
      <c r="F100" t="s">
        <v>2169</v>
      </c>
      <c r="G100" t="s">
        <v>947</v>
      </c>
      <c r="H100" t="s">
        <v>2070</v>
      </c>
      <c r="I100" t="s">
        <v>2167</v>
      </c>
      <c r="J100" t="s">
        <v>2070</v>
      </c>
      <c r="K100" t="str">
        <f t="shared" si="16"/>
        <v>{{ title_i_targ_feature }}</v>
      </c>
      <c r="L100" t="s">
        <v>2070</v>
      </c>
      <c r="M100" t="s">
        <v>2166</v>
      </c>
      <c r="N100" t="s">
        <v>947</v>
      </c>
      <c r="O100" t="s">
        <v>947</v>
      </c>
      <c r="P100" t="str">
        <f t="shared" si="17"/>
        <v xml:space="preserve">    title_i_targ_feature: "Target features"</v>
      </c>
      <c r="Q100" t="str">
        <f t="shared" si="18"/>
        <v>https://ab-rcsc.github.io/rc-decision-support-tool_concept-library/02_dialog-boxes/01_45_targ_feature.html</v>
      </c>
      <c r="R100">
        <v>3</v>
      </c>
      <c r="S100">
        <v>45</v>
      </c>
      <c r="T100" t="s">
        <v>2071</v>
      </c>
      <c r="U100" t="str">
        <f t="shared" si="19"/>
        <v>&lt;font color='#FFFFFF'&gt;........................&lt;/font&gt;[{{ title_i_targ_feature }}](/02_dialog-boxes/01_45_targ_feature.html)&lt;br&gt;</v>
      </c>
      <c r="V100" s="106" t="s">
        <v>2322</v>
      </c>
      <c r="W100" t="s">
        <v>2167</v>
      </c>
    </row>
    <row r="101" spans="1:23" ht="15.75">
      <c r="A101">
        <v>44</v>
      </c>
      <c r="B101" t="b">
        <v>0</v>
      </c>
      <c r="C101" s="157" t="s">
        <v>2148</v>
      </c>
      <c r="D101" t="s">
        <v>2170</v>
      </c>
      <c r="E101" t="s">
        <v>1338</v>
      </c>
      <c r="F101" t="s">
        <v>2169</v>
      </c>
      <c r="G101" t="s">
        <v>947</v>
      </c>
      <c r="H101" t="s">
        <v>2168</v>
      </c>
      <c r="I101" t="s">
        <v>2167</v>
      </c>
      <c r="J101" t="s">
        <v>2070</v>
      </c>
      <c r="K101" t="str">
        <f t="shared" si="16"/>
        <v>{{ title_i_targ_feature }}</v>
      </c>
      <c r="L101" t="s">
        <v>2070</v>
      </c>
      <c r="M101" t="s">
        <v>2166</v>
      </c>
      <c r="N101" t="s">
        <v>947</v>
      </c>
      <c r="O101" t="s">
        <v>947</v>
      </c>
      <c r="P101" t="str">
        <f t="shared" si="17"/>
        <v xml:space="preserve">    title_i_targ_feature: "Target features"</v>
      </c>
      <c r="Q101" t="str">
        <f t="shared" si="18"/>
        <v>https://ab-rcsc.github.io/rc-decision-support-tool_concept-library/02_dialog-boxes/01_45_targ_feature.html</v>
      </c>
      <c r="R101" t="e">
        <v>#N/A</v>
      </c>
      <c r="S101">
        <v>45</v>
      </c>
      <c r="T101" t="s">
        <v>2071</v>
      </c>
      <c r="U101" t="str">
        <f t="shared" si="19"/>
        <v>&lt;font color='#FFFFFF'&gt;........................&lt;/font&gt;[{{ title_i_targ_feature }}](/02_dialog-boxes/01_45_targ_feature.html)&lt;br&gt;</v>
      </c>
      <c r="V101" s="106" t="s">
        <v>2322</v>
      </c>
      <c r="W101" t="s">
        <v>2167</v>
      </c>
    </row>
    <row r="102" spans="1:23" ht="15.75">
      <c r="A102">
        <v>45</v>
      </c>
      <c r="B102" t="b">
        <v>0</v>
      </c>
      <c r="C102" s="157" t="s">
        <v>2148</v>
      </c>
      <c r="D102" t="s">
        <v>2170</v>
      </c>
      <c r="E102" t="s">
        <v>1338</v>
      </c>
      <c r="F102" t="s">
        <v>2169</v>
      </c>
      <c r="G102" t="s">
        <v>947</v>
      </c>
      <c r="H102" t="s">
        <v>2168</v>
      </c>
      <c r="I102" t="s">
        <v>2167</v>
      </c>
      <c r="J102" t="s">
        <v>2070</v>
      </c>
      <c r="K102" t="str">
        <f t="shared" si="16"/>
        <v>{{ title_i_targ_feature }}</v>
      </c>
      <c r="L102" t="s">
        <v>2070</v>
      </c>
      <c r="M102" t="s">
        <v>2166</v>
      </c>
      <c r="N102" t="s">
        <v>947</v>
      </c>
      <c r="O102" t="s">
        <v>947</v>
      </c>
      <c r="P102" t="str">
        <f t="shared" si="17"/>
        <v xml:space="preserve">    title_i_targ_feature: "Target features"</v>
      </c>
      <c r="Q102" t="str">
        <f t="shared" si="18"/>
        <v>https://ab-rcsc.github.io/rc-decision-support-tool_concept-library/02_dialog-boxes/01_45_targ_feature.html</v>
      </c>
      <c r="R102" t="e">
        <v>#N/A</v>
      </c>
      <c r="S102">
        <v>45</v>
      </c>
      <c r="T102" t="s">
        <v>2071</v>
      </c>
      <c r="U102" t="str">
        <f t="shared" si="19"/>
        <v>&lt;font color='#FFFFFF'&gt;........................&lt;/font&gt;[{{ title_i_targ_feature }}](/02_dialog-boxes/01_45_targ_feature.html)&lt;br&gt;</v>
      </c>
      <c r="V102" s="106" t="s">
        <v>2322</v>
      </c>
      <c r="W102" t="s">
        <v>2167</v>
      </c>
    </row>
    <row r="103" spans="1:23" ht="15">
      <c r="A103" t="s">
        <v>947</v>
      </c>
      <c r="B103" t="s">
        <v>947</v>
      </c>
      <c r="C103" t="s">
        <v>2266</v>
      </c>
      <c r="D103" t="s">
        <v>947</v>
      </c>
      <c r="E103" s="12" t="s">
        <v>1335</v>
      </c>
      <c r="F103" t="s">
        <v>947</v>
      </c>
      <c r="G103" t="s">
        <v>947</v>
      </c>
      <c r="H103" t="s">
        <v>947</v>
      </c>
      <c r="I103" t="s">
        <v>947</v>
      </c>
      <c r="J103" t="s">
        <v>947</v>
      </c>
      <c r="K103" t="s">
        <v>947</v>
      </c>
      <c r="L103" s="12" t="s">
        <v>2294</v>
      </c>
      <c r="M103" s="12" t="s">
        <v>1335</v>
      </c>
      <c r="N103" t="s">
        <v>947</v>
      </c>
      <c r="O103" t="s">
        <v>947</v>
      </c>
      <c r="R103">
        <v>1</v>
      </c>
      <c r="S103">
        <v>14</v>
      </c>
      <c r="V103" s="106" t="s">
        <v>2322</v>
      </c>
      <c r="W103" t="e">
        <v>#N/A</v>
      </c>
    </row>
    <row r="104" spans="1:23" ht="15">
      <c r="A104" t="s">
        <v>947</v>
      </c>
      <c r="B104" t="s">
        <v>947</v>
      </c>
      <c r="C104" t="s">
        <v>2266</v>
      </c>
      <c r="D104" t="s">
        <v>947</v>
      </c>
      <c r="E104" s="12" t="s">
        <v>1338</v>
      </c>
      <c r="F104" t="s">
        <v>947</v>
      </c>
      <c r="G104" t="s">
        <v>947</v>
      </c>
      <c r="H104" t="s">
        <v>947</v>
      </c>
      <c r="I104" t="s">
        <v>947</v>
      </c>
      <c r="J104" t="s">
        <v>947</v>
      </c>
      <c r="K104" t="s">
        <v>947</v>
      </c>
      <c r="L104" s="12" t="s">
        <v>2294</v>
      </c>
      <c r="M104" s="12" t="s">
        <v>1338</v>
      </c>
      <c r="N104" t="s">
        <v>947</v>
      </c>
      <c r="O104" t="s">
        <v>947</v>
      </c>
      <c r="R104">
        <v>1</v>
      </c>
      <c r="S104">
        <v>40</v>
      </c>
      <c r="V104" s="106" t="s">
        <v>2322</v>
      </c>
      <c r="W104" t="e">
        <v>#N/A</v>
      </c>
    </row>
    <row r="105" spans="1:23" ht="15">
      <c r="A105" t="s">
        <v>947</v>
      </c>
      <c r="B105" t="s">
        <v>947</v>
      </c>
      <c r="C105" t="s">
        <v>2266</v>
      </c>
      <c r="D105" t="s">
        <v>947</v>
      </c>
      <c r="E105" s="12" t="s">
        <v>1335</v>
      </c>
      <c r="F105" t="s">
        <v>947</v>
      </c>
      <c r="G105" t="s">
        <v>947</v>
      </c>
      <c r="H105" t="s">
        <v>947</v>
      </c>
      <c r="I105" t="s">
        <v>947</v>
      </c>
      <c r="J105" t="s">
        <v>947</v>
      </c>
      <c r="K105" t="s">
        <v>947</v>
      </c>
      <c r="L105" s="12" t="s">
        <v>2295</v>
      </c>
      <c r="M105" s="12" t="s">
        <v>2185</v>
      </c>
      <c r="N105" t="s">
        <v>947</v>
      </c>
      <c r="O105" t="s">
        <v>947</v>
      </c>
      <c r="R105">
        <v>2</v>
      </c>
      <c r="S105">
        <v>35</v>
      </c>
      <c r="V105" s="106" t="s">
        <v>2322</v>
      </c>
      <c r="W105" t="e">
        <v>#N/A</v>
      </c>
    </row>
    <row r="106" spans="1:23" ht="15">
      <c r="A106" t="s">
        <v>947</v>
      </c>
      <c r="B106" t="s">
        <v>947</v>
      </c>
      <c r="C106" t="s">
        <v>2266</v>
      </c>
      <c r="D106" t="s">
        <v>947</v>
      </c>
      <c r="E106" s="12" t="s">
        <v>1335</v>
      </c>
      <c r="F106" t="s">
        <v>947</v>
      </c>
      <c r="G106" t="s">
        <v>947</v>
      </c>
      <c r="H106" t="s">
        <v>947</v>
      </c>
      <c r="I106" t="s">
        <v>947</v>
      </c>
      <c r="J106" t="s">
        <v>947</v>
      </c>
      <c r="K106" t="s">
        <v>947</v>
      </c>
      <c r="L106" s="12" t="s">
        <v>2296</v>
      </c>
      <c r="M106" s="12" t="s">
        <v>2196</v>
      </c>
      <c r="N106" t="s">
        <v>947</v>
      </c>
      <c r="O106" t="s">
        <v>947</v>
      </c>
      <c r="R106">
        <v>2</v>
      </c>
      <c r="S106">
        <v>15</v>
      </c>
      <c r="V106" s="106" t="s">
        <v>2322</v>
      </c>
      <c r="W106" t="e">
        <v>#N/A</v>
      </c>
    </row>
    <row r="107" spans="1:23" ht="15.75">
      <c r="A107">
        <v>1</v>
      </c>
      <c r="B107" t="b">
        <v>0</v>
      </c>
      <c r="C107" s="157" t="s">
        <v>2148</v>
      </c>
      <c r="D107" t="s">
        <v>2257</v>
      </c>
      <c r="E107" t="s">
        <v>1337</v>
      </c>
      <c r="F107" t="s">
        <v>2261</v>
      </c>
      <c r="G107" t="s">
        <v>947</v>
      </c>
      <c r="H107" t="s">
        <v>468</v>
      </c>
      <c r="I107" t="s">
        <v>2263</v>
      </c>
      <c r="J107" t="s">
        <v>468</v>
      </c>
      <c r="K107" t="str">
        <f>"{{ title_i_"&amp;J107&amp;" }}"</f>
        <v>{{ title_i_user_entry }}</v>
      </c>
      <c r="L107" t="s">
        <v>468</v>
      </c>
      <c r="M107" t="s">
        <v>2262</v>
      </c>
      <c r="N107" t="s">
        <v>947</v>
      </c>
      <c r="O107" t="s">
        <v>947</v>
      </c>
      <c r="P107" t="str">
        <f>"    title_i_"&amp;J107&amp;": "&amp;""""&amp;M107&amp;""""</f>
        <v xml:space="preserve">    title_i_user_entry: "User entry (Study design or data already collected)"</v>
      </c>
      <c r="Q107" t="str">
        <f>"https://ab-rcsc.github.io/rc-decision-support-tool_concept-library/02_dialog-boxes/"&amp;I107&amp;".html"</f>
        <v>https://ab-rcsc.github.io/rc-decision-support-tool_concept-library/02_dialog-boxes/01_01_user_entry.html</v>
      </c>
      <c r="R107">
        <v>3</v>
      </c>
      <c r="S107">
        <v>2</v>
      </c>
      <c r="T107" t="s">
        <v>2071</v>
      </c>
      <c r="U107" t="str">
        <f>T107&amp;K107&amp;"](/02_dialog-boxes/"&amp;I107&amp;".html)&lt;br&gt;"</f>
        <v>&lt;font color='#FFFFFF'&gt;........................&lt;/font&gt;[{{ title_i_user_entry }}](/02_dialog-boxes/01_01_user_entry.html)&lt;br&gt;</v>
      </c>
      <c r="V107" s="106" t="s">
        <v>2322</v>
      </c>
      <c r="W107" t="s">
        <v>2263</v>
      </c>
    </row>
    <row r="108" spans="1:23" ht="15.75">
      <c r="A108">
        <v>54</v>
      </c>
      <c r="B108" t="b">
        <v>0</v>
      </c>
      <c r="C108" s="157" t="s">
        <v>2148</v>
      </c>
      <c r="D108" t="s">
        <v>2147</v>
      </c>
      <c r="E108" t="s">
        <v>1339</v>
      </c>
      <c r="F108" t="s">
        <v>1339</v>
      </c>
      <c r="G108" t="s">
        <v>947</v>
      </c>
      <c r="H108" t="s">
        <v>470</v>
      </c>
      <c r="I108" s="154" t="s">
        <v>2152</v>
      </c>
      <c r="J108" s="154" t="s">
        <v>470</v>
      </c>
      <c r="K108" t="str">
        <f>"{{ title_i_"&amp;J108&amp;" }}"</f>
        <v>{{ title_i_zi_overdispersed }}</v>
      </c>
      <c r="L108" t="s">
        <v>470</v>
      </c>
      <c r="M108" t="s">
        <v>2151</v>
      </c>
      <c r="N108" t="s">
        <v>947</v>
      </c>
      <c r="O108" t="s">
        <v>947</v>
      </c>
      <c r="P108" t="str">
        <f>"    title_i_"&amp;J108&amp;": "&amp;""""&amp;M108&amp;""""</f>
        <v xml:space="preserve">    title_i_zi_overdispersed: "Accounting for overdispersion due to zero-inflation"</v>
      </c>
      <c r="Q108" t="str">
        <f>"https://ab-rcsc.github.io/rc-decision-support-tool_concept-library/02_dialog-boxes/"&amp;I108&amp;".html"</f>
        <v>https://ab-rcsc.github.io/rc-decision-support-tool_concept-library/02_dialog-boxes/01_55_zi_overdispersed.html</v>
      </c>
      <c r="R108" t="e">
        <v>#N/A</v>
      </c>
      <c r="S108" t="e">
        <v>#N/A</v>
      </c>
      <c r="T108" s="103" t="s">
        <v>2071</v>
      </c>
      <c r="U108" t="str">
        <f>T108&amp;K108&amp;"](/02_dialog-boxes/"&amp;I108&amp;".html)&lt;br&gt;"</f>
        <v>&lt;font color='#FFFFFF'&gt;........................&lt;/font&gt;[{{ title_i_zi_overdispersed }}](/02_dialog-boxes/01_55_zi_overdispersed.html)&lt;br&gt;</v>
      </c>
      <c r="V108" s="106" t="s">
        <v>2322</v>
      </c>
      <c r="W108" t="e">
        <v>#N/A</v>
      </c>
    </row>
    <row r="109" spans="1:23" ht="15.75">
      <c r="A109">
        <v>56</v>
      </c>
      <c r="B109" t="b">
        <v>0</v>
      </c>
      <c r="C109" s="157" t="s">
        <v>2148</v>
      </c>
      <c r="D109" t="s">
        <v>2147</v>
      </c>
      <c r="E109" t="s">
        <v>1339</v>
      </c>
      <c r="F109" t="s">
        <v>1339</v>
      </c>
      <c r="G109" t="s">
        <v>947</v>
      </c>
      <c r="H109" t="s">
        <v>471</v>
      </c>
      <c r="I109" s="154" t="s">
        <v>2146</v>
      </c>
      <c r="J109" s="154" t="s">
        <v>471</v>
      </c>
      <c r="K109" t="str">
        <f>"{{ title_i_"&amp;J109&amp;" }}"</f>
        <v>{{ title_i_zi_process }}</v>
      </c>
      <c r="L109" t="s">
        <v>471</v>
      </c>
      <c r="M109" t="s">
        <v>2145</v>
      </c>
      <c r="N109" t="s">
        <v>947</v>
      </c>
      <c r="O109" t="s">
        <v>947</v>
      </c>
      <c r="P109" t="str">
        <f>"    title_i_"&amp;J109&amp;": "&amp;""""&amp;M109&amp;""""</f>
        <v xml:space="preserve">    title_i_zi_process: "Zero-inflation due to separate process"</v>
      </c>
      <c r="Q109" t="str">
        <f>"https://ab-rcsc.github.io/rc-decision-support-tool_concept-library/02_dialog-boxes/"&amp;I109&amp;".html"</f>
        <v>https://ab-rcsc.github.io/rc-decision-support-tool_concept-library/02_dialog-boxes/01_58_zi_process.html</v>
      </c>
      <c r="R109" t="e">
        <v>#N/A</v>
      </c>
      <c r="S109" t="e">
        <v>#N/A</v>
      </c>
      <c r="T109" s="103" t="s">
        <v>2071</v>
      </c>
      <c r="U109" t="str">
        <f>T109&amp;K109&amp;"](/02_dialog-boxes/"&amp;I109&amp;".html)&lt;br&gt;"</f>
        <v>&lt;font color='#FFFFFF'&gt;........................&lt;/font&gt;[{{ title_i_zi_process }}](/02_dialog-boxes/01_58_zi_process.html)&lt;br&gt;</v>
      </c>
      <c r="V109" s="106" t="s">
        <v>2322</v>
      </c>
      <c r="W109" t="e">
        <v>#N/A</v>
      </c>
    </row>
    <row r="110" spans="1:23" ht="15.75">
      <c r="A110">
        <v>55</v>
      </c>
      <c r="B110" t="b">
        <v>0</v>
      </c>
      <c r="C110" s="157" t="s">
        <v>2148</v>
      </c>
      <c r="D110" t="s">
        <v>2147</v>
      </c>
      <c r="E110" t="s">
        <v>1339</v>
      </c>
      <c r="F110" t="s">
        <v>1339</v>
      </c>
      <c r="G110" t="s">
        <v>947</v>
      </c>
      <c r="H110" t="s">
        <v>472</v>
      </c>
      <c r="I110" s="154" t="s">
        <v>2150</v>
      </c>
      <c r="J110" s="154" t="s">
        <v>472</v>
      </c>
      <c r="K110" t="str">
        <f>"{{ title_i_"&amp;J110&amp;" }}"</f>
        <v>{{ title_i_zi_re_overdispersed }}</v>
      </c>
      <c r="L110" t="s">
        <v>472</v>
      </c>
      <c r="M110" t="s">
        <v>2149</v>
      </c>
      <c r="N110" t="s">
        <v>947</v>
      </c>
      <c r="O110" t="s">
        <v>947</v>
      </c>
      <c r="P110" t="str">
        <f>"    title_i_"&amp;J110&amp;": "&amp;""""&amp;M110&amp;""""</f>
        <v xml:space="preserve">    title_i_zi_re_overdispersed: "Accounting for zero-inflation with site random effect"</v>
      </c>
      <c r="Q110" t="str">
        <f>"https://ab-rcsc.github.io/rc-decision-support-tool_concept-library/02_dialog-boxes/"&amp;I110&amp;".html"</f>
        <v>https://ab-rcsc.github.io/rc-decision-support-tool_concept-library/02_dialog-boxes/01_57_zi_re_overdispersed.html</v>
      </c>
      <c r="R110" t="e">
        <v>#N/A</v>
      </c>
      <c r="S110" t="e">
        <v>#N/A</v>
      </c>
      <c r="T110" s="103" t="s">
        <v>2071</v>
      </c>
      <c r="U110" t="str">
        <f>T110&amp;K110&amp;"](/02_dialog-boxes/"&amp;I110&amp;".html)&lt;br&gt;"</f>
        <v>&lt;font color='#FFFFFF'&gt;........................&lt;/font&gt;[{{ title_i_zi_re_overdispersed }}](/02_dialog-boxes/01_57_zi_re_overdispersed.html)&lt;br&gt;</v>
      </c>
      <c r="V110" s="106" t="s">
        <v>2322</v>
      </c>
      <c r="W110" t="e">
        <v>#N/A</v>
      </c>
    </row>
  </sheetData>
  <autoFilter ref="A1:W110" xr:uid="{203579C8-44BD-4C3B-9567-3D44D696A034}">
    <sortState xmlns:xlrd2="http://schemas.microsoft.com/office/spreadsheetml/2017/richdata2" ref="A2:W110">
      <sortCondition ref="L1:L110"/>
    </sortState>
  </autoFilter>
  <conditionalFormatting sqref="H111:H1048576">
    <cfRule type="duplicateValues" dxfId="150" priority="5"/>
  </conditionalFormatting>
  <conditionalFormatting sqref="I111:I1048576">
    <cfRule type="duplicateValues" dxfId="149" priority="2"/>
    <cfRule type="duplicateValues" dxfId="148" priority="3"/>
  </conditionalFormatting>
  <conditionalFormatting sqref="J1:J95 J111:J1048576">
    <cfRule type="duplicateValues" dxfId="147" priority="195"/>
  </conditionalFormatting>
  <conditionalFormatting sqref="J111:J1048576">
    <cfRule type="duplicateValues" dxfId="146" priority="196"/>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EB289-D69C-417D-BBF5-CFD71AEECD09}">
  <sheetPr>
    <tabColor theme="4" tint="0.79998168889431442"/>
  </sheetPr>
  <dimension ref="A1:J71"/>
  <sheetViews>
    <sheetView workbookViewId="0">
      <pane ySplit="1" topLeftCell="A2" activePane="bottomLeft" state="frozen"/>
      <selection pane="bottomLeft" activeCell="F21" sqref="F21"/>
    </sheetView>
  </sheetViews>
  <sheetFormatPr defaultRowHeight="14.25"/>
  <cols>
    <col min="1" max="1" width="11.75" bestFit="1" customWidth="1"/>
    <col min="2" max="2" width="17.625" bestFit="1" customWidth="1"/>
    <col min="3" max="3" width="16.375" bestFit="1" customWidth="1"/>
    <col min="4" max="4" width="27.125" bestFit="1" customWidth="1"/>
    <col min="5" max="5" width="22.375" customWidth="1"/>
    <col min="6" max="6" width="64.25" customWidth="1"/>
    <col min="7" max="7" width="51" customWidth="1"/>
    <col min="8" max="8" width="13.25" customWidth="1"/>
    <col min="9" max="10" width="14.625" customWidth="1"/>
  </cols>
  <sheetData>
    <row r="1" spans="1:10" ht="15">
      <c r="A1" s="105" t="s">
        <v>1776</v>
      </c>
      <c r="B1" s="105" t="s">
        <v>1775</v>
      </c>
      <c r="C1" s="105" t="s">
        <v>1774</v>
      </c>
      <c r="D1" s="105" t="s">
        <v>1772</v>
      </c>
      <c r="E1" s="105" t="s">
        <v>1771</v>
      </c>
      <c r="F1" s="105" t="s">
        <v>1773</v>
      </c>
      <c r="G1" s="105" t="s">
        <v>1770</v>
      </c>
      <c r="H1" s="105" t="s">
        <v>1769</v>
      </c>
      <c r="I1" t="s">
        <v>1768</v>
      </c>
      <c r="J1" s="104" t="s">
        <v>1767</v>
      </c>
    </row>
    <row r="2" spans="1:10" ht="15">
      <c r="A2" t="s">
        <v>1702</v>
      </c>
      <c r="B2" s="105"/>
      <c r="C2" s="105"/>
      <c r="D2" s="105"/>
      <c r="E2" s="105"/>
      <c r="F2" s="2" t="s">
        <v>2345</v>
      </c>
      <c r="G2" s="2" t="s">
        <v>2346</v>
      </c>
      <c r="H2" s="105"/>
      <c r="J2" s="104"/>
    </row>
    <row r="3" spans="1:10" s="12" customFormat="1" ht="15">
      <c r="A3" t="s">
        <v>1702</v>
      </c>
      <c r="B3" s="65"/>
      <c r="C3" s="65"/>
      <c r="D3" s="65"/>
      <c r="E3" s="65"/>
      <c r="F3" s="168" t="s">
        <v>2343</v>
      </c>
      <c r="G3" s="168" t="s">
        <v>2344</v>
      </c>
      <c r="H3" s="65"/>
      <c r="J3" s="65"/>
    </row>
    <row r="4" spans="1:10" s="12" customFormat="1" ht="15">
      <c r="A4" t="s">
        <v>1702</v>
      </c>
      <c r="B4" s="65"/>
      <c r="C4" s="65"/>
      <c r="D4" s="65"/>
      <c r="E4" s="65"/>
      <c r="F4" s="168" t="s">
        <v>2341</v>
      </c>
      <c r="G4" s="168" t="s">
        <v>2342</v>
      </c>
      <c r="H4" s="65"/>
      <c r="J4" s="65"/>
    </row>
    <row r="5" spans="1:10">
      <c r="A5" t="s">
        <v>1702</v>
      </c>
      <c r="B5" t="s">
        <v>1752</v>
      </c>
      <c r="D5" t="s">
        <v>1765</v>
      </c>
      <c r="F5" t="s">
        <v>1766</v>
      </c>
      <c r="G5" t="s">
        <v>1764</v>
      </c>
      <c r="H5" t="s">
        <v>2353</v>
      </c>
      <c r="I5" t="s">
        <v>947</v>
      </c>
      <c r="J5" t="str">
        <f t="shared" ref="J5:J27" si="0">"    "&amp;D5&amp;": "&amp;""""&amp;H5&amp;""""</f>
        <v xml:space="preserve">    link_ab_metadata: "&lt;a href=\"https://ab-rcsc.github.io/RCSC-WildCAM_Remote-Camera-Survey-Guidelines-and-Metadata-Standards/2_metadata-standards/2_0.1_Citation-and-Info.html\" target=\"_blank\"&gt;Remote Camera Metadata Standards for Alberta (RCSC, 2024)&lt;/a&gt;"</v>
      </c>
    </row>
    <row r="6" spans="1:10" s="12" customFormat="1">
      <c r="A6" t="s">
        <v>1702</v>
      </c>
      <c r="B6" s="12" t="s">
        <v>1752</v>
      </c>
      <c r="D6" s="12" t="s">
        <v>2339</v>
      </c>
      <c r="F6" s="12" t="s">
        <v>2340</v>
      </c>
      <c r="G6" s="12" t="s">
        <v>1764</v>
      </c>
      <c r="H6" s="12" t="s">
        <v>2353</v>
      </c>
      <c r="I6" s="12" t="s">
        <v>947</v>
      </c>
      <c r="J6" s="12" t="str">
        <f t="shared" si="0"/>
        <v xml:space="preserve">    link_ab_metadata_abrv: "&lt;a href=\"https://ab-rcsc.github.io/RCSC-WildCAM_Remote-Camera-Survey-Guidelines-and-Metadata-Standards/2_metadata-standards/2_0.1_Citation-and-Info.html\" target=\"_blank\"&gt;Remote Camera Metadata Standards for Alberta (RCSC, 2024)&lt;/a&gt;"</v>
      </c>
    </row>
    <row r="7" spans="1:10">
      <c r="A7" t="s">
        <v>1702</v>
      </c>
      <c r="B7" t="s">
        <v>1752</v>
      </c>
      <c r="D7" t="s">
        <v>1762</v>
      </c>
      <c r="F7" t="s">
        <v>1763</v>
      </c>
      <c r="G7" t="s">
        <v>1761</v>
      </c>
      <c r="H7" t="s">
        <v>2354</v>
      </c>
      <c r="I7" t="s">
        <v>947</v>
      </c>
      <c r="J7" t="str">
        <f t="shared" si="0"/>
        <v xml:space="preserve">    link_surv_guide: "&lt;a href=\"https://ab-rcsc.github.io/RCSC-WildCAM_Remote-Camera-Survey-Guidelines-and-Metadata-Standards/1_survey-guidelines/1_0.1_Citation-and-Info.html\" target=\"_blank\"&gt;Remote Camera Survey Guidelines (RCSC et al., 2024)&lt;/a&gt;"</v>
      </c>
    </row>
    <row r="8" spans="1:10">
      <c r="A8" t="s">
        <v>1702</v>
      </c>
      <c r="B8" t="s">
        <v>1752</v>
      </c>
      <c r="D8" t="s">
        <v>1759</v>
      </c>
      <c r="F8" t="s">
        <v>1760</v>
      </c>
      <c r="G8" t="s">
        <v>1758</v>
      </c>
      <c r="H8" t="s">
        <v>2355</v>
      </c>
      <c r="I8" t="s">
        <v>947</v>
      </c>
      <c r="J8" t="str">
        <f t="shared" si="0"/>
        <v xml:space="preserve">    link_surv_guide_fielddatasheets: "&lt;a href=\"https://ab-rcsc.github.io/RCSC-WildCAM_Remote-Camera-Survey-Guidelines-and-Metadata-Standards/1_survey-guidelines/1_10.2_AppendixA-Field-Datasheets.html\" target=\"_blank\"&gt;deployment and service/retrieval fieldsheets&lt;/a&gt;"</v>
      </c>
    </row>
    <row r="9" spans="1:10">
      <c r="A9" t="s">
        <v>1702</v>
      </c>
      <c r="B9" t="s">
        <v>1752</v>
      </c>
      <c r="D9" t="s">
        <v>1756</v>
      </c>
      <c r="F9" t="s">
        <v>1757</v>
      </c>
      <c r="G9" t="s">
        <v>1755</v>
      </c>
      <c r="H9" t="s">
        <v>2356</v>
      </c>
      <c r="I9" t="s">
        <v>947</v>
      </c>
      <c r="J9" t="str">
        <f t="shared" si="0"/>
        <v xml:space="preserve">    link_epicollect_template: "&lt;a href=\"https://five.epicollect.net/project/rcsc-and-wildcam-remote-camera-survey-guidelines\" target=\"_blank\"&gt;EpiCollect Template&lt;/a&gt;"</v>
      </c>
    </row>
    <row r="10" spans="1:10">
      <c r="A10" t="s">
        <v>1702</v>
      </c>
      <c r="B10" t="s">
        <v>1752</v>
      </c>
      <c r="D10" t="s">
        <v>1754</v>
      </c>
      <c r="F10" t="s">
        <v>1753</v>
      </c>
      <c r="G10" s="167" t="s">
        <v>1753</v>
      </c>
      <c r="H10" t="s">
        <v>2357</v>
      </c>
      <c r="I10" t="s">
        <v>947</v>
      </c>
      <c r="J10" t="str">
        <f t="shared" si="0"/>
        <v xml:space="preserve">    link_fwmis: "&lt;a href=\"https://www.alberta.ca/wildlife-loadforms.aspx\" target=\"_blank\"&gt;https://www.alberta.ca/wildlife-loadforms.aspx&lt;/a&gt;"</v>
      </c>
    </row>
    <row r="11" spans="1:10">
      <c r="A11" t="s">
        <v>1702</v>
      </c>
      <c r="B11" t="s">
        <v>1752</v>
      </c>
      <c r="D11" t="s">
        <v>1751</v>
      </c>
      <c r="G11" t="s">
        <v>1750</v>
      </c>
      <c r="H11" s="103" t="s">
        <v>1750</v>
      </c>
      <c r="I11" t="s">
        <v>947</v>
      </c>
      <c r="J11" t="str">
        <f t="shared" si="0"/>
        <v xml:space="preserve">    link_launchtool: "http://www.rc-decision-support-tool.ca/voila/render/objective.ipynb?"</v>
      </c>
    </row>
    <row r="12" spans="1:10" ht="15.75">
      <c r="A12" t="s">
        <v>1702</v>
      </c>
      <c r="B12" t="s">
        <v>1701</v>
      </c>
      <c r="D12" t="s">
        <v>1748</v>
      </c>
      <c r="E12" t="s">
        <v>441</v>
      </c>
      <c r="F12" s="32" t="s">
        <v>1749</v>
      </c>
      <c r="G12" t="s">
        <v>1673</v>
      </c>
      <c r="H12" s="32" t="s">
        <v>1747</v>
      </c>
      <c r="I12" t="s">
        <v>1746</v>
      </c>
      <c r="J12" t="str">
        <f t="shared" si="0"/>
        <v xml:space="preserve">    link_bdg_sp_asymptote: "{bdg-link-primary-line}`Species-accumulation curves&lt;https://ab-rcsc.github.io/rc-decision-support-tool_concept-library/02_dialog-boxes/01_10_sp_asymptote.html&gt;`"</v>
      </c>
    </row>
    <row r="13" spans="1:10" ht="15">
      <c r="A13" t="s">
        <v>1702</v>
      </c>
      <c r="B13" t="s">
        <v>1701</v>
      </c>
      <c r="D13" t="s">
        <v>1745</v>
      </c>
      <c r="E13" t="s">
        <v>41</v>
      </c>
      <c r="F13" s="102" t="s">
        <v>508</v>
      </c>
      <c r="G13" t="s">
        <v>1744</v>
      </c>
      <c r="H13" s="102" t="s">
        <v>1743</v>
      </c>
      <c r="I13" t="s">
        <v>1742</v>
      </c>
      <c r="J13" t="str">
        <f t="shared" si="0"/>
        <v xml:space="preserve">    link_bdg_mod_cr_cmr: "{bdg-link-primary-line}`Capture-recapture (CR) / Capture-mark-recapture (CMR)&lt;https://ab-rcsc.github.io/rc-decision-support-tool_concept-library/02_dialog-boxes/03_10_mod_cr_cmr.html&gt;`"</v>
      </c>
    </row>
    <row r="14" spans="1:10" ht="15">
      <c r="A14" t="s">
        <v>1702</v>
      </c>
      <c r="B14" t="s">
        <v>1701</v>
      </c>
      <c r="D14" t="s">
        <v>1741</v>
      </c>
      <c r="E14" t="s">
        <v>71</v>
      </c>
      <c r="F14" t="s">
        <v>509</v>
      </c>
      <c r="G14" t="s">
        <v>1740</v>
      </c>
      <c r="H14" t="s">
        <v>1739</v>
      </c>
      <c r="I14" t="s">
        <v>1738</v>
      </c>
      <c r="J14" t="str">
        <f t="shared" si="0"/>
        <v xml:space="preserve">    link_bdg_mod_scr_secr: "{bdg-link-primary-line}`Spatial capture-recapture (SCR) / Spatially explicit capture recapture (SECR)&lt;https://ab-rcsc.github.io/rc-decision-support-tool_concept-library/02_dialog-boxes/03_11_mod_scr_secr.html&gt;`"</v>
      </c>
    </row>
    <row r="15" spans="1:10" ht="15">
      <c r="A15" t="s">
        <v>1702</v>
      </c>
      <c r="B15" t="s">
        <v>1701</v>
      </c>
      <c r="D15" t="s">
        <v>1736</v>
      </c>
      <c r="E15" t="s">
        <v>59</v>
      </c>
      <c r="F15" t="s">
        <v>1737</v>
      </c>
      <c r="G15" t="s">
        <v>1735</v>
      </c>
      <c r="H15" t="s">
        <v>1734</v>
      </c>
      <c r="I15" t="s">
        <v>1733</v>
      </c>
      <c r="J15" t="str">
        <f t="shared" si="0"/>
        <v xml:space="preserve">    link_bdg_mod_sc: "{bdg-link-primary-line}`Spatial count&lt;https://ab-rcsc.github.io/rc-decision-support-tool_concept-library/02_dialog-boxes/03_14_mod_sc.html&gt;`"</v>
      </c>
    </row>
    <row r="16" spans="1:10" ht="15">
      <c r="A16" t="s">
        <v>1702</v>
      </c>
      <c r="B16" t="s">
        <v>1701</v>
      </c>
      <c r="D16" t="s">
        <v>1731</v>
      </c>
      <c r="E16" t="s">
        <v>44</v>
      </c>
      <c r="F16" s="101" t="s">
        <v>1732</v>
      </c>
      <c r="G16" t="s">
        <v>1730</v>
      </c>
      <c r="H16" s="101" t="s">
        <v>1729</v>
      </c>
      <c r="I16" t="s">
        <v>1728</v>
      </c>
      <c r="J16" t="str">
        <f t="shared" si="0"/>
        <v xml:space="preserve">    link_bdg_mod_ds: "{bdg-link-primary-line}`Distance sampling&lt;https://ab-rcsc.github.io/rc-decision-support-tool_concept-library/02_dialog-boxes/03_20_mod_ds.html&gt;`"</v>
      </c>
    </row>
    <row r="17" spans="1:10" ht="15">
      <c r="A17" t="s">
        <v>1702</v>
      </c>
      <c r="B17" t="s">
        <v>1701</v>
      </c>
      <c r="D17" t="s">
        <v>1726</v>
      </c>
      <c r="E17" t="s">
        <v>64</v>
      </c>
      <c r="F17" t="s">
        <v>1727</v>
      </c>
      <c r="G17" t="s">
        <v>1725</v>
      </c>
      <c r="H17" t="s">
        <v>1724</v>
      </c>
      <c r="I17" t="s">
        <v>1723</v>
      </c>
      <c r="J17" t="str">
        <f t="shared" si="0"/>
        <v xml:space="preserve">    link_bdg_mod_rem: "{bdg-link-primary-line}`Random encounter model [REM]&lt;https://ab-rcsc.github.io/rc-decision-support-tool_concept-library/02_dialog-boxes/03_17_mod_rem.html&gt;`"</v>
      </c>
    </row>
    <row r="18" spans="1:10" ht="15">
      <c r="A18" t="s">
        <v>1702</v>
      </c>
      <c r="B18" t="s">
        <v>1701</v>
      </c>
      <c r="D18" t="s">
        <v>1721</v>
      </c>
      <c r="E18" t="s">
        <v>54</v>
      </c>
      <c r="F18" t="s">
        <v>1722</v>
      </c>
      <c r="G18" t="s">
        <v>1720</v>
      </c>
      <c r="H18" t="s">
        <v>1719</v>
      </c>
      <c r="I18" s="102" t="s">
        <v>1718</v>
      </c>
      <c r="J18" t="str">
        <f t="shared" si="0"/>
        <v xml:space="preserve">    link_bdg_mod_rest: "{bdg-link-primary-line}`Random encounter and staying time [REST]&lt;https://ab-rcsc.github.io/rc-decision-support-tool_concept-library/02_dialog-boxes/03_18_mod_rest.html&gt;`"</v>
      </c>
    </row>
    <row r="19" spans="1:10" ht="15">
      <c r="A19" t="s">
        <v>1702</v>
      </c>
      <c r="B19" t="s">
        <v>1701</v>
      </c>
      <c r="D19" t="s">
        <v>1716</v>
      </c>
      <c r="E19" t="s">
        <v>51</v>
      </c>
      <c r="F19" s="101" t="s">
        <v>1717</v>
      </c>
      <c r="G19" t="s">
        <v>1715</v>
      </c>
      <c r="H19" s="101" t="s">
        <v>1714</v>
      </c>
      <c r="I19" s="102" t="s">
        <v>1713</v>
      </c>
      <c r="J19" t="str">
        <f t="shared" si="0"/>
        <v xml:space="preserve">    link_bdg_mod_tte: "{bdg-link-primary-line}`Time-to-event&lt;https://ab-rcsc.github.io/rc-decision-support-tool_concept-library/02_dialog-boxes/03_20_mod_tte.html&gt;`"</v>
      </c>
    </row>
    <row r="20" spans="1:10" ht="15">
      <c r="A20" t="s">
        <v>1702</v>
      </c>
      <c r="B20" t="s">
        <v>1701</v>
      </c>
      <c r="D20" t="s">
        <v>1711</v>
      </c>
      <c r="E20" t="s">
        <v>61</v>
      </c>
      <c r="F20" t="s">
        <v>1712</v>
      </c>
      <c r="G20" t="s">
        <v>1710</v>
      </c>
      <c r="H20" t="s">
        <v>1709</v>
      </c>
      <c r="I20" s="102" t="s">
        <v>1708</v>
      </c>
      <c r="J20" t="str">
        <f t="shared" si="0"/>
        <v xml:space="preserve">    link_bdg_mod_smr: "{bdg-link-primary-line}`Spatial mark-resight&lt;https://ab-rcsc.github.io/rc-decision-support-tool_concept-library/02_dialog-boxes/03_13_mod_smr.html&gt;`"</v>
      </c>
    </row>
    <row r="21" spans="1:10" ht="15">
      <c r="A21" t="s">
        <v>1702</v>
      </c>
      <c r="B21" t="s">
        <v>1701</v>
      </c>
      <c r="D21" t="s">
        <v>1707</v>
      </c>
      <c r="E21" t="s">
        <v>70</v>
      </c>
      <c r="F21" s="101" t="s">
        <v>513</v>
      </c>
      <c r="G21" t="s">
        <v>1706</v>
      </c>
      <c r="H21" s="101" t="s">
        <v>1705</v>
      </c>
      <c r="I21" s="102"/>
      <c r="J21" t="str">
        <f t="shared" si="0"/>
        <v xml:space="preserve">    link_bdg_mod_2flankspim: "{bdg-link-primary-line}`Spatial Partial Identity Model (2-flank SPIM)&lt;https://ab-rcsc.github.io/rc-decision-support-tool_concept-library/02_dialog-boxes/03_16_mod_2flankspim.html&gt;`"</v>
      </c>
    </row>
    <row r="22" spans="1:10" ht="15">
      <c r="A22" t="s">
        <v>1702</v>
      </c>
      <c r="B22" t="s">
        <v>1701</v>
      </c>
      <c r="D22" t="s">
        <v>1700</v>
      </c>
      <c r="E22" t="s">
        <v>50</v>
      </c>
      <c r="F22" s="101" t="s">
        <v>512</v>
      </c>
      <c r="G22" t="s">
        <v>1704</v>
      </c>
      <c r="H22" s="101" t="s">
        <v>1703</v>
      </c>
      <c r="J22" t="str">
        <f t="shared" si="0"/>
        <v xml:space="preserve">    link_bdg_mod_ste: "{bdg-link-primary-line}`Spatial Partial Identity Model (Categorical SPIM; catSPIM)&lt;https://ab-rcsc.github.io/rc-decision-support-tool_concept-library/02_dialog-boxes/03_15_mod_catspim.html&gt;`"</v>
      </c>
    </row>
    <row r="23" spans="1:10" ht="15">
      <c r="A23" t="s">
        <v>1702</v>
      </c>
      <c r="B23" t="s">
        <v>1701</v>
      </c>
      <c r="D23" t="s">
        <v>1700</v>
      </c>
      <c r="E23" t="s">
        <v>50</v>
      </c>
      <c r="F23" s="101" t="s">
        <v>519</v>
      </c>
      <c r="G23" t="s">
        <v>1699</v>
      </c>
      <c r="H23" s="101" t="s">
        <v>1698</v>
      </c>
      <c r="J23" t="str">
        <f t="shared" si="0"/>
        <v xml:space="preserve">    link_bdg_mod_ste: "{bdg-link-primary-line}`Space-to-event (STE)&lt;https://ab-rcsc.github.io/rc-decision-support-tool_concept-library/02_dialog-boxes/03_22_mod_ste.html&gt;`"</v>
      </c>
    </row>
    <row r="24" spans="1:10" ht="15">
      <c r="A24" t="s">
        <v>1702</v>
      </c>
      <c r="B24" t="s">
        <v>1701</v>
      </c>
      <c r="D24" s="2" t="s">
        <v>2330</v>
      </c>
      <c r="E24" s="2" t="s">
        <v>2329</v>
      </c>
      <c r="F24" s="101" t="s">
        <v>2327</v>
      </c>
      <c r="G24" s="166" t="s">
        <v>2326</v>
      </c>
      <c r="H24" s="101" t="s">
        <v>2328</v>
      </c>
      <c r="J24" t="str">
        <f t="shared" si="0"/>
        <v xml:space="preserve">    link_bdg_viewshed_dens_est: "{bdg-link-primary-line}`Viewshed density estimators&lt;https://ab-rcsc.github.io/rc-decision-support-tool_concept-library/02_dialog-boxes/09_viewshed_dens_est.html&gt;`"</v>
      </c>
    </row>
    <row r="25" spans="1:10" ht="15.75">
      <c r="A25" t="s">
        <v>1702</v>
      </c>
      <c r="B25" t="s">
        <v>1701</v>
      </c>
      <c r="D25" s="2" t="s">
        <v>2332</v>
      </c>
      <c r="E25" s="32" t="s">
        <v>14</v>
      </c>
      <c r="F25" s="32" t="s">
        <v>2215</v>
      </c>
      <c r="G25" s="32" t="s">
        <v>1668</v>
      </c>
      <c r="H25" s="32" t="s">
        <v>2331</v>
      </c>
      <c r="J25" t="str">
        <f t="shared" si="0"/>
        <v xml:space="preserve">    link_bdg_sp_rarity: "{bdg-link-primary-line}`Species rarity&lt;https://ab-rcsc.github.io/rc-decision-support-tool_concept-library/02_dialog-boxes/01_19_sp_rarity.html&gt;`"</v>
      </c>
    </row>
    <row r="26" spans="1:10" ht="15.75">
      <c r="A26" t="s">
        <v>1702</v>
      </c>
      <c r="B26" t="s">
        <v>1701</v>
      </c>
      <c r="D26" s="2" t="s">
        <v>1748</v>
      </c>
      <c r="E26" s="2" t="s">
        <v>441</v>
      </c>
      <c r="F26" s="32" t="s">
        <v>1749</v>
      </c>
      <c r="G26" s="166" t="s">
        <v>1673</v>
      </c>
      <c r="H26" s="32" t="s">
        <v>1747</v>
      </c>
      <c r="J26" t="str">
        <f t="shared" si="0"/>
        <v xml:space="preserve">    link_bdg_sp_asymptote: "{bdg-link-primary-line}`Species-accumulation curves&lt;https://ab-rcsc.github.io/rc-decision-support-tool_concept-library/02_dialog-boxes/01_10_sp_asymptote.html&gt;`"</v>
      </c>
    </row>
    <row r="27" spans="1:10">
      <c r="A27" t="s">
        <v>1636</v>
      </c>
      <c r="B27" t="s">
        <v>1635</v>
      </c>
      <c r="C27" s="97" t="s">
        <v>395</v>
      </c>
      <c r="D27" s="97" t="s">
        <v>947</v>
      </c>
      <c r="E27" s="97" t="s">
        <v>38</v>
      </c>
      <c r="F27" s="97" t="s">
        <v>1680</v>
      </c>
      <c r="G27" s="97" t="s">
        <v>1697</v>
      </c>
      <c r="H27" t="s">
        <v>947</v>
      </c>
      <c r="I27" t="s">
        <v>947</v>
      </c>
      <c r="J27" t="str">
        <f t="shared" si="0"/>
        <v xml:space="preserve">    -: "-"</v>
      </c>
    </row>
    <row r="28" spans="1:10">
      <c r="A28" t="s">
        <v>1636</v>
      </c>
      <c r="B28" t="s">
        <v>1635</v>
      </c>
      <c r="C28" s="97" t="s">
        <v>395</v>
      </c>
      <c r="D28" s="97" t="s">
        <v>947</v>
      </c>
      <c r="E28" s="97" t="s">
        <v>79</v>
      </c>
      <c r="F28" s="97" t="s">
        <v>1680</v>
      </c>
      <c r="G28" s="97" t="s">
        <v>1696</v>
      </c>
      <c r="H28" t="s">
        <v>947</v>
      </c>
      <c r="I28" t="s">
        <v>947</v>
      </c>
      <c r="J28" t="s">
        <v>947</v>
      </c>
    </row>
    <row r="29" spans="1:10">
      <c r="A29" t="s">
        <v>1636</v>
      </c>
      <c r="B29" t="s">
        <v>1635</v>
      </c>
      <c r="C29" s="97" t="s">
        <v>395</v>
      </c>
      <c r="D29" s="97" t="s">
        <v>947</v>
      </c>
      <c r="E29" s="97" t="s">
        <v>36</v>
      </c>
      <c r="F29" s="97" t="s">
        <v>1680</v>
      </c>
      <c r="G29" s="97" t="s">
        <v>1695</v>
      </c>
      <c r="H29" t="s">
        <v>947</v>
      </c>
      <c r="I29" t="s">
        <v>947</v>
      </c>
      <c r="J29" t="s">
        <v>947</v>
      </c>
    </row>
    <row r="30" spans="1:10">
      <c r="A30" t="s">
        <v>1636</v>
      </c>
      <c r="B30" t="s">
        <v>1635</v>
      </c>
      <c r="C30" s="97" t="s">
        <v>395</v>
      </c>
      <c r="D30" s="97" t="s">
        <v>947</v>
      </c>
      <c r="E30" s="97" t="s">
        <v>62</v>
      </c>
      <c r="F30" s="97" t="s">
        <v>1680</v>
      </c>
      <c r="G30" s="97" t="s">
        <v>1694</v>
      </c>
      <c r="H30" t="s">
        <v>947</v>
      </c>
      <c r="I30" t="s">
        <v>947</v>
      </c>
      <c r="J30" t="s">
        <v>947</v>
      </c>
    </row>
    <row r="31" spans="1:10">
      <c r="A31" t="s">
        <v>1636</v>
      </c>
      <c r="B31" t="s">
        <v>1635</v>
      </c>
      <c r="C31" s="97" t="s">
        <v>395</v>
      </c>
      <c r="D31" s="97" t="s">
        <v>947</v>
      </c>
      <c r="E31" s="97" t="s">
        <v>41</v>
      </c>
      <c r="F31" s="97" t="s">
        <v>1680</v>
      </c>
      <c r="G31" s="97" t="s">
        <v>1693</v>
      </c>
      <c r="H31" t="s">
        <v>947</v>
      </c>
      <c r="I31" t="s">
        <v>947</v>
      </c>
      <c r="J31" t="s">
        <v>947</v>
      </c>
    </row>
    <row r="32" spans="1:10">
      <c r="A32" t="s">
        <v>1636</v>
      </c>
      <c r="B32" t="s">
        <v>1635</v>
      </c>
      <c r="C32" s="97" t="s">
        <v>395</v>
      </c>
      <c r="D32" s="97" t="s">
        <v>947</v>
      </c>
      <c r="E32" s="97" t="s">
        <v>71</v>
      </c>
      <c r="F32" s="97" t="s">
        <v>1680</v>
      </c>
      <c r="G32" s="97" t="s">
        <v>1692</v>
      </c>
      <c r="H32" t="s">
        <v>947</v>
      </c>
      <c r="I32" t="s">
        <v>947</v>
      </c>
      <c r="J32" t="s">
        <v>947</v>
      </c>
    </row>
    <row r="33" spans="1:10">
      <c r="A33" t="s">
        <v>1636</v>
      </c>
      <c r="B33" t="s">
        <v>1635</v>
      </c>
      <c r="C33" s="97" t="s">
        <v>395</v>
      </c>
      <c r="D33" s="97" t="s">
        <v>947</v>
      </c>
      <c r="E33" s="97" t="s">
        <v>61</v>
      </c>
      <c r="F33" s="97" t="s">
        <v>1680</v>
      </c>
      <c r="G33" s="97" t="s">
        <v>1691</v>
      </c>
      <c r="H33" t="s">
        <v>947</v>
      </c>
      <c r="I33" t="s">
        <v>947</v>
      </c>
      <c r="J33" t="s">
        <v>947</v>
      </c>
    </row>
    <row r="34" spans="1:10">
      <c r="A34" t="s">
        <v>1636</v>
      </c>
      <c r="B34" t="s">
        <v>1635</v>
      </c>
      <c r="C34" s="97" t="s">
        <v>395</v>
      </c>
      <c r="D34" s="97" t="s">
        <v>947</v>
      </c>
      <c r="E34" s="97" t="s">
        <v>59</v>
      </c>
      <c r="F34" s="97" t="s">
        <v>1680</v>
      </c>
      <c r="G34" s="97" t="s">
        <v>1690</v>
      </c>
      <c r="H34" t="s">
        <v>947</v>
      </c>
      <c r="I34" t="s">
        <v>947</v>
      </c>
      <c r="J34" t="s">
        <v>947</v>
      </c>
    </row>
    <row r="35" spans="1:10">
      <c r="A35" t="s">
        <v>1636</v>
      </c>
      <c r="B35" t="s">
        <v>1635</v>
      </c>
      <c r="C35" s="97" t="s">
        <v>395</v>
      </c>
      <c r="D35" s="97" t="s">
        <v>947</v>
      </c>
      <c r="E35" s="97" t="s">
        <v>57</v>
      </c>
      <c r="F35" s="97" t="s">
        <v>1680</v>
      </c>
      <c r="G35" s="97" t="s">
        <v>1689</v>
      </c>
      <c r="H35" t="s">
        <v>947</v>
      </c>
      <c r="I35" t="s">
        <v>947</v>
      </c>
      <c r="J35" t="s">
        <v>947</v>
      </c>
    </row>
    <row r="36" spans="1:10">
      <c r="A36" t="s">
        <v>1636</v>
      </c>
      <c r="B36" t="s">
        <v>1635</v>
      </c>
      <c r="C36" s="97" t="s">
        <v>395</v>
      </c>
      <c r="D36" s="97" t="s">
        <v>947</v>
      </c>
      <c r="E36" s="97" t="s">
        <v>70</v>
      </c>
      <c r="F36" s="97" t="s">
        <v>1680</v>
      </c>
      <c r="G36" s="97" t="s">
        <v>1688</v>
      </c>
      <c r="H36" t="s">
        <v>947</v>
      </c>
      <c r="I36" t="s">
        <v>947</v>
      </c>
      <c r="J36" t="s">
        <v>947</v>
      </c>
    </row>
    <row r="37" spans="1:10">
      <c r="A37" t="s">
        <v>1636</v>
      </c>
      <c r="B37" t="s">
        <v>1635</v>
      </c>
      <c r="C37" s="97" t="s">
        <v>395</v>
      </c>
      <c r="D37" s="97" t="s">
        <v>947</v>
      </c>
      <c r="E37" s="97" t="s">
        <v>64</v>
      </c>
      <c r="F37" s="97" t="s">
        <v>1680</v>
      </c>
      <c r="G37" s="97" t="s">
        <v>1687</v>
      </c>
      <c r="H37" t="s">
        <v>947</v>
      </c>
      <c r="I37" t="s">
        <v>947</v>
      </c>
      <c r="J37" t="s">
        <v>947</v>
      </c>
    </row>
    <row r="38" spans="1:10">
      <c r="A38" t="s">
        <v>1636</v>
      </c>
      <c r="B38" t="s">
        <v>1635</v>
      </c>
      <c r="C38" s="97" t="s">
        <v>395</v>
      </c>
      <c r="D38" s="97" t="s">
        <v>947</v>
      </c>
      <c r="E38" s="97" t="s">
        <v>54</v>
      </c>
      <c r="F38" s="97" t="s">
        <v>1680</v>
      </c>
      <c r="G38" s="97" t="s">
        <v>1686</v>
      </c>
      <c r="H38" t="s">
        <v>947</v>
      </c>
      <c r="I38" t="s">
        <v>947</v>
      </c>
      <c r="J38" t="s">
        <v>947</v>
      </c>
    </row>
    <row r="39" spans="1:10">
      <c r="A39" t="s">
        <v>1636</v>
      </c>
      <c r="B39" t="s">
        <v>1635</v>
      </c>
      <c r="C39" s="97" t="s">
        <v>395</v>
      </c>
      <c r="D39" s="97" t="s">
        <v>947</v>
      </c>
      <c r="E39" s="97" t="s">
        <v>82</v>
      </c>
      <c r="F39" s="97" t="s">
        <v>1680</v>
      </c>
      <c r="G39" s="97" t="s">
        <v>1685</v>
      </c>
      <c r="H39" t="s">
        <v>947</v>
      </c>
      <c r="I39" t="s">
        <v>947</v>
      </c>
      <c r="J39" t="s">
        <v>947</v>
      </c>
    </row>
    <row r="40" spans="1:10">
      <c r="A40" t="s">
        <v>1636</v>
      </c>
      <c r="B40" t="s">
        <v>1635</v>
      </c>
      <c r="C40" s="97" t="s">
        <v>395</v>
      </c>
      <c r="D40" s="97" t="s">
        <v>947</v>
      </c>
      <c r="E40" s="97" t="s">
        <v>44</v>
      </c>
      <c r="F40" s="97" t="s">
        <v>1680</v>
      </c>
      <c r="G40" s="97" t="s">
        <v>1684</v>
      </c>
      <c r="H40" t="s">
        <v>947</v>
      </c>
      <c r="I40" t="s">
        <v>947</v>
      </c>
      <c r="J40" t="s">
        <v>947</v>
      </c>
    </row>
    <row r="41" spans="1:10">
      <c r="A41" t="s">
        <v>1636</v>
      </c>
      <c r="B41" t="s">
        <v>1635</v>
      </c>
      <c r="C41" s="97" t="s">
        <v>395</v>
      </c>
      <c r="D41" s="97" t="s">
        <v>947</v>
      </c>
      <c r="E41" s="97" t="s">
        <v>51</v>
      </c>
      <c r="F41" s="97" t="s">
        <v>1680</v>
      </c>
      <c r="G41" s="97" t="s">
        <v>1683</v>
      </c>
      <c r="H41" t="s">
        <v>947</v>
      </c>
      <c r="I41" t="s">
        <v>947</v>
      </c>
      <c r="J41" t="s">
        <v>947</v>
      </c>
    </row>
    <row r="42" spans="1:10">
      <c r="A42" t="s">
        <v>1636</v>
      </c>
      <c r="B42" t="s">
        <v>1635</v>
      </c>
      <c r="C42" s="97" t="s">
        <v>395</v>
      </c>
      <c r="D42" s="97" t="s">
        <v>947</v>
      </c>
      <c r="E42" s="97" t="s">
        <v>50</v>
      </c>
      <c r="F42" s="97" t="s">
        <v>1680</v>
      </c>
      <c r="G42" s="97" t="s">
        <v>1682</v>
      </c>
      <c r="H42" t="s">
        <v>947</v>
      </c>
      <c r="I42" t="s">
        <v>947</v>
      </c>
      <c r="J42" t="s">
        <v>947</v>
      </c>
    </row>
    <row r="43" spans="1:10">
      <c r="A43" t="s">
        <v>1636</v>
      </c>
      <c r="B43" t="s">
        <v>1635</v>
      </c>
      <c r="C43" s="97" t="s">
        <v>395</v>
      </c>
      <c r="D43" s="97" t="s">
        <v>947</v>
      </c>
      <c r="E43" s="97" t="s">
        <v>49</v>
      </c>
      <c r="F43" s="97" t="s">
        <v>1680</v>
      </c>
      <c r="G43" s="97" t="s">
        <v>1681</v>
      </c>
      <c r="H43" t="s">
        <v>947</v>
      </c>
      <c r="I43" t="s">
        <v>947</v>
      </c>
      <c r="J43" t="s">
        <v>947</v>
      </c>
    </row>
    <row r="44" spans="1:10">
      <c r="A44" t="s">
        <v>1636</v>
      </c>
      <c r="B44" t="s">
        <v>1635</v>
      </c>
      <c r="C44" s="97" t="s">
        <v>395</v>
      </c>
      <c r="D44" s="97" t="s">
        <v>947</v>
      </c>
      <c r="E44" s="97" t="s">
        <v>33</v>
      </c>
      <c r="F44" s="97" t="s">
        <v>1680</v>
      </c>
      <c r="G44" s="97" t="s">
        <v>1679</v>
      </c>
      <c r="H44" t="s">
        <v>947</v>
      </c>
      <c r="I44" t="s">
        <v>947</v>
      </c>
      <c r="J44" t="s">
        <v>947</v>
      </c>
    </row>
    <row r="45" spans="1:10">
      <c r="A45" t="s">
        <v>1636</v>
      </c>
      <c r="B45" t="s">
        <v>1665</v>
      </c>
      <c r="C45" s="97" t="s">
        <v>1664</v>
      </c>
      <c r="D45" s="97" t="s">
        <v>947</v>
      </c>
      <c r="E45" s="97" t="s">
        <v>439</v>
      </c>
      <c r="F45" s="97"/>
      <c r="G45" s="97" t="s">
        <v>1678</v>
      </c>
      <c r="H45" t="s">
        <v>947</v>
      </c>
      <c r="I45" t="s">
        <v>947</v>
      </c>
      <c r="J45" t="s">
        <v>947</v>
      </c>
    </row>
    <row r="46" spans="1:10">
      <c r="A46" t="s">
        <v>1636</v>
      </c>
      <c r="B46" t="s">
        <v>1665</v>
      </c>
      <c r="C46" s="97" t="s">
        <v>1664</v>
      </c>
      <c r="D46" s="97" t="s">
        <v>947</v>
      </c>
      <c r="E46" s="97" t="s">
        <v>11</v>
      </c>
      <c r="F46" s="97"/>
      <c r="G46" s="97" t="s">
        <v>1677</v>
      </c>
      <c r="H46" t="s">
        <v>947</v>
      </c>
      <c r="I46" t="s">
        <v>947</v>
      </c>
      <c r="J46" t="s">
        <v>947</v>
      </c>
    </row>
    <row r="47" spans="1:10">
      <c r="A47" t="s">
        <v>1636</v>
      </c>
      <c r="B47" t="s">
        <v>1665</v>
      </c>
      <c r="C47" s="97" t="s">
        <v>1664</v>
      </c>
      <c r="D47" s="97" t="s">
        <v>947</v>
      </c>
      <c r="E47" s="97" t="s">
        <v>108</v>
      </c>
      <c r="F47" s="97"/>
      <c r="G47" s="97" t="s">
        <v>1676</v>
      </c>
      <c r="H47" t="s">
        <v>947</v>
      </c>
      <c r="I47" t="s">
        <v>947</v>
      </c>
      <c r="J47" t="s">
        <v>947</v>
      </c>
    </row>
    <row r="48" spans="1:10">
      <c r="A48" t="s">
        <v>1636</v>
      </c>
      <c r="B48" t="s">
        <v>1665</v>
      </c>
      <c r="C48" s="97" t="s">
        <v>1664</v>
      </c>
      <c r="D48" s="97" t="s">
        <v>947</v>
      </c>
      <c r="E48" s="97" t="s">
        <v>440</v>
      </c>
      <c r="F48" s="97"/>
      <c r="G48" t="s">
        <v>1675</v>
      </c>
      <c r="H48" t="s">
        <v>947</v>
      </c>
      <c r="I48" t="s">
        <v>947</v>
      </c>
      <c r="J48" t="s">
        <v>947</v>
      </c>
    </row>
    <row r="49" spans="1:10">
      <c r="A49" t="s">
        <v>1636</v>
      </c>
      <c r="B49" t="s">
        <v>1665</v>
      </c>
      <c r="C49" s="98" t="s">
        <v>1664</v>
      </c>
      <c r="D49" s="97" t="s">
        <v>947</v>
      </c>
      <c r="E49" s="97" t="s">
        <v>18</v>
      </c>
      <c r="F49" s="97"/>
      <c r="G49" s="97" t="s">
        <v>1674</v>
      </c>
      <c r="H49" t="s">
        <v>947</v>
      </c>
      <c r="I49" t="s">
        <v>947</v>
      </c>
      <c r="J49" t="s">
        <v>947</v>
      </c>
    </row>
    <row r="50" spans="1:10">
      <c r="A50" t="s">
        <v>1636</v>
      </c>
      <c r="B50" t="s">
        <v>1665</v>
      </c>
      <c r="C50" s="98" t="s">
        <v>1664</v>
      </c>
      <c r="D50" s="97" t="s">
        <v>947</v>
      </c>
      <c r="E50" s="97" t="s">
        <v>441</v>
      </c>
      <c r="F50" s="97"/>
      <c r="G50" s="97" t="s">
        <v>1673</v>
      </c>
      <c r="H50" t="s">
        <v>947</v>
      </c>
      <c r="I50" t="s">
        <v>947</v>
      </c>
      <c r="J50" t="s">
        <v>947</v>
      </c>
    </row>
    <row r="51" spans="1:10">
      <c r="A51" t="s">
        <v>1636</v>
      </c>
      <c r="B51" t="s">
        <v>1665</v>
      </c>
      <c r="C51" s="98" t="s">
        <v>1664</v>
      </c>
      <c r="D51" s="97" t="s">
        <v>947</v>
      </c>
      <c r="E51" s="97" t="s">
        <v>12</v>
      </c>
      <c r="F51" s="97"/>
      <c r="G51" s="97" t="s">
        <v>1672</v>
      </c>
      <c r="H51" t="s">
        <v>947</v>
      </c>
      <c r="I51" t="s">
        <v>947</v>
      </c>
      <c r="J51" t="s">
        <v>947</v>
      </c>
    </row>
    <row r="52" spans="1:10">
      <c r="A52" t="s">
        <v>1636</v>
      </c>
      <c r="B52" t="s">
        <v>1665</v>
      </c>
      <c r="C52" s="98" t="s">
        <v>1664</v>
      </c>
      <c r="D52" s="97" t="s">
        <v>947</v>
      </c>
      <c r="E52" s="97" t="s">
        <v>442</v>
      </c>
      <c r="F52" s="97"/>
      <c r="G52" s="97" t="s">
        <v>1671</v>
      </c>
      <c r="H52" t="s">
        <v>947</v>
      </c>
      <c r="I52" t="s">
        <v>947</v>
      </c>
      <c r="J52" t="s">
        <v>947</v>
      </c>
    </row>
    <row r="53" spans="1:10">
      <c r="A53" t="s">
        <v>1636</v>
      </c>
      <c r="B53" t="s">
        <v>1665</v>
      </c>
      <c r="C53" s="98" t="s">
        <v>1664</v>
      </c>
      <c r="D53" s="97" t="s">
        <v>947</v>
      </c>
      <c r="E53" s="97" t="s">
        <v>443</v>
      </c>
      <c r="F53" s="97"/>
      <c r="G53" s="97" t="s">
        <v>1670</v>
      </c>
      <c r="H53" t="s">
        <v>947</v>
      </c>
      <c r="I53" t="s">
        <v>947</v>
      </c>
      <c r="J53" t="s">
        <v>947</v>
      </c>
    </row>
    <row r="54" spans="1:10">
      <c r="A54" t="s">
        <v>1636</v>
      </c>
      <c r="B54" t="s">
        <v>1665</v>
      </c>
      <c r="C54" s="98" t="s">
        <v>1664</v>
      </c>
      <c r="D54" s="97" t="s">
        <v>947</v>
      </c>
      <c r="E54" s="97" t="s">
        <v>444</v>
      </c>
      <c r="F54" s="97"/>
      <c r="G54" s="97" t="s">
        <v>1669</v>
      </c>
      <c r="H54" t="s">
        <v>947</v>
      </c>
      <c r="I54" t="s">
        <v>947</v>
      </c>
      <c r="J54" t="s">
        <v>947</v>
      </c>
    </row>
    <row r="55" spans="1:10">
      <c r="A55" t="s">
        <v>1636</v>
      </c>
      <c r="B55" t="s">
        <v>1665</v>
      </c>
      <c r="C55" s="98" t="s">
        <v>1664</v>
      </c>
      <c r="D55" s="97" t="s">
        <v>947</v>
      </c>
      <c r="E55" s="97" t="s">
        <v>14</v>
      </c>
      <c r="F55" s="97"/>
      <c r="G55" s="97" t="s">
        <v>1668</v>
      </c>
      <c r="H55" t="s">
        <v>947</v>
      </c>
      <c r="I55" t="s">
        <v>947</v>
      </c>
      <c r="J55" t="s">
        <v>947</v>
      </c>
    </row>
    <row r="56" spans="1:10">
      <c r="A56" t="s">
        <v>1636</v>
      </c>
      <c r="B56" t="s">
        <v>1665</v>
      </c>
      <c r="C56" s="98" t="s">
        <v>1664</v>
      </c>
      <c r="D56" s="97" t="s">
        <v>947</v>
      </c>
      <c r="E56" s="97" t="s">
        <v>21</v>
      </c>
      <c r="F56" s="97"/>
      <c r="G56" s="97" t="s">
        <v>1667</v>
      </c>
      <c r="H56" t="s">
        <v>947</v>
      </c>
      <c r="I56" t="s">
        <v>947</v>
      </c>
      <c r="J56" t="s">
        <v>947</v>
      </c>
    </row>
    <row r="57" spans="1:10">
      <c r="A57" t="s">
        <v>1636</v>
      </c>
      <c r="B57" t="s">
        <v>1665</v>
      </c>
      <c r="C57" s="98" t="s">
        <v>1664</v>
      </c>
      <c r="D57" s="97" t="s">
        <v>947</v>
      </c>
      <c r="E57" s="97" t="s">
        <v>445</v>
      </c>
      <c r="F57" s="97"/>
      <c r="G57" s="97" t="s">
        <v>1666</v>
      </c>
      <c r="H57" t="s">
        <v>947</v>
      </c>
      <c r="I57" t="s">
        <v>947</v>
      </c>
      <c r="J57" t="s">
        <v>947</v>
      </c>
    </row>
    <row r="58" spans="1:10">
      <c r="A58" t="s">
        <v>1636</v>
      </c>
      <c r="B58" t="s">
        <v>1665</v>
      </c>
      <c r="C58" s="98" t="s">
        <v>1664</v>
      </c>
      <c r="D58" s="97" t="s">
        <v>947</v>
      </c>
      <c r="E58" s="97" t="s">
        <v>446</v>
      </c>
      <c r="F58" s="97"/>
      <c r="G58" s="97" t="s">
        <v>1663</v>
      </c>
      <c r="H58" t="s">
        <v>947</v>
      </c>
      <c r="I58" t="s">
        <v>947</v>
      </c>
      <c r="J58" t="s">
        <v>947</v>
      </c>
    </row>
    <row r="59" spans="1:10">
      <c r="A59" t="s">
        <v>1636</v>
      </c>
      <c r="B59" t="s">
        <v>1635</v>
      </c>
      <c r="C59" s="98" t="s">
        <v>1634</v>
      </c>
      <c r="D59" s="97" t="s">
        <v>947</v>
      </c>
      <c r="E59" s="97" t="s">
        <v>1661</v>
      </c>
      <c r="F59" s="100" t="s">
        <v>1662</v>
      </c>
      <c r="G59" s="97" t="s">
        <v>1660</v>
      </c>
      <c r="H59" t="s">
        <v>947</v>
      </c>
      <c r="I59" t="s">
        <v>947</v>
      </c>
      <c r="J59" t="s">
        <v>947</v>
      </c>
    </row>
    <row r="60" spans="1:10">
      <c r="A60" t="s">
        <v>1636</v>
      </c>
      <c r="B60" t="s">
        <v>1635</v>
      </c>
      <c r="C60" s="98" t="s">
        <v>1634</v>
      </c>
      <c r="D60" s="97" t="s">
        <v>947</v>
      </c>
      <c r="E60" s="97" t="s">
        <v>1659</v>
      </c>
      <c r="F60" s="97" t="s">
        <v>1657</v>
      </c>
      <c r="G60" s="97" t="s">
        <v>1658</v>
      </c>
      <c r="H60" t="s">
        <v>947</v>
      </c>
      <c r="I60" t="s">
        <v>947</v>
      </c>
      <c r="J60" t="s">
        <v>947</v>
      </c>
    </row>
    <row r="61" spans="1:10">
      <c r="A61" t="s">
        <v>1636</v>
      </c>
      <c r="B61" t="s">
        <v>1635</v>
      </c>
      <c r="C61" s="98" t="s">
        <v>1634</v>
      </c>
      <c r="D61" s="97" t="s">
        <v>947</v>
      </c>
      <c r="E61" s="97"/>
      <c r="F61" s="97" t="s">
        <v>1657</v>
      </c>
      <c r="G61" s="99" t="s">
        <v>1656</v>
      </c>
      <c r="H61" t="s">
        <v>947</v>
      </c>
      <c r="I61" t="s">
        <v>947</v>
      </c>
      <c r="J61" t="s">
        <v>947</v>
      </c>
    </row>
    <row r="62" spans="1:10">
      <c r="A62" t="s">
        <v>1636</v>
      </c>
      <c r="B62" t="s">
        <v>1635</v>
      </c>
      <c r="C62" s="98" t="s">
        <v>1634</v>
      </c>
      <c r="D62" s="97" t="s">
        <v>947</v>
      </c>
      <c r="E62" s="97"/>
      <c r="F62" s="97" t="s">
        <v>1655</v>
      </c>
      <c r="G62" s="99" t="s">
        <v>1654</v>
      </c>
      <c r="H62" t="s">
        <v>947</v>
      </c>
      <c r="I62" t="s">
        <v>947</v>
      </c>
      <c r="J62" t="s">
        <v>947</v>
      </c>
    </row>
    <row r="63" spans="1:10">
      <c r="A63" t="s">
        <v>1636</v>
      </c>
      <c r="B63" t="s">
        <v>1635</v>
      </c>
      <c r="C63" s="98" t="s">
        <v>1634</v>
      </c>
      <c r="D63" s="97" t="s">
        <v>947</v>
      </c>
      <c r="E63" s="97"/>
      <c r="F63" s="97" t="s">
        <v>1653</v>
      </c>
      <c r="G63" s="99" t="s">
        <v>1652</v>
      </c>
      <c r="H63" t="s">
        <v>947</v>
      </c>
      <c r="I63" t="s">
        <v>947</v>
      </c>
      <c r="J63" t="s">
        <v>947</v>
      </c>
    </row>
    <row r="64" spans="1:10">
      <c r="A64" t="s">
        <v>1636</v>
      </c>
      <c r="B64" t="s">
        <v>1635</v>
      </c>
      <c r="C64" s="98" t="s">
        <v>1641</v>
      </c>
      <c r="D64" s="97" t="s">
        <v>947</v>
      </c>
      <c r="E64" s="97" t="s">
        <v>1651</v>
      </c>
      <c r="F64" s="97" t="s">
        <v>1337</v>
      </c>
      <c r="G64" s="97" t="s">
        <v>1650</v>
      </c>
      <c r="H64" t="s">
        <v>947</v>
      </c>
      <c r="I64" t="s">
        <v>947</v>
      </c>
      <c r="J64" t="s">
        <v>947</v>
      </c>
    </row>
    <row r="65" spans="1:10">
      <c r="A65" t="s">
        <v>1636</v>
      </c>
      <c r="B65" t="s">
        <v>1635</v>
      </c>
      <c r="C65" s="98" t="s">
        <v>1641</v>
      </c>
      <c r="D65" s="97" t="s">
        <v>947</v>
      </c>
      <c r="E65" s="97" t="s">
        <v>1649</v>
      </c>
      <c r="F65" s="97" t="s">
        <v>1336</v>
      </c>
      <c r="G65" s="97" t="s">
        <v>1648</v>
      </c>
      <c r="H65" t="s">
        <v>947</v>
      </c>
      <c r="I65" t="s">
        <v>947</v>
      </c>
      <c r="J65" t="s">
        <v>947</v>
      </c>
    </row>
    <row r="66" spans="1:10">
      <c r="A66" t="s">
        <v>1636</v>
      </c>
      <c r="B66" t="s">
        <v>1635</v>
      </c>
      <c r="C66" s="98" t="s">
        <v>1641</v>
      </c>
      <c r="D66" s="97" t="s">
        <v>947</v>
      </c>
      <c r="E66" s="97" t="s">
        <v>1647</v>
      </c>
      <c r="F66" s="97" t="s">
        <v>1334</v>
      </c>
      <c r="G66" s="97" t="s">
        <v>1646</v>
      </c>
      <c r="H66" t="s">
        <v>947</v>
      </c>
      <c r="I66" t="s">
        <v>947</v>
      </c>
      <c r="J66" t="s">
        <v>947</v>
      </c>
    </row>
    <row r="67" spans="1:10">
      <c r="A67" t="s">
        <v>1636</v>
      </c>
      <c r="B67" t="s">
        <v>1635</v>
      </c>
      <c r="C67" s="97" t="s">
        <v>1641</v>
      </c>
      <c r="D67" s="97" t="s">
        <v>947</v>
      </c>
      <c r="E67" s="97" t="s">
        <v>1645</v>
      </c>
      <c r="F67" s="97" t="s">
        <v>1335</v>
      </c>
      <c r="G67" s="97" t="s">
        <v>1644</v>
      </c>
      <c r="H67" t="s">
        <v>947</v>
      </c>
      <c r="I67" t="s">
        <v>947</v>
      </c>
      <c r="J67" t="s">
        <v>947</v>
      </c>
    </row>
    <row r="68" spans="1:10">
      <c r="A68" t="s">
        <v>1636</v>
      </c>
      <c r="B68" t="s">
        <v>1635</v>
      </c>
      <c r="C68" s="97" t="s">
        <v>1641</v>
      </c>
      <c r="D68" s="97" t="s">
        <v>947</v>
      </c>
      <c r="E68" s="97" t="s">
        <v>1643</v>
      </c>
      <c r="F68" s="97" t="s">
        <v>1338</v>
      </c>
      <c r="G68" s="97" t="s">
        <v>1642</v>
      </c>
      <c r="H68" t="s">
        <v>947</v>
      </c>
      <c r="I68" t="s">
        <v>947</v>
      </c>
      <c r="J68" t="s">
        <v>947</v>
      </c>
    </row>
    <row r="69" spans="1:10">
      <c r="A69" t="s">
        <v>1636</v>
      </c>
      <c r="B69" t="s">
        <v>1635</v>
      </c>
      <c r="C69" s="97" t="s">
        <v>1641</v>
      </c>
      <c r="D69" s="97" t="s">
        <v>947</v>
      </c>
      <c r="E69" s="97" t="s">
        <v>1640</v>
      </c>
      <c r="F69" s="97" t="s">
        <v>1339</v>
      </c>
      <c r="G69" s="97" t="s">
        <v>1639</v>
      </c>
      <c r="H69" t="s">
        <v>947</v>
      </c>
      <c r="I69" t="s">
        <v>947</v>
      </c>
      <c r="J69" t="s">
        <v>947</v>
      </c>
    </row>
    <row r="70" spans="1:10">
      <c r="A70" t="s">
        <v>1636</v>
      </c>
      <c r="B70" t="s">
        <v>1635</v>
      </c>
      <c r="C70" s="98" t="s">
        <v>1634</v>
      </c>
      <c r="D70" s="97" t="s">
        <v>947</v>
      </c>
      <c r="E70" s="97"/>
      <c r="F70" s="97" t="s">
        <v>1638</v>
      </c>
      <c r="G70" s="97" t="s">
        <v>1637</v>
      </c>
      <c r="H70" t="s">
        <v>947</v>
      </c>
      <c r="I70" t="s">
        <v>947</v>
      </c>
      <c r="J70" t="s">
        <v>947</v>
      </c>
    </row>
    <row r="71" spans="1:10">
      <c r="A71" t="s">
        <v>1636</v>
      </c>
      <c r="B71" t="s">
        <v>1635</v>
      </c>
      <c r="C71" s="98" t="s">
        <v>1634</v>
      </c>
      <c r="D71" s="97" t="s">
        <v>947</v>
      </c>
      <c r="E71" s="97"/>
      <c r="F71" s="97" t="s">
        <v>1633</v>
      </c>
      <c r="G71" s="97"/>
      <c r="H71" t="s">
        <v>947</v>
      </c>
      <c r="J71" t="s">
        <v>947</v>
      </c>
    </row>
  </sheetData>
  <conditionalFormatting sqref="C49:E66">
    <cfRule type="cellIs" dxfId="145" priority="3" operator="equal">
      <formula>"-"</formula>
    </cfRule>
    <cfRule type="cellIs" dxfId="144" priority="4" operator="equal">
      <formula>"TRUE"</formula>
    </cfRule>
  </conditionalFormatting>
  <conditionalFormatting sqref="C70:E71">
    <cfRule type="cellIs" dxfId="143" priority="1" operator="equal">
      <formula>"-"</formula>
    </cfRule>
    <cfRule type="cellIs" dxfId="142" priority="2" operator="equal">
      <formula>"TRUE"</formula>
    </cfRule>
  </conditionalFormatting>
  <conditionalFormatting sqref="E49:E66">
    <cfRule type="duplicateValues" dxfId="141" priority="5"/>
  </conditionalFormatting>
  <hyperlinks>
    <hyperlink ref="G24" r:id="rId1" xr:uid="{C93D715A-988B-487A-845A-A1AB79DDBE33}"/>
    <hyperlink ref="G10" r:id="rId2" xr:uid="{076D8AD5-E744-4066-9503-D9F170C3B12A}"/>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BAB2C-9F64-469A-8FF2-EF7D71C75077}">
  <dimension ref="A1:D17"/>
  <sheetViews>
    <sheetView workbookViewId="0">
      <selection activeCell="C4" sqref="C4"/>
    </sheetView>
  </sheetViews>
  <sheetFormatPr defaultRowHeight="14.25"/>
  <cols>
    <col min="1" max="1" width="14.25" bestFit="1" customWidth="1"/>
    <col min="2" max="2" width="32.875" bestFit="1" customWidth="1"/>
    <col min="3" max="3" width="27.125" customWidth="1"/>
    <col min="4" max="4" width="53.75" bestFit="1" customWidth="1"/>
  </cols>
  <sheetData>
    <row r="1" spans="1:4" ht="15">
      <c r="A1" s="106" t="s">
        <v>2321</v>
      </c>
      <c r="B1" s="106" t="s">
        <v>2320</v>
      </c>
      <c r="C1" s="106" t="s">
        <v>2319</v>
      </c>
      <c r="D1" s="106" t="s">
        <v>2318</v>
      </c>
    </row>
    <row r="2" spans="1:4">
      <c r="A2" t="s">
        <v>2257</v>
      </c>
      <c r="B2" t="s">
        <v>1337</v>
      </c>
      <c r="C2" t="s">
        <v>2317</v>
      </c>
      <c r="D2" t="str">
        <f t="shared" ref="D2:D17" si="0">A2&amp;"_text: "&amp;""""&amp;B2&amp;""""</f>
        <v>prog_1_text: "Objectives &amp; Resources"</v>
      </c>
    </row>
    <row r="3" spans="1:4">
      <c r="A3" t="s">
        <v>2247</v>
      </c>
      <c r="B3" t="s">
        <v>1336</v>
      </c>
      <c r="C3" t="s">
        <v>2314</v>
      </c>
      <c r="D3" t="str">
        <f t="shared" si="0"/>
        <v>prog_2_text: "Study area &amp; Site selection constraints"</v>
      </c>
    </row>
    <row r="4" spans="1:4">
      <c r="A4" t="s">
        <v>2316</v>
      </c>
      <c r="B4" t="s">
        <v>2104</v>
      </c>
      <c r="C4" t="s">
        <v>2314</v>
      </c>
      <c r="D4" t="str">
        <f t="shared" si="0"/>
        <v>prog_2_1_text: "Study area"</v>
      </c>
    </row>
    <row r="5" spans="1:4">
      <c r="A5" t="s">
        <v>2315</v>
      </c>
      <c r="B5" t="s">
        <v>2246</v>
      </c>
      <c r="C5" t="s">
        <v>2314</v>
      </c>
      <c r="D5" t="str">
        <f t="shared" si="0"/>
        <v>prog_2_2_text: "Site selection constraints"</v>
      </c>
    </row>
    <row r="6" spans="1:4">
      <c r="A6" t="s">
        <v>2237</v>
      </c>
      <c r="B6" t="s">
        <v>1334</v>
      </c>
      <c r="C6" t="s">
        <v>2313</v>
      </c>
      <c r="D6" t="str">
        <f t="shared" si="0"/>
        <v>prog_3_text: "Duration &amp; Timing"</v>
      </c>
    </row>
    <row r="7" spans="1:4">
      <c r="A7" t="s">
        <v>2312</v>
      </c>
      <c r="B7" t="s">
        <v>2240</v>
      </c>
      <c r="D7" t="str">
        <f t="shared" si="0"/>
        <v>prog_3_1_text: "Duration"</v>
      </c>
    </row>
    <row r="8" spans="1:4">
      <c r="A8" t="s">
        <v>2311</v>
      </c>
      <c r="B8" t="s">
        <v>2236</v>
      </c>
      <c r="D8" t="str">
        <f t="shared" si="0"/>
        <v>prog_3_2_text: "Timing"</v>
      </c>
    </row>
    <row r="9" spans="1:4">
      <c r="A9" t="s">
        <v>2186</v>
      </c>
      <c r="B9" t="s">
        <v>1335</v>
      </c>
      <c r="C9" t="s">
        <v>2308</v>
      </c>
      <c r="D9" t="str">
        <f t="shared" si="0"/>
        <v>prog_4_text: "Target species"</v>
      </c>
    </row>
    <row r="10" spans="1:4">
      <c r="A10" t="s">
        <v>2310</v>
      </c>
      <c r="B10" t="s">
        <v>2185</v>
      </c>
      <c r="C10" t="s">
        <v>2308</v>
      </c>
      <c r="D10" t="str">
        <f t="shared" si="0"/>
        <v>prog_4_2_text: "Target species (multiple)"</v>
      </c>
    </row>
    <row r="11" spans="1:4">
      <c r="A11" t="s">
        <v>2309</v>
      </c>
      <c r="B11" t="s">
        <v>2196</v>
      </c>
      <c r="C11" t="s">
        <v>2308</v>
      </c>
      <c r="D11" t="str">
        <f t="shared" si="0"/>
        <v>prog_4_1_text: "Target species (single)"</v>
      </c>
    </row>
    <row r="12" spans="1:4">
      <c r="A12" t="s">
        <v>2170</v>
      </c>
      <c r="B12" t="s">
        <v>1338</v>
      </c>
      <c r="C12" t="s">
        <v>2307</v>
      </c>
      <c r="D12" t="str">
        <f t="shared" si="0"/>
        <v>prog_5_text: "Equipment &amp; Deployment"</v>
      </c>
    </row>
    <row r="13" spans="1:4">
      <c r="A13" t="s">
        <v>2147</v>
      </c>
      <c r="B13" t="s">
        <v>1339</v>
      </c>
      <c r="C13" t="s">
        <v>2306</v>
      </c>
      <c r="D13" t="str">
        <f t="shared" si="0"/>
        <v>prog_6_text: "Data &amp; Analysis"</v>
      </c>
    </row>
    <row r="14" spans="1:4">
      <c r="A14" t="s">
        <v>2074</v>
      </c>
      <c r="B14" t="s">
        <v>500</v>
      </c>
      <c r="C14" t="s">
        <v>2299</v>
      </c>
      <c r="D14" t="str">
        <f t="shared" si="0"/>
        <v>prog_7_text: "Recommendations"</v>
      </c>
    </row>
    <row r="15" spans="1:4">
      <c r="A15" t="s">
        <v>2305</v>
      </c>
      <c r="B15" t="s">
        <v>2304</v>
      </c>
      <c r="C15" t="s">
        <v>2299</v>
      </c>
      <c r="D15" t="str">
        <f t="shared" si="0"/>
        <v>prog_7_1_text: "Recommendations - Modelling approach"</v>
      </c>
    </row>
    <row r="16" spans="1:4">
      <c r="A16" t="s">
        <v>2303</v>
      </c>
      <c r="B16" t="s">
        <v>2302</v>
      </c>
      <c r="C16" t="s">
        <v>2299</v>
      </c>
      <c r="D16" t="str">
        <f t="shared" si="0"/>
        <v>prog_7_2_text: "Recommendations - Study design"</v>
      </c>
    </row>
    <row r="17" spans="1:4">
      <c r="A17" t="s">
        <v>2301</v>
      </c>
      <c r="B17" t="s">
        <v>2300</v>
      </c>
      <c r="C17" t="s">
        <v>2299</v>
      </c>
      <c r="D17" t="str">
        <f t="shared" si="0"/>
        <v>prog_7_3_text: "Recommendations - Analysis considersation"</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B9559-5016-4120-B9D4-D87ECBDDFECD}">
  <sheetPr>
    <tabColor rgb="FFFEF2CB"/>
  </sheetPr>
  <dimension ref="A1:W1004"/>
  <sheetViews>
    <sheetView topLeftCell="L1" workbookViewId="0">
      <pane ySplit="1" topLeftCell="A3" activePane="bottomLeft" state="frozen"/>
      <selection pane="bottomLeft" activeCell="R3" sqref="R3"/>
    </sheetView>
  </sheetViews>
  <sheetFormatPr defaultColWidth="14.375" defaultRowHeight="15" customHeight="1"/>
  <cols>
    <col min="2" max="2" width="34" customWidth="1"/>
    <col min="3" max="3" width="31.375" customWidth="1"/>
    <col min="4" max="4" width="26.25" customWidth="1"/>
    <col min="5" max="5" width="29.375" customWidth="1"/>
    <col min="6" max="6" width="27.25" customWidth="1"/>
    <col min="7" max="7" width="24.375" customWidth="1"/>
    <col min="8" max="8" width="18.875" customWidth="1"/>
    <col min="9" max="9" width="20.375" style="83" customWidth="1"/>
    <col min="10" max="10" width="35.75" customWidth="1"/>
    <col min="11" max="11" width="27.625" customWidth="1"/>
    <col min="12" max="12" width="24" customWidth="1"/>
    <col min="13" max="13" width="22.125" customWidth="1"/>
    <col min="14" max="14" width="28.125" customWidth="1"/>
    <col min="15" max="15" width="27.625" customWidth="1"/>
    <col min="16" max="18" width="18.25" customWidth="1"/>
    <col min="19" max="19" width="39" customWidth="1"/>
    <col min="20" max="20" width="32.625" customWidth="1"/>
    <col min="21" max="21" width="14.375" customWidth="1"/>
  </cols>
  <sheetData>
    <row r="1" spans="1:23" s="15" customFormat="1">
      <c r="A1" s="85" t="s">
        <v>427</v>
      </c>
      <c r="B1" s="85" t="s">
        <v>395</v>
      </c>
      <c r="C1" s="85" t="s">
        <v>440</v>
      </c>
      <c r="D1" s="85" t="s">
        <v>108</v>
      </c>
      <c r="E1" s="85" t="s">
        <v>120</v>
      </c>
      <c r="F1" s="85" t="s">
        <v>439</v>
      </c>
      <c r="G1" s="85" t="s">
        <v>455</v>
      </c>
      <c r="H1" s="85" t="s">
        <v>454</v>
      </c>
      <c r="I1" s="85" t="s">
        <v>447</v>
      </c>
      <c r="J1" s="85" t="s">
        <v>449</v>
      </c>
      <c r="K1" s="85" t="s">
        <v>448</v>
      </c>
      <c r="L1" s="85" t="s">
        <v>452</v>
      </c>
      <c r="M1" s="85" t="s">
        <v>453</v>
      </c>
      <c r="N1" s="85" t="s">
        <v>457</v>
      </c>
      <c r="O1" s="85" t="s">
        <v>569</v>
      </c>
      <c r="P1" s="94" t="s">
        <v>459</v>
      </c>
      <c r="Q1" s="94" t="s">
        <v>460</v>
      </c>
      <c r="R1" s="94" t="s">
        <v>461</v>
      </c>
      <c r="S1" s="93" t="s">
        <v>571</v>
      </c>
      <c r="T1" s="93" t="s">
        <v>572</v>
      </c>
      <c r="U1" s="85" t="s">
        <v>573</v>
      </c>
    </row>
    <row r="2" spans="1:23" ht="90">
      <c r="A2" s="88" t="s">
        <v>428</v>
      </c>
      <c r="B2" s="64" t="s">
        <v>38</v>
      </c>
      <c r="C2" s="64" t="s">
        <v>1602</v>
      </c>
      <c r="D2" s="64" t="s">
        <v>1333</v>
      </c>
      <c r="E2" s="84" t="s">
        <v>484</v>
      </c>
      <c r="F2" s="84" t="s">
        <v>484</v>
      </c>
      <c r="G2" s="84" t="s">
        <v>484</v>
      </c>
      <c r="H2" s="84" t="s">
        <v>484</v>
      </c>
      <c r="I2" s="84" t="s">
        <v>484</v>
      </c>
      <c r="J2" s="84" t="s">
        <v>484</v>
      </c>
      <c r="K2" s="84" t="s">
        <v>484</v>
      </c>
      <c r="L2" s="84" t="s">
        <v>484</v>
      </c>
      <c r="M2" s="84" t="s">
        <v>484</v>
      </c>
      <c r="N2" s="84" t="s">
        <v>484</v>
      </c>
      <c r="O2" s="84" t="s">
        <v>484</v>
      </c>
      <c r="P2" s="84"/>
      <c r="Q2" s="84"/>
      <c r="R2" s="84"/>
      <c r="S2" s="64" t="s">
        <v>484</v>
      </c>
      <c r="T2" s="64" t="s">
        <v>411</v>
      </c>
      <c r="U2" s="64" t="s">
        <v>502</v>
      </c>
      <c r="V2" s="72"/>
      <c r="W2" s="72"/>
    </row>
    <row r="3" spans="1:23" ht="90">
      <c r="A3" s="86" t="b">
        <v>0</v>
      </c>
      <c r="B3" s="64" t="s">
        <v>404</v>
      </c>
      <c r="C3" s="64" t="s">
        <v>1133</v>
      </c>
      <c r="D3" s="64" t="s">
        <v>1328</v>
      </c>
      <c r="E3" s="84" t="s">
        <v>484</v>
      </c>
      <c r="F3" s="84" t="s">
        <v>484</v>
      </c>
      <c r="G3" s="84" t="s">
        <v>484</v>
      </c>
      <c r="H3" s="84" t="s">
        <v>484</v>
      </c>
      <c r="I3" s="84" t="s">
        <v>484</v>
      </c>
      <c r="J3" s="84" t="s">
        <v>484</v>
      </c>
      <c r="K3" s="84" t="s">
        <v>484</v>
      </c>
      <c r="L3" s="84" t="s">
        <v>484</v>
      </c>
      <c r="M3" s="84" t="s">
        <v>484</v>
      </c>
      <c r="N3" s="84" t="s">
        <v>484</v>
      </c>
      <c r="O3" s="84" t="s">
        <v>484</v>
      </c>
      <c r="P3" s="84"/>
      <c r="Q3" s="84"/>
      <c r="R3" s="84"/>
      <c r="S3" s="64" t="s">
        <v>484</v>
      </c>
      <c r="T3" s="64" t="s">
        <v>403</v>
      </c>
      <c r="U3" s="64" t="s">
        <v>400</v>
      </c>
    </row>
    <row r="4" spans="1:23" ht="90">
      <c r="A4" s="86" t="b">
        <v>0</v>
      </c>
      <c r="B4" s="64" t="s">
        <v>402</v>
      </c>
      <c r="C4" s="64" t="s">
        <v>1133</v>
      </c>
      <c r="D4" s="64" t="s">
        <v>1328</v>
      </c>
      <c r="E4" s="84" t="s">
        <v>484</v>
      </c>
      <c r="F4" s="84" t="s">
        <v>484</v>
      </c>
      <c r="G4" s="84" t="s">
        <v>484</v>
      </c>
      <c r="H4" s="84" t="s">
        <v>484</v>
      </c>
      <c r="I4" s="84" t="s">
        <v>484</v>
      </c>
      <c r="J4" s="84" t="s">
        <v>484</v>
      </c>
      <c r="K4" s="84" t="s">
        <v>484</v>
      </c>
      <c r="L4" s="84" t="s">
        <v>484</v>
      </c>
      <c r="M4" s="84" t="s">
        <v>484</v>
      </c>
      <c r="N4" s="84" t="s">
        <v>484</v>
      </c>
      <c r="O4" s="84" t="s">
        <v>484</v>
      </c>
      <c r="P4" s="84"/>
      <c r="Q4" s="84"/>
      <c r="R4" s="84"/>
      <c r="S4" s="64" t="s">
        <v>484</v>
      </c>
      <c r="T4" s="64" t="s">
        <v>401</v>
      </c>
      <c r="U4" s="64" t="s">
        <v>400</v>
      </c>
    </row>
    <row r="5" spans="1:23" ht="90">
      <c r="A5" s="86" t="b">
        <v>0</v>
      </c>
      <c r="B5" s="64" t="s">
        <v>414</v>
      </c>
      <c r="C5" s="64" t="s">
        <v>1493</v>
      </c>
      <c r="D5" s="89" t="s">
        <v>574</v>
      </c>
      <c r="E5" s="90" t="s">
        <v>574</v>
      </c>
      <c r="F5" s="84" t="s">
        <v>484</v>
      </c>
      <c r="G5" s="64" t="s">
        <v>1608</v>
      </c>
      <c r="H5" s="84" t="s">
        <v>484</v>
      </c>
      <c r="I5" s="84" t="s">
        <v>1489</v>
      </c>
      <c r="J5" s="84" t="s">
        <v>1613</v>
      </c>
      <c r="K5" s="84" t="s">
        <v>484</v>
      </c>
      <c r="L5" s="84" t="s">
        <v>1487</v>
      </c>
      <c r="M5" s="84" t="s">
        <v>484</v>
      </c>
      <c r="N5" s="84" t="s">
        <v>1623</v>
      </c>
      <c r="O5" s="84" t="s">
        <v>1622</v>
      </c>
      <c r="P5" s="87"/>
      <c r="Q5" s="87"/>
      <c r="R5" s="87"/>
      <c r="S5" s="64" t="s">
        <v>484</v>
      </c>
      <c r="T5" s="64" t="s">
        <v>484</v>
      </c>
      <c r="U5" s="64"/>
    </row>
    <row r="6" spans="1:23" ht="105">
      <c r="A6" s="86" t="b">
        <v>0</v>
      </c>
      <c r="B6" s="64" t="s">
        <v>419</v>
      </c>
      <c r="C6" s="64" t="s">
        <v>1603</v>
      </c>
      <c r="D6" s="89" t="s">
        <v>574</v>
      </c>
      <c r="E6" s="90" t="s">
        <v>574</v>
      </c>
      <c r="F6" s="84" t="s">
        <v>484</v>
      </c>
      <c r="G6" s="64" t="s">
        <v>1608</v>
      </c>
      <c r="H6" s="84" t="s">
        <v>484</v>
      </c>
      <c r="I6" s="84" t="s">
        <v>1489</v>
      </c>
      <c r="J6" s="84" t="s">
        <v>1613</v>
      </c>
      <c r="K6" s="84" t="s">
        <v>484</v>
      </c>
      <c r="L6" s="84" t="s">
        <v>1487</v>
      </c>
      <c r="M6" s="84" t="s">
        <v>484</v>
      </c>
      <c r="N6" s="84" t="s">
        <v>1624</v>
      </c>
      <c r="O6" s="84" t="s">
        <v>484</v>
      </c>
      <c r="P6" s="87"/>
      <c r="Q6" s="87"/>
      <c r="R6" s="87"/>
      <c r="S6" s="87" t="s">
        <v>417</v>
      </c>
      <c r="T6" s="64" t="s">
        <v>484</v>
      </c>
      <c r="U6" s="64"/>
    </row>
    <row r="7" spans="1:23" ht="90">
      <c r="A7" s="86" t="b">
        <v>0</v>
      </c>
      <c r="B7" s="64" t="s">
        <v>418</v>
      </c>
      <c r="C7" s="64" t="s">
        <v>1493</v>
      </c>
      <c r="D7" s="89" t="s">
        <v>574</v>
      </c>
      <c r="E7" s="90" t="s">
        <v>574</v>
      </c>
      <c r="F7" s="84" t="s">
        <v>484</v>
      </c>
      <c r="G7" s="64" t="s">
        <v>1609</v>
      </c>
      <c r="H7" s="84" t="s">
        <v>484</v>
      </c>
      <c r="I7" s="84" t="s">
        <v>1489</v>
      </c>
      <c r="J7" s="84" t="s">
        <v>1615</v>
      </c>
      <c r="K7" s="84" t="s">
        <v>484</v>
      </c>
      <c r="L7" s="84" t="s">
        <v>484</v>
      </c>
      <c r="M7" s="84" t="s">
        <v>484</v>
      </c>
      <c r="N7" s="84" t="s">
        <v>484</v>
      </c>
      <c r="O7" s="84" t="s">
        <v>484</v>
      </c>
      <c r="P7" s="87"/>
      <c r="Q7" s="87"/>
      <c r="R7" s="87"/>
      <c r="S7" s="84" t="s">
        <v>484</v>
      </c>
      <c r="T7" s="64" t="s">
        <v>484</v>
      </c>
      <c r="U7" s="64"/>
    </row>
    <row r="8" spans="1:23" ht="90">
      <c r="A8" s="86" t="b">
        <v>0</v>
      </c>
      <c r="B8" s="64" t="s">
        <v>528</v>
      </c>
      <c r="C8" s="64" t="s">
        <v>1604</v>
      </c>
      <c r="D8" s="89" t="s">
        <v>574</v>
      </c>
      <c r="E8" s="89" t="s">
        <v>574</v>
      </c>
      <c r="F8" s="84" t="s">
        <v>484</v>
      </c>
      <c r="G8" s="84" t="s">
        <v>484</v>
      </c>
      <c r="H8" s="84" t="s">
        <v>484</v>
      </c>
      <c r="I8" s="84" t="s">
        <v>484</v>
      </c>
      <c r="J8" s="84" t="s">
        <v>484</v>
      </c>
      <c r="K8" s="84" t="s">
        <v>484</v>
      </c>
      <c r="L8" s="84" t="s">
        <v>484</v>
      </c>
      <c r="M8" s="84" t="s">
        <v>484</v>
      </c>
      <c r="N8" s="84" t="s">
        <v>484</v>
      </c>
      <c r="O8" s="84" t="s">
        <v>484</v>
      </c>
      <c r="P8" s="84"/>
      <c r="Q8" s="84"/>
      <c r="R8" s="84"/>
      <c r="S8" s="64" t="s">
        <v>484</v>
      </c>
      <c r="T8" s="64" t="s">
        <v>484</v>
      </c>
      <c r="U8" s="64"/>
    </row>
    <row r="9" spans="1:23" ht="90">
      <c r="A9" s="86" t="b">
        <v>0</v>
      </c>
      <c r="B9" s="64" t="s">
        <v>568</v>
      </c>
      <c r="C9" s="64" t="s">
        <v>1330</v>
      </c>
      <c r="D9" s="89" t="s">
        <v>574</v>
      </c>
      <c r="E9" s="89" t="s">
        <v>574</v>
      </c>
      <c r="F9" s="84" t="s">
        <v>484</v>
      </c>
      <c r="G9" s="84" t="s">
        <v>484</v>
      </c>
      <c r="H9" s="84" t="s">
        <v>484</v>
      </c>
      <c r="I9" s="84" t="s">
        <v>484</v>
      </c>
      <c r="J9" s="84" t="s">
        <v>484</v>
      </c>
      <c r="K9" s="84" t="s">
        <v>484</v>
      </c>
      <c r="L9" s="84" t="s">
        <v>484</v>
      </c>
      <c r="M9" s="84" t="s">
        <v>484</v>
      </c>
      <c r="N9" s="84" t="s">
        <v>484</v>
      </c>
      <c r="O9" s="84" t="s">
        <v>484</v>
      </c>
      <c r="P9" s="84"/>
      <c r="Q9" s="84"/>
      <c r="R9" s="84"/>
      <c r="S9" s="64" t="s">
        <v>484</v>
      </c>
      <c r="T9" s="64" t="s">
        <v>484</v>
      </c>
      <c r="U9" s="64"/>
    </row>
    <row r="10" spans="1:23" ht="90">
      <c r="A10" s="86" t="b">
        <v>0</v>
      </c>
      <c r="B10" s="64" t="s">
        <v>567</v>
      </c>
      <c r="C10" s="64" t="s">
        <v>1330</v>
      </c>
      <c r="D10" s="89" t="s">
        <v>574</v>
      </c>
      <c r="E10" s="89" t="s">
        <v>574</v>
      </c>
      <c r="F10" s="84" t="s">
        <v>484</v>
      </c>
      <c r="G10" s="84" t="s">
        <v>484</v>
      </c>
      <c r="H10" s="84" t="s">
        <v>484</v>
      </c>
      <c r="I10" s="84" t="s">
        <v>484</v>
      </c>
      <c r="J10" s="84" t="s">
        <v>484</v>
      </c>
      <c r="K10" s="84" t="s">
        <v>484</v>
      </c>
      <c r="L10" s="84" t="s">
        <v>484</v>
      </c>
      <c r="M10" s="84" t="s">
        <v>484</v>
      </c>
      <c r="N10" s="84" t="s">
        <v>484</v>
      </c>
      <c r="O10" s="84" t="s">
        <v>484</v>
      </c>
      <c r="P10" s="84"/>
      <c r="Q10" s="84"/>
      <c r="R10" s="84"/>
      <c r="S10" s="64" t="s">
        <v>484</v>
      </c>
      <c r="T10" s="64" t="s">
        <v>484</v>
      </c>
      <c r="U10" s="64"/>
    </row>
    <row r="11" spans="1:23" ht="105">
      <c r="A11" s="86" t="s">
        <v>429</v>
      </c>
      <c r="B11" s="64" t="s">
        <v>70</v>
      </c>
      <c r="C11" s="64" t="s">
        <v>1603</v>
      </c>
      <c r="D11" s="64" t="s">
        <v>1328</v>
      </c>
      <c r="E11" s="84" t="s">
        <v>1627</v>
      </c>
      <c r="F11" s="84" t="s">
        <v>484</v>
      </c>
      <c r="G11" s="64" t="s">
        <v>1609</v>
      </c>
      <c r="H11" s="84" t="s">
        <v>484</v>
      </c>
      <c r="I11" s="84" t="s">
        <v>1610</v>
      </c>
      <c r="J11" s="84" t="s">
        <v>1615</v>
      </c>
      <c r="K11" s="84" t="s">
        <v>484</v>
      </c>
      <c r="L11" s="84" t="s">
        <v>484</v>
      </c>
      <c r="M11" s="84" t="s">
        <v>484</v>
      </c>
      <c r="N11" s="84" t="s">
        <v>484</v>
      </c>
      <c r="O11" s="84" t="s">
        <v>1622</v>
      </c>
      <c r="P11" s="84"/>
      <c r="Q11" s="84"/>
      <c r="R11" s="84"/>
      <c r="S11" s="64" t="s">
        <v>484</v>
      </c>
      <c r="T11" s="64" t="s">
        <v>484</v>
      </c>
      <c r="U11" s="64"/>
    </row>
    <row r="12" spans="1:23" ht="105">
      <c r="A12" s="86" t="s">
        <v>429</v>
      </c>
      <c r="B12" s="64" t="s">
        <v>71</v>
      </c>
      <c r="C12" s="64" t="s">
        <v>1603</v>
      </c>
      <c r="D12" s="64" t="s">
        <v>1328</v>
      </c>
      <c r="E12" s="84" t="s">
        <v>1627</v>
      </c>
      <c r="F12" s="84" t="s">
        <v>484</v>
      </c>
      <c r="G12" s="64" t="s">
        <v>1494</v>
      </c>
      <c r="H12" s="64" t="s">
        <v>1626</v>
      </c>
      <c r="I12" s="92" t="s">
        <v>484</v>
      </c>
      <c r="J12" s="84" t="s">
        <v>484</v>
      </c>
      <c r="K12" s="84" t="s">
        <v>484</v>
      </c>
      <c r="L12" s="84" t="s">
        <v>484</v>
      </c>
      <c r="M12" s="84" t="s">
        <v>484</v>
      </c>
      <c r="N12" s="84" t="s">
        <v>484</v>
      </c>
      <c r="O12" s="84" t="s">
        <v>1622</v>
      </c>
      <c r="P12" s="84"/>
      <c r="Q12" s="84"/>
      <c r="R12" s="84"/>
      <c r="S12" s="64" t="s">
        <v>484</v>
      </c>
      <c r="T12" s="64" t="s">
        <v>484</v>
      </c>
      <c r="U12" s="64"/>
    </row>
    <row r="13" spans="1:23" ht="105">
      <c r="A13" s="86" t="s">
        <v>429</v>
      </c>
      <c r="B13" s="64" t="s">
        <v>57</v>
      </c>
      <c r="C13" s="64" t="s">
        <v>1603</v>
      </c>
      <c r="D13" s="64" t="s">
        <v>1606</v>
      </c>
      <c r="E13" s="84" t="s">
        <v>1627</v>
      </c>
      <c r="F13" s="84" t="s">
        <v>484</v>
      </c>
      <c r="G13" s="64" t="s">
        <v>1609</v>
      </c>
      <c r="H13" s="84" t="s">
        <v>484</v>
      </c>
      <c r="I13" s="84" t="s">
        <v>1610</v>
      </c>
      <c r="J13" s="84" t="s">
        <v>1615</v>
      </c>
      <c r="K13" s="84" t="s">
        <v>484</v>
      </c>
      <c r="L13" s="84" t="s">
        <v>484</v>
      </c>
      <c r="M13" s="84" t="s">
        <v>484</v>
      </c>
      <c r="N13" s="84" t="s">
        <v>484</v>
      </c>
      <c r="O13" s="84" t="s">
        <v>1622</v>
      </c>
      <c r="P13" s="84"/>
      <c r="Q13" s="84"/>
      <c r="R13" s="84"/>
      <c r="S13" s="64" t="s">
        <v>484</v>
      </c>
      <c r="T13" s="64" t="s">
        <v>484</v>
      </c>
      <c r="U13" s="64"/>
    </row>
    <row r="14" spans="1:23" ht="90">
      <c r="A14" s="86" t="s">
        <v>429</v>
      </c>
      <c r="B14" s="64" t="s">
        <v>61</v>
      </c>
      <c r="C14" s="64" t="s">
        <v>1493</v>
      </c>
      <c r="D14" s="64" t="s">
        <v>1606</v>
      </c>
      <c r="E14" s="84" t="s">
        <v>1627</v>
      </c>
      <c r="F14" s="84" t="s">
        <v>484</v>
      </c>
      <c r="G14" s="64" t="s">
        <v>1494</v>
      </c>
      <c r="H14" s="84" t="s">
        <v>484</v>
      </c>
      <c r="I14" s="84" t="s">
        <v>484</v>
      </c>
      <c r="J14" s="84" t="s">
        <v>484</v>
      </c>
      <c r="K14" s="84" t="s">
        <v>484</v>
      </c>
      <c r="L14" s="84" t="s">
        <v>484</v>
      </c>
      <c r="M14" s="84" t="s">
        <v>484</v>
      </c>
      <c r="N14" s="84" t="s">
        <v>484</v>
      </c>
      <c r="O14" s="84" t="s">
        <v>1621</v>
      </c>
      <c r="P14" s="84"/>
      <c r="Q14" s="84"/>
      <c r="R14" s="84"/>
      <c r="S14" s="64" t="s">
        <v>484</v>
      </c>
      <c r="T14" s="64" t="s">
        <v>484</v>
      </c>
      <c r="U14" s="87"/>
    </row>
    <row r="15" spans="1:23" ht="90">
      <c r="A15" s="86" t="s">
        <v>429</v>
      </c>
      <c r="B15" s="64" t="s">
        <v>59</v>
      </c>
      <c r="C15" s="64" t="s">
        <v>1493</v>
      </c>
      <c r="D15" s="64" t="s">
        <v>1606</v>
      </c>
      <c r="E15" s="84" t="s">
        <v>1627</v>
      </c>
      <c r="F15" s="84" t="s">
        <v>484</v>
      </c>
      <c r="G15" s="64" t="s">
        <v>1608</v>
      </c>
      <c r="H15" s="84" t="s">
        <v>484</v>
      </c>
      <c r="I15" s="84" t="s">
        <v>1489</v>
      </c>
      <c r="J15" s="84" t="s">
        <v>1613</v>
      </c>
      <c r="K15" s="84" t="s">
        <v>484</v>
      </c>
      <c r="L15" s="84" t="s">
        <v>1616</v>
      </c>
      <c r="M15" s="84" t="s">
        <v>484</v>
      </c>
      <c r="N15" s="84" t="s">
        <v>484</v>
      </c>
      <c r="O15" s="84" t="s">
        <v>484</v>
      </c>
      <c r="P15" s="84"/>
      <c r="Q15" s="84"/>
      <c r="R15" s="84"/>
      <c r="S15" s="87" t="s">
        <v>417</v>
      </c>
      <c r="T15" s="64" t="s">
        <v>484</v>
      </c>
      <c r="U15" s="64"/>
    </row>
    <row r="16" spans="1:23" ht="90">
      <c r="A16" s="88" t="s">
        <v>428</v>
      </c>
      <c r="B16" s="64" t="s">
        <v>33</v>
      </c>
      <c r="C16" s="64" t="s">
        <v>1327</v>
      </c>
      <c r="D16" s="64" t="s">
        <v>1333</v>
      </c>
      <c r="E16" s="84" t="s">
        <v>484</v>
      </c>
      <c r="F16" s="84" t="s">
        <v>484</v>
      </c>
      <c r="G16" s="84" t="s">
        <v>484</v>
      </c>
      <c r="H16" s="84" t="s">
        <v>484</v>
      </c>
      <c r="I16" s="84" t="s">
        <v>484</v>
      </c>
      <c r="J16" s="84" t="s">
        <v>484</v>
      </c>
      <c r="K16" s="84" t="s">
        <v>484</v>
      </c>
      <c r="L16" s="84" t="s">
        <v>484</v>
      </c>
      <c r="M16" s="84" t="s">
        <v>484</v>
      </c>
      <c r="N16" s="84" t="s">
        <v>484</v>
      </c>
      <c r="O16" s="84" t="s">
        <v>484</v>
      </c>
      <c r="P16" s="84"/>
      <c r="Q16" s="84"/>
      <c r="R16" s="84"/>
      <c r="S16" s="64" t="s">
        <v>484</v>
      </c>
      <c r="T16" s="64" t="s">
        <v>484</v>
      </c>
      <c r="U16" s="64"/>
    </row>
    <row r="17" spans="1:21" ht="90">
      <c r="A17" s="88" t="s">
        <v>428</v>
      </c>
      <c r="B17" s="64" t="s">
        <v>79</v>
      </c>
      <c r="C17" s="64" t="s">
        <v>1330</v>
      </c>
      <c r="D17" s="64" t="s">
        <v>1328</v>
      </c>
      <c r="E17" s="84" t="s">
        <v>484</v>
      </c>
      <c r="F17" s="84" t="s">
        <v>1329</v>
      </c>
      <c r="G17" s="84" t="s">
        <v>484</v>
      </c>
      <c r="H17" s="84" t="s">
        <v>484</v>
      </c>
      <c r="I17" s="84" t="s">
        <v>484</v>
      </c>
      <c r="J17" s="84" t="s">
        <v>484</v>
      </c>
      <c r="K17" s="84" t="s">
        <v>484</v>
      </c>
      <c r="L17" s="84" t="s">
        <v>484</v>
      </c>
      <c r="M17" s="84" t="s">
        <v>484</v>
      </c>
      <c r="N17" s="84" t="s">
        <v>484</v>
      </c>
      <c r="O17" s="84" t="s">
        <v>484</v>
      </c>
      <c r="P17" s="84"/>
      <c r="Q17" s="84"/>
      <c r="R17" s="84"/>
      <c r="S17" s="64" t="s">
        <v>484</v>
      </c>
      <c r="T17" s="64" t="s">
        <v>484</v>
      </c>
      <c r="U17" s="64"/>
    </row>
    <row r="18" spans="1:21" ht="77.25" customHeight="1">
      <c r="A18" s="88" t="s">
        <v>428</v>
      </c>
      <c r="B18" s="64" t="s">
        <v>62</v>
      </c>
      <c r="C18" s="64" t="s">
        <v>1133</v>
      </c>
      <c r="D18" s="64" t="s">
        <v>1328</v>
      </c>
      <c r="E18" s="84" t="s">
        <v>484</v>
      </c>
      <c r="F18" s="84" t="s">
        <v>484</v>
      </c>
      <c r="G18" s="84" t="s">
        <v>484</v>
      </c>
      <c r="H18" s="84" t="s">
        <v>484</v>
      </c>
      <c r="I18" s="84" t="s">
        <v>484</v>
      </c>
      <c r="J18" s="84" t="s">
        <v>484</v>
      </c>
      <c r="K18" s="84" t="s">
        <v>484</v>
      </c>
      <c r="L18" s="84" t="s">
        <v>484</v>
      </c>
      <c r="M18" s="84" t="s">
        <v>484</v>
      </c>
      <c r="N18" s="84" t="s">
        <v>484</v>
      </c>
      <c r="O18" s="84" t="s">
        <v>484</v>
      </c>
      <c r="P18" s="84"/>
      <c r="Q18" s="84"/>
      <c r="R18" s="84"/>
      <c r="S18" s="64" t="s">
        <v>484</v>
      </c>
      <c r="T18" s="64" t="s">
        <v>484</v>
      </c>
      <c r="U18" s="95"/>
    </row>
    <row r="19" spans="1:21" ht="90">
      <c r="A19" s="86" t="b">
        <v>0</v>
      </c>
      <c r="B19" s="64" t="s">
        <v>399</v>
      </c>
      <c r="C19" s="64" t="s">
        <v>1133</v>
      </c>
      <c r="D19" s="64" t="s">
        <v>1328</v>
      </c>
      <c r="E19" s="84" t="s">
        <v>484</v>
      </c>
      <c r="F19" s="84" t="s">
        <v>484</v>
      </c>
      <c r="G19" s="84" t="s">
        <v>484</v>
      </c>
      <c r="H19" s="64" t="s">
        <v>1625</v>
      </c>
      <c r="I19" s="84" t="s">
        <v>484</v>
      </c>
      <c r="J19" s="84" t="s">
        <v>484</v>
      </c>
      <c r="K19" s="84" t="s">
        <v>484</v>
      </c>
      <c r="L19" s="84" t="s">
        <v>484</v>
      </c>
      <c r="M19" s="84" t="s">
        <v>484</v>
      </c>
      <c r="N19" s="84" t="s">
        <v>484</v>
      </c>
      <c r="O19" s="84" t="s">
        <v>484</v>
      </c>
      <c r="P19" s="84"/>
      <c r="Q19" s="84"/>
      <c r="R19" s="84"/>
      <c r="S19" s="64" t="s">
        <v>484</v>
      </c>
      <c r="T19" s="64" t="s">
        <v>396</v>
      </c>
      <c r="U19" s="64"/>
    </row>
    <row r="20" spans="1:21" ht="90">
      <c r="A20" s="86" t="b">
        <v>0</v>
      </c>
      <c r="B20" s="64" t="s">
        <v>410</v>
      </c>
      <c r="C20" s="64" t="s">
        <v>1133</v>
      </c>
      <c r="D20" s="64" t="s">
        <v>1328</v>
      </c>
      <c r="E20" s="84" t="s">
        <v>484</v>
      </c>
      <c r="F20" s="84" t="s">
        <v>484</v>
      </c>
      <c r="G20" s="84" t="s">
        <v>484</v>
      </c>
      <c r="H20" s="84" t="s">
        <v>484</v>
      </c>
      <c r="I20" s="84" t="s">
        <v>484</v>
      </c>
      <c r="J20" s="84" t="s">
        <v>484</v>
      </c>
      <c r="K20" s="84" t="s">
        <v>484</v>
      </c>
      <c r="L20" s="84" t="s">
        <v>484</v>
      </c>
      <c r="M20" s="84" t="s">
        <v>484</v>
      </c>
      <c r="N20" s="84" t="s">
        <v>484</v>
      </c>
      <c r="O20" s="84" t="s">
        <v>484</v>
      </c>
      <c r="P20" s="84"/>
      <c r="Q20" s="84"/>
      <c r="R20" s="84"/>
      <c r="S20" s="64" t="s">
        <v>484</v>
      </c>
      <c r="T20" s="64" t="s">
        <v>409</v>
      </c>
      <c r="U20" s="64"/>
    </row>
    <row r="21" spans="1:21" ht="90">
      <c r="A21" s="86" t="b">
        <v>0</v>
      </c>
      <c r="B21" s="64" t="s">
        <v>408</v>
      </c>
      <c r="C21" s="64" t="s">
        <v>1133</v>
      </c>
      <c r="D21" s="64" t="s">
        <v>1328</v>
      </c>
      <c r="E21" s="84" t="s">
        <v>484</v>
      </c>
      <c r="F21" s="84" t="s">
        <v>484</v>
      </c>
      <c r="G21" s="84" t="s">
        <v>484</v>
      </c>
      <c r="H21" s="84" t="s">
        <v>484</v>
      </c>
      <c r="I21" s="84" t="s">
        <v>484</v>
      </c>
      <c r="J21" s="84" t="s">
        <v>484</v>
      </c>
      <c r="K21" s="84" t="s">
        <v>484</v>
      </c>
      <c r="L21" s="84" t="s">
        <v>484</v>
      </c>
      <c r="M21" s="84" t="s">
        <v>484</v>
      </c>
      <c r="N21" s="84" t="s">
        <v>484</v>
      </c>
      <c r="O21" s="84" t="s">
        <v>484</v>
      </c>
      <c r="P21" s="84"/>
      <c r="Q21" s="84"/>
      <c r="R21" s="84"/>
      <c r="S21" s="64" t="s">
        <v>484</v>
      </c>
      <c r="T21" s="64" t="s">
        <v>407</v>
      </c>
      <c r="U21" s="91"/>
    </row>
    <row r="22" spans="1:21" ht="90">
      <c r="A22" s="86" t="b">
        <v>0</v>
      </c>
      <c r="B22" s="64" t="s">
        <v>406</v>
      </c>
      <c r="C22" s="64" t="s">
        <v>1133</v>
      </c>
      <c r="D22" s="64" t="s">
        <v>1328</v>
      </c>
      <c r="E22" s="84" t="s">
        <v>484</v>
      </c>
      <c r="F22" s="84" t="s">
        <v>484</v>
      </c>
      <c r="G22" s="84" t="s">
        <v>484</v>
      </c>
      <c r="H22" s="84" t="s">
        <v>484</v>
      </c>
      <c r="I22" s="84" t="s">
        <v>484</v>
      </c>
      <c r="J22" s="84" t="s">
        <v>484</v>
      </c>
      <c r="K22" s="84" t="s">
        <v>484</v>
      </c>
      <c r="L22" s="84" t="s">
        <v>484</v>
      </c>
      <c r="M22" s="84" t="s">
        <v>484</v>
      </c>
      <c r="N22" s="84" t="s">
        <v>484</v>
      </c>
      <c r="O22" s="84" t="s">
        <v>484</v>
      </c>
      <c r="P22" s="84"/>
      <c r="Q22" s="84"/>
      <c r="R22" s="84"/>
      <c r="S22" s="64" t="s">
        <v>484</v>
      </c>
      <c r="T22" s="64" t="s">
        <v>405</v>
      </c>
      <c r="U22" s="64"/>
    </row>
    <row r="23" spans="1:21" ht="90">
      <c r="A23" s="86" t="s">
        <v>429</v>
      </c>
      <c r="B23" s="64" t="s">
        <v>82</v>
      </c>
      <c r="C23" s="64" t="s">
        <v>1493</v>
      </c>
      <c r="D23" s="64" t="s">
        <v>1328</v>
      </c>
      <c r="E23" s="84" t="s">
        <v>484</v>
      </c>
      <c r="F23" s="84" t="s">
        <v>484</v>
      </c>
      <c r="G23" s="64" t="s">
        <v>1608</v>
      </c>
      <c r="H23" s="84" t="s">
        <v>484</v>
      </c>
      <c r="I23" s="84" t="s">
        <v>1489</v>
      </c>
      <c r="J23" s="84" t="s">
        <v>1486</v>
      </c>
      <c r="K23" s="84" t="s">
        <v>484</v>
      </c>
      <c r="L23" s="84" t="s">
        <v>484</v>
      </c>
      <c r="M23" s="84" t="s">
        <v>1619</v>
      </c>
      <c r="N23" s="84" t="s">
        <v>484</v>
      </c>
      <c r="O23" s="84" t="s">
        <v>1622</v>
      </c>
      <c r="P23" s="84"/>
      <c r="Q23" s="84"/>
      <c r="R23" s="84"/>
      <c r="S23" s="64" t="s">
        <v>484</v>
      </c>
      <c r="T23" s="64" t="s">
        <v>484</v>
      </c>
      <c r="U23" s="64"/>
    </row>
    <row r="24" spans="1:21" ht="90">
      <c r="A24" s="86" t="s">
        <v>429</v>
      </c>
      <c r="B24" s="64" t="s">
        <v>54</v>
      </c>
      <c r="C24" s="64" t="s">
        <v>1493</v>
      </c>
      <c r="D24" s="64" t="s">
        <v>1328</v>
      </c>
      <c r="E24" s="84" t="s">
        <v>484</v>
      </c>
      <c r="F24" s="84" t="s">
        <v>484</v>
      </c>
      <c r="G24" s="64" t="s">
        <v>1608</v>
      </c>
      <c r="H24" s="84" t="s">
        <v>484</v>
      </c>
      <c r="I24" s="84" t="s">
        <v>1489</v>
      </c>
      <c r="J24" s="84" t="s">
        <v>1486</v>
      </c>
      <c r="K24" s="84" t="s">
        <v>484</v>
      </c>
      <c r="L24" s="84" t="s">
        <v>484</v>
      </c>
      <c r="M24" s="84" t="s">
        <v>1620</v>
      </c>
      <c r="N24" s="84" t="s">
        <v>484</v>
      </c>
      <c r="O24" s="84" t="s">
        <v>1622</v>
      </c>
      <c r="P24" s="84"/>
      <c r="Q24" s="84"/>
      <c r="R24" s="84"/>
      <c r="S24" s="64" t="s">
        <v>484</v>
      </c>
      <c r="T24" s="64" t="s">
        <v>484</v>
      </c>
      <c r="U24" s="96"/>
    </row>
    <row r="25" spans="1:21" ht="90">
      <c r="A25" s="86" t="s">
        <v>429</v>
      </c>
      <c r="B25" s="64" t="s">
        <v>51</v>
      </c>
      <c r="C25" s="64" t="s">
        <v>1493</v>
      </c>
      <c r="D25" s="64" t="s">
        <v>1328</v>
      </c>
      <c r="E25" s="84" t="s">
        <v>484</v>
      </c>
      <c r="F25" s="84" t="s">
        <v>484</v>
      </c>
      <c r="G25" s="64" t="s">
        <v>1608</v>
      </c>
      <c r="H25" s="84" t="s">
        <v>484</v>
      </c>
      <c r="I25" s="84" t="s">
        <v>1489</v>
      </c>
      <c r="J25" s="84" t="s">
        <v>1612</v>
      </c>
      <c r="K25" s="84" t="s">
        <v>1618</v>
      </c>
      <c r="L25" s="84" t="s">
        <v>484</v>
      </c>
      <c r="M25" s="84" t="s">
        <v>484</v>
      </c>
      <c r="N25" s="84" t="s">
        <v>484</v>
      </c>
      <c r="O25" s="84" t="s">
        <v>1622</v>
      </c>
      <c r="P25" s="84"/>
      <c r="Q25" s="84"/>
      <c r="R25" s="84"/>
      <c r="S25" s="64" t="s">
        <v>484</v>
      </c>
      <c r="T25" s="64" t="s">
        <v>484</v>
      </c>
      <c r="U25" s="64"/>
    </row>
    <row r="26" spans="1:21" ht="90">
      <c r="A26" s="86" t="s">
        <v>429</v>
      </c>
      <c r="B26" s="64" t="s">
        <v>50</v>
      </c>
      <c r="C26" s="64" t="s">
        <v>1493</v>
      </c>
      <c r="D26" s="64" t="s">
        <v>1328</v>
      </c>
      <c r="E26" s="84" t="s">
        <v>484</v>
      </c>
      <c r="F26" s="84" t="s">
        <v>484</v>
      </c>
      <c r="G26" s="64" t="s">
        <v>1608</v>
      </c>
      <c r="H26" s="84" t="s">
        <v>484</v>
      </c>
      <c r="I26" s="84" t="s">
        <v>1489</v>
      </c>
      <c r="J26" s="84" t="s">
        <v>1614</v>
      </c>
      <c r="K26" s="84" t="s">
        <v>1618</v>
      </c>
      <c r="L26" s="84" t="s">
        <v>484</v>
      </c>
      <c r="M26" s="84" t="s">
        <v>484</v>
      </c>
      <c r="N26" s="84" t="s">
        <v>484</v>
      </c>
      <c r="O26" s="84" t="s">
        <v>1622</v>
      </c>
      <c r="P26" s="84"/>
      <c r="Q26" s="84"/>
      <c r="R26" s="84"/>
      <c r="S26" s="64" t="s">
        <v>484</v>
      </c>
      <c r="T26" s="64" t="s">
        <v>484</v>
      </c>
      <c r="U26" s="64"/>
    </row>
    <row r="27" spans="1:21" ht="90">
      <c r="A27" s="86" t="s">
        <v>429</v>
      </c>
      <c r="B27" s="64" t="s">
        <v>64</v>
      </c>
      <c r="C27" s="64" t="s">
        <v>1493</v>
      </c>
      <c r="D27" s="64" t="s">
        <v>1328</v>
      </c>
      <c r="E27" s="84" t="s">
        <v>484</v>
      </c>
      <c r="F27" s="84" t="s">
        <v>484</v>
      </c>
      <c r="G27" s="64" t="s">
        <v>1608</v>
      </c>
      <c r="H27" s="84" t="s">
        <v>484</v>
      </c>
      <c r="I27" s="84" t="s">
        <v>1489</v>
      </c>
      <c r="J27" s="84" t="s">
        <v>1612</v>
      </c>
      <c r="K27" s="84" t="s">
        <v>1617</v>
      </c>
      <c r="L27" s="84" t="s">
        <v>484</v>
      </c>
      <c r="M27" s="84" t="s">
        <v>484</v>
      </c>
      <c r="N27" s="84" t="s">
        <v>484</v>
      </c>
      <c r="O27" s="84" t="s">
        <v>1622</v>
      </c>
      <c r="P27" s="84"/>
      <c r="Q27" s="84"/>
      <c r="R27" s="84"/>
      <c r="S27" s="64" t="s">
        <v>484</v>
      </c>
      <c r="T27" s="64" t="s">
        <v>484</v>
      </c>
      <c r="U27" s="64"/>
    </row>
    <row r="28" spans="1:21" ht="90">
      <c r="A28" s="86" t="s">
        <v>429</v>
      </c>
      <c r="B28" s="64" t="s">
        <v>49</v>
      </c>
      <c r="C28" s="64" t="s">
        <v>1493</v>
      </c>
      <c r="D28" s="64" t="s">
        <v>1328</v>
      </c>
      <c r="E28" s="84" t="s">
        <v>484</v>
      </c>
      <c r="F28" s="84" t="s">
        <v>484</v>
      </c>
      <c r="G28" s="64" t="s">
        <v>1608</v>
      </c>
      <c r="H28" s="84" t="s">
        <v>484</v>
      </c>
      <c r="I28" s="84" t="s">
        <v>1489</v>
      </c>
      <c r="J28" s="84" t="s">
        <v>1614</v>
      </c>
      <c r="K28" s="84" t="s">
        <v>1617</v>
      </c>
      <c r="L28" s="84" t="s">
        <v>484</v>
      </c>
      <c r="M28" s="84" t="s">
        <v>484</v>
      </c>
      <c r="N28" s="84" t="s">
        <v>484</v>
      </c>
      <c r="O28" s="84" t="s">
        <v>1622</v>
      </c>
      <c r="P28" s="84"/>
      <c r="Q28" s="84"/>
      <c r="R28" s="84"/>
      <c r="S28" s="64" t="s">
        <v>484</v>
      </c>
      <c r="T28" s="64" t="s">
        <v>484</v>
      </c>
      <c r="U28" s="64"/>
    </row>
    <row r="29" spans="1:21" ht="120">
      <c r="A29" s="86" t="s">
        <v>429</v>
      </c>
      <c r="B29" s="64" t="s">
        <v>41</v>
      </c>
      <c r="C29" s="64" t="s">
        <v>1605</v>
      </c>
      <c r="D29" s="64" t="s">
        <v>1328</v>
      </c>
      <c r="E29" s="84" t="s">
        <v>484</v>
      </c>
      <c r="F29" s="84" t="s">
        <v>484</v>
      </c>
      <c r="G29" s="64" t="s">
        <v>1494</v>
      </c>
      <c r="H29" s="84" t="s">
        <v>484</v>
      </c>
      <c r="I29" s="84" t="s">
        <v>1489</v>
      </c>
      <c r="J29" s="84" t="s">
        <v>1615</v>
      </c>
      <c r="K29" s="84" t="s">
        <v>484</v>
      </c>
      <c r="L29" s="84" t="s">
        <v>484</v>
      </c>
      <c r="M29" s="84" t="s">
        <v>484</v>
      </c>
      <c r="N29" s="84" t="s">
        <v>484</v>
      </c>
      <c r="O29" s="84" t="s">
        <v>484</v>
      </c>
      <c r="P29" s="84"/>
      <c r="Q29" s="84"/>
      <c r="R29" s="84"/>
      <c r="S29" s="84" t="s">
        <v>484</v>
      </c>
      <c r="T29" s="64" t="s">
        <v>484</v>
      </c>
      <c r="U29" s="64"/>
    </row>
    <row r="30" spans="1:21" ht="90">
      <c r="A30" s="88" t="s">
        <v>428</v>
      </c>
      <c r="B30" s="64" t="s">
        <v>36</v>
      </c>
      <c r="C30" s="64" t="s">
        <v>1326</v>
      </c>
      <c r="D30" s="64" t="s">
        <v>1607</v>
      </c>
      <c r="E30" s="84" t="s">
        <v>484</v>
      </c>
      <c r="F30" s="84" t="s">
        <v>1329</v>
      </c>
      <c r="G30" s="84" t="s">
        <v>484</v>
      </c>
      <c r="H30" s="84" t="s">
        <v>484</v>
      </c>
      <c r="I30" s="84" t="s">
        <v>484</v>
      </c>
      <c r="J30" s="84" t="s">
        <v>484</v>
      </c>
      <c r="K30" s="84" t="s">
        <v>484</v>
      </c>
      <c r="L30" s="84" t="s">
        <v>484</v>
      </c>
      <c r="M30" s="84" t="s">
        <v>484</v>
      </c>
      <c r="N30" s="84" t="s">
        <v>484</v>
      </c>
      <c r="O30" s="84" t="s">
        <v>484</v>
      </c>
      <c r="P30" s="84"/>
      <c r="Q30" s="84"/>
      <c r="R30" s="84"/>
      <c r="S30" s="64" t="s">
        <v>484</v>
      </c>
      <c r="T30" s="64" t="s">
        <v>484</v>
      </c>
      <c r="U30" s="64"/>
    </row>
    <row r="31" spans="1:21" ht="90">
      <c r="A31" s="86" t="s">
        <v>429</v>
      </c>
      <c r="B31" s="64" t="s">
        <v>44</v>
      </c>
      <c r="C31" s="64" t="s">
        <v>1493</v>
      </c>
      <c r="D31" s="84" t="s">
        <v>484</v>
      </c>
      <c r="E31" s="84" t="s">
        <v>484</v>
      </c>
      <c r="F31" s="84" t="s">
        <v>484</v>
      </c>
      <c r="G31" s="64" t="s">
        <v>1608</v>
      </c>
      <c r="H31" s="84" t="s">
        <v>484</v>
      </c>
      <c r="I31" s="84" t="s">
        <v>1489</v>
      </c>
      <c r="J31" s="84" t="s">
        <v>1611</v>
      </c>
      <c r="K31" s="84" t="s">
        <v>484</v>
      </c>
      <c r="L31" s="84" t="s">
        <v>484</v>
      </c>
      <c r="M31" s="84" t="s">
        <v>484</v>
      </c>
      <c r="N31" s="84" t="s">
        <v>484</v>
      </c>
      <c r="O31" s="84" t="s">
        <v>1622</v>
      </c>
      <c r="P31" s="84"/>
      <c r="Q31" s="84"/>
      <c r="R31" s="84"/>
      <c r="S31" s="64" t="s">
        <v>484</v>
      </c>
      <c r="T31" s="64" t="s">
        <v>484</v>
      </c>
      <c r="U31" s="64"/>
    </row>
    <row r="32" spans="1:2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autoFilter ref="A1:U31" xr:uid="{726B9559-5016-4120-B9D4-D87ECBDDFECD}">
    <sortState xmlns:xlrd2="http://schemas.microsoft.com/office/spreadsheetml/2017/richdata2" ref="A2:U31">
      <sortCondition ref="U1:U31"/>
    </sortState>
  </autoFilter>
  <conditionalFormatting sqref="D19">
    <cfRule type="cellIs" dxfId="140" priority="1" operator="equal">
      <formula>"-"</formula>
    </cfRule>
  </conditionalFormatting>
  <conditionalFormatting sqref="D5:E5 E21:E23 P21:R23">
    <cfRule type="cellIs" dxfId="139" priority="4" operator="equal">
      <formula>"-"</formula>
    </cfRule>
  </conditionalFormatting>
  <conditionalFormatting sqref="S2:S3">
    <cfRule type="cellIs" dxfId="138" priority="12" operator="equal">
      <formula>"-"</formula>
    </cfRule>
    <cfRule type="containsText" dxfId="137" priority="18" operator="containsText" text="sp_size">
      <formula>NOT(ISERROR(SEARCH(("sp_size"),(S2))))</formula>
    </cfRule>
    <cfRule type="containsText" dxfId="136" priority="19" operator="containsText" text="rarity">
      <formula>NOT(ISERROR(SEARCH(("rarity"),(S2))))</formula>
    </cfRule>
    <cfRule type="containsText" dxfId="135" priority="20" operator="containsText" text="sp_size">
      <formula>NOT(ISERROR(SEARCH(("sp_size"),(S2))))</formula>
    </cfRule>
    <cfRule type="containsText" dxfId="134" priority="21" operator="containsText" text="rarity">
      <formula>NOT(ISERROR(SEARCH(("rarity"),(S2))))</formula>
    </cfRule>
  </conditionalFormatting>
  <conditionalFormatting sqref="U21">
    <cfRule type="cellIs" dxfId="133" priority="27" operator="equal">
      <formula>"-"</formula>
    </cfRule>
  </conditionalFormatting>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5DF3C-B59A-4900-9A3B-DC2F4DEF098C}">
  <sheetPr filterMode="1">
    <tabColor rgb="FFA8D08D"/>
  </sheetPr>
  <dimension ref="A1:AS994"/>
  <sheetViews>
    <sheetView zoomScaleNormal="100" workbookViewId="0">
      <pane ySplit="1" topLeftCell="A2" activePane="bottomLeft" state="frozen"/>
      <selection activeCell="N1" sqref="N1"/>
      <selection pane="bottomLeft" activeCell="H17" sqref="H17"/>
    </sheetView>
  </sheetViews>
  <sheetFormatPr defaultColWidth="14.375" defaultRowHeight="15" customHeight="1"/>
  <cols>
    <col min="1" max="1" width="10.75" bestFit="1" customWidth="1"/>
    <col min="2" max="2" width="10.75" hidden="1" customWidth="1"/>
    <col min="3" max="3" width="16.875" hidden="1" customWidth="1"/>
    <col min="4" max="4" width="16.625" customWidth="1"/>
    <col min="5" max="5" width="20.375" bestFit="1" customWidth="1"/>
    <col min="6" max="6" width="32" customWidth="1"/>
    <col min="7" max="7" width="19.375" customWidth="1"/>
    <col min="8" max="8" width="32.75" customWidth="1"/>
    <col min="9" max="9" width="9.125" customWidth="1"/>
    <col min="10" max="10" width="32" customWidth="1"/>
    <col min="11" max="11" width="34.125" style="3" customWidth="1"/>
    <col min="12" max="12" width="42.125" customWidth="1"/>
    <col min="13" max="13" width="29" customWidth="1"/>
    <col min="14" max="14" width="6.75" customWidth="1"/>
    <col min="15" max="15" width="29.125" customWidth="1"/>
    <col min="16" max="16" width="47.875" customWidth="1"/>
    <col min="17" max="17" width="28.25" customWidth="1"/>
    <col min="18" max="18" width="21.375" customWidth="1"/>
    <col min="19" max="19" width="20.125" customWidth="1"/>
    <col min="20" max="20" width="13.625" customWidth="1"/>
    <col min="21" max="21" width="14.625" customWidth="1"/>
    <col min="22" max="22" width="16.375" customWidth="1"/>
    <col min="23" max="23" width="11.75" customWidth="1"/>
    <col min="24" max="24" width="19.375" customWidth="1"/>
    <col min="25" max="25" width="10.375" customWidth="1"/>
    <col min="26" max="26" width="13.875" customWidth="1"/>
    <col min="27" max="27" width="9.625" customWidth="1"/>
    <col min="28" max="28" width="9" customWidth="1"/>
    <col min="29" max="29" width="9.125" customWidth="1"/>
    <col min="30" max="30" width="19.25" customWidth="1"/>
    <col min="31" max="31" width="13.375" customWidth="1"/>
    <col min="32" max="32" width="17.625" customWidth="1"/>
    <col min="33" max="33" width="21.25" customWidth="1"/>
    <col min="34" max="37" width="9.125" customWidth="1"/>
    <col min="38" max="38" width="20.25" customWidth="1"/>
    <col min="39" max="39" width="9.125" customWidth="1"/>
    <col min="40" max="40" width="24.375" customWidth="1"/>
    <col min="41" max="41" width="10.75" customWidth="1"/>
    <col min="42" max="42" width="30.875" customWidth="1"/>
    <col min="43" max="43" width="20.125" customWidth="1"/>
    <col min="44" max="44" width="40.375" customWidth="1"/>
    <col min="45" max="45" width="3.125" bestFit="1" customWidth="1"/>
  </cols>
  <sheetData>
    <row r="1" spans="1:45" s="3" customFormat="1" ht="15.75">
      <c r="A1" s="14" t="s">
        <v>427</v>
      </c>
      <c r="B1" s="14" t="s">
        <v>1104</v>
      </c>
      <c r="C1" s="14" t="s">
        <v>522</v>
      </c>
      <c r="D1" s="14" t="s">
        <v>395</v>
      </c>
      <c r="E1" s="14" t="s">
        <v>575</v>
      </c>
      <c r="F1" s="45" t="s">
        <v>1331</v>
      </c>
      <c r="G1" s="45" t="s">
        <v>1103</v>
      </c>
      <c r="H1" s="45" t="s">
        <v>1100</v>
      </c>
      <c r="I1" s="49" t="s">
        <v>1130</v>
      </c>
      <c r="J1" s="45" t="s">
        <v>495</v>
      </c>
      <c r="K1" s="48" t="s">
        <v>1129</v>
      </c>
      <c r="L1" s="14" t="s">
        <v>1094</v>
      </c>
      <c r="M1" s="14" t="s">
        <v>577</v>
      </c>
      <c r="N1" s="14" t="s">
        <v>1102</v>
      </c>
      <c r="O1" s="14" t="s">
        <v>1105</v>
      </c>
      <c r="P1" s="14" t="s">
        <v>1101</v>
      </c>
      <c r="Q1" s="14" t="s">
        <v>1099</v>
      </c>
      <c r="R1" s="14" t="s">
        <v>1098</v>
      </c>
      <c r="S1" s="14" t="s">
        <v>1097</v>
      </c>
      <c r="T1" s="14" t="s">
        <v>444</v>
      </c>
      <c r="U1" s="14" t="s">
        <v>441</v>
      </c>
      <c r="V1" s="14" t="s">
        <v>12</v>
      </c>
      <c r="W1" s="14" t="s">
        <v>442</v>
      </c>
      <c r="X1" s="14" t="s">
        <v>961</v>
      </c>
      <c r="Y1" s="14" t="s">
        <v>14</v>
      </c>
      <c r="Z1" s="14" t="s">
        <v>458</v>
      </c>
      <c r="AA1" s="14" t="s">
        <v>445</v>
      </c>
      <c r="AB1" s="14" t="s">
        <v>21</v>
      </c>
      <c r="AC1" s="14" t="s">
        <v>443</v>
      </c>
      <c r="AD1" s="14" t="s">
        <v>450</v>
      </c>
      <c r="AE1" s="14" t="s">
        <v>31</v>
      </c>
      <c r="AF1" s="14" t="s">
        <v>451</v>
      </c>
      <c r="AG1" s="14" t="s">
        <v>1047</v>
      </c>
      <c r="AH1" s="14" t="s">
        <v>570</v>
      </c>
      <c r="AI1" s="14" t="s">
        <v>456</v>
      </c>
      <c r="AJ1" s="14" t="s">
        <v>468</v>
      </c>
      <c r="AK1" s="14" t="s">
        <v>459</v>
      </c>
      <c r="AL1" s="14" t="s">
        <v>460</v>
      </c>
      <c r="AM1" s="14" t="s">
        <v>461</v>
      </c>
      <c r="AN1" s="14" t="s">
        <v>1096</v>
      </c>
      <c r="AO1" s="14" t="s">
        <v>1128</v>
      </c>
      <c r="AP1" s="14" t="s">
        <v>1095</v>
      </c>
      <c r="AQ1" s="14" t="s">
        <v>1093</v>
      </c>
      <c r="AR1" s="14" t="s">
        <v>1092</v>
      </c>
      <c r="AS1" s="14" t="s">
        <v>576</v>
      </c>
    </row>
    <row r="2" spans="1:45" ht="15.75">
      <c r="A2" s="7" t="s">
        <v>429</v>
      </c>
      <c r="B2" s="7">
        <v>10</v>
      </c>
      <c r="C2" s="4">
        <v>8</v>
      </c>
      <c r="D2" s="3" t="s">
        <v>70</v>
      </c>
      <c r="E2" s="3" t="s">
        <v>116</v>
      </c>
      <c r="F2" s="3" t="s">
        <v>780</v>
      </c>
      <c r="G2" s="4" t="str">
        <f t="shared" ref="G2:G15" si="0">B2&amp;"."&amp;C2</f>
        <v>10.8</v>
      </c>
      <c r="H2" s="3" t="s">
        <v>599</v>
      </c>
      <c r="I2" s="3"/>
      <c r="J2" s="5" t="s">
        <v>975</v>
      </c>
      <c r="K2" s="3" t="str">
        <f t="shared" ref="K2:K29" si="1">J2&amp;" ("&amp;AQ2&amp;")"</f>
        <v>Ideally 1/3 the home range radius (~4-7 camera per home range) (SCR/SECR: Sollmann et al., 2012; Sun et al., 2014; Wearn &amp; Glover-Kapfer, 2017)</v>
      </c>
      <c r="L2" s="3" t="s">
        <v>376</v>
      </c>
      <c r="M2" s="5" t="s">
        <v>1077</v>
      </c>
      <c r="N2" s="5"/>
      <c r="O2" s="3" t="s">
        <v>430</v>
      </c>
      <c r="P2" s="3" t="s">
        <v>975</v>
      </c>
      <c r="Q2" s="3" t="s">
        <v>974</v>
      </c>
      <c r="R2" s="5" t="s">
        <v>973</v>
      </c>
      <c r="S2" s="5" t="s">
        <v>1075</v>
      </c>
      <c r="T2" s="3"/>
      <c r="U2" s="3"/>
      <c r="V2" s="3"/>
      <c r="W2" s="37" t="s">
        <v>442</v>
      </c>
      <c r="X2" s="3"/>
      <c r="Y2" s="3"/>
      <c r="Z2" s="3"/>
      <c r="AA2" s="3"/>
      <c r="AB2" s="3"/>
      <c r="AC2" s="3"/>
      <c r="AD2" s="3"/>
      <c r="AE2" s="3"/>
      <c r="AF2" s="3"/>
      <c r="AG2" s="3"/>
      <c r="AH2" s="3"/>
      <c r="AI2" s="3"/>
      <c r="AJ2" s="3"/>
      <c r="AK2" s="3"/>
      <c r="AL2" s="3"/>
      <c r="AM2" s="3"/>
      <c r="AN2" s="5"/>
      <c r="AO2" s="5"/>
      <c r="AP2" s="5" t="s">
        <v>484</v>
      </c>
      <c r="AQ2" s="3" t="s">
        <v>324</v>
      </c>
      <c r="AR2" s="3" t="s">
        <v>1114</v>
      </c>
      <c r="AS2" s="14" t="s">
        <v>576</v>
      </c>
    </row>
    <row r="3" spans="1:45" ht="15.75">
      <c r="A3" s="7" t="s">
        <v>429</v>
      </c>
      <c r="B3" s="7">
        <v>6</v>
      </c>
      <c r="C3" s="4">
        <v>9</v>
      </c>
      <c r="D3" s="3" t="s">
        <v>71</v>
      </c>
      <c r="E3" s="3" t="s">
        <v>116</v>
      </c>
      <c r="F3" s="3" t="s">
        <v>710</v>
      </c>
      <c r="G3" s="4" t="str">
        <f t="shared" si="0"/>
        <v>6.9</v>
      </c>
      <c r="H3" s="3" t="s">
        <v>599</v>
      </c>
      <c r="I3" s="3"/>
      <c r="J3" s="5" t="s">
        <v>975</v>
      </c>
      <c r="K3" s="3" t="str">
        <f t="shared" si="1"/>
        <v>Ideally 1/3 the home range radius (~4-7 camera per home range) (Sollmann et al., 2012; Sun et al., 2014; Wearn &amp; Glover-Kapfer, 2017)</v>
      </c>
      <c r="L3" s="3" t="s">
        <v>377</v>
      </c>
      <c r="M3" s="7" t="s">
        <v>960</v>
      </c>
      <c r="N3" s="7"/>
      <c r="O3" s="3" t="s">
        <v>430</v>
      </c>
      <c r="P3" s="3" t="s">
        <v>975</v>
      </c>
      <c r="Q3" s="3" t="s">
        <v>974</v>
      </c>
      <c r="R3" s="5" t="s">
        <v>973</v>
      </c>
      <c r="S3" s="3"/>
      <c r="T3" s="3"/>
      <c r="U3" s="3"/>
      <c r="V3" s="3"/>
      <c r="W3" s="37" t="s">
        <v>442</v>
      </c>
      <c r="X3" s="3"/>
      <c r="Y3" s="3"/>
      <c r="Z3" s="3"/>
      <c r="AA3" s="3"/>
      <c r="AB3" s="3"/>
      <c r="AC3" s="3"/>
      <c r="AD3" s="3"/>
      <c r="AE3" s="3"/>
      <c r="AF3" s="3"/>
      <c r="AG3" s="3"/>
      <c r="AH3" s="3"/>
      <c r="AI3" s="3"/>
      <c r="AJ3" s="3"/>
      <c r="AK3" s="3"/>
      <c r="AL3" s="3"/>
      <c r="AM3" s="3"/>
      <c r="AN3" s="3"/>
      <c r="AO3" s="3"/>
      <c r="AP3" s="3" t="s">
        <v>377</v>
      </c>
      <c r="AQ3" s="3" t="s">
        <v>326</v>
      </c>
      <c r="AR3" s="3" t="s">
        <v>1117</v>
      </c>
      <c r="AS3" s="14" t="s">
        <v>576</v>
      </c>
    </row>
    <row r="4" spans="1:45" ht="15.75">
      <c r="A4" s="7" t="s">
        <v>429</v>
      </c>
      <c r="B4" s="7">
        <v>10</v>
      </c>
      <c r="C4" s="4">
        <v>10</v>
      </c>
      <c r="D4" s="3" t="s">
        <v>70</v>
      </c>
      <c r="E4" s="3" t="s">
        <v>116</v>
      </c>
      <c r="F4" s="3" t="s">
        <v>782</v>
      </c>
      <c r="G4" s="4" t="str">
        <f t="shared" si="0"/>
        <v>10.10</v>
      </c>
      <c r="H4" s="3" t="s">
        <v>599</v>
      </c>
      <c r="I4" s="3"/>
      <c r="J4" s="5" t="s">
        <v>1124</v>
      </c>
      <c r="K4" s="3" t="str">
        <f t="shared" si="1"/>
        <v>&lt;b&gt;≥ 0.8 times the home range radius (maximum)&lt;/b&gt; (SCR/SECR: Sollmann et al., 2012; Sun et al., 2014; Wearn &amp; Glover-Kapfer, 2017)</v>
      </c>
      <c r="L4" s="3" t="s">
        <v>334</v>
      </c>
      <c r="M4" s="3" t="s">
        <v>991</v>
      </c>
      <c r="N4" s="3" t="b">
        <v>1</v>
      </c>
      <c r="O4" s="3" t="s">
        <v>431</v>
      </c>
      <c r="P4" s="10" t="s">
        <v>1087</v>
      </c>
      <c r="Q4" s="3" t="s">
        <v>974</v>
      </c>
      <c r="R4" s="5" t="s">
        <v>976</v>
      </c>
      <c r="S4" s="5" t="s">
        <v>1075</v>
      </c>
      <c r="T4" s="3"/>
      <c r="U4" s="3"/>
      <c r="V4" s="3"/>
      <c r="W4" s="37" t="s">
        <v>442</v>
      </c>
      <c r="X4" s="3"/>
      <c r="Y4" s="3"/>
      <c r="Z4" s="3"/>
      <c r="AA4" s="3"/>
      <c r="AB4" s="3"/>
      <c r="AC4" s="3"/>
      <c r="AD4" s="3"/>
      <c r="AE4" s="3"/>
      <c r="AF4" s="3"/>
      <c r="AG4" s="3"/>
      <c r="AH4" s="3"/>
      <c r="AI4" s="3"/>
      <c r="AJ4" s="3"/>
      <c r="AK4" s="3"/>
      <c r="AL4" s="3"/>
      <c r="AM4" s="3"/>
      <c r="AN4" s="5"/>
      <c r="AO4" s="5"/>
      <c r="AP4" s="5" t="s">
        <v>484</v>
      </c>
      <c r="AQ4" s="3" t="s">
        <v>324</v>
      </c>
      <c r="AR4" s="3" t="s">
        <v>1074</v>
      </c>
      <c r="AS4" s="14" t="s">
        <v>576</v>
      </c>
    </row>
    <row r="5" spans="1:45" ht="15.75">
      <c r="A5" s="7" t="s">
        <v>429</v>
      </c>
      <c r="B5" s="7">
        <v>6</v>
      </c>
      <c r="C5" s="4">
        <v>10</v>
      </c>
      <c r="D5" s="3" t="s">
        <v>71</v>
      </c>
      <c r="E5" s="3" t="s">
        <v>116</v>
      </c>
      <c r="F5" s="3" t="s">
        <v>711</v>
      </c>
      <c r="G5" s="4" t="str">
        <f t="shared" si="0"/>
        <v>6.10</v>
      </c>
      <c r="H5" s="3" t="s">
        <v>599</v>
      </c>
      <c r="I5" s="3"/>
      <c r="J5" s="5" t="s">
        <v>1116</v>
      </c>
      <c r="K5" s="3" t="str">
        <f t="shared" si="1"/>
        <v>&lt;b&gt;Maximum of 0.8 times the home range radius&lt;/b&gt; (Sollmann et al., 2012; Sun et al., 2014; Wearn &amp; Glover-Kapfer, 2017)</v>
      </c>
      <c r="L5" s="3" t="s">
        <v>335</v>
      </c>
      <c r="M5" s="5" t="s">
        <v>991</v>
      </c>
      <c r="N5" s="3" t="b">
        <v>1</v>
      </c>
      <c r="O5" s="3" t="s">
        <v>431</v>
      </c>
      <c r="P5" s="10" t="s">
        <v>335</v>
      </c>
      <c r="Q5" s="3" t="s">
        <v>974</v>
      </c>
      <c r="R5" s="5" t="s">
        <v>976</v>
      </c>
      <c r="S5" s="3"/>
      <c r="T5" s="3"/>
      <c r="U5" s="3"/>
      <c r="V5" s="3"/>
      <c r="W5" s="37" t="s">
        <v>442</v>
      </c>
      <c r="X5" s="3"/>
      <c r="Y5" s="3"/>
      <c r="Z5" s="3"/>
      <c r="AA5" s="3"/>
      <c r="AB5" s="3"/>
      <c r="AC5" s="3"/>
      <c r="AD5" s="3"/>
      <c r="AE5" s="3"/>
      <c r="AF5" s="3"/>
      <c r="AG5" s="3"/>
      <c r="AH5" s="3"/>
      <c r="AI5" s="3"/>
      <c r="AJ5" s="3"/>
      <c r="AK5" s="3"/>
      <c r="AL5" s="3"/>
      <c r="AM5" s="3"/>
      <c r="AN5" s="5"/>
      <c r="AO5" s="5"/>
      <c r="AP5" s="3" t="s">
        <v>335</v>
      </c>
      <c r="AQ5" s="3" t="s">
        <v>326</v>
      </c>
      <c r="AR5" s="3" t="s">
        <v>947</v>
      </c>
      <c r="AS5" s="14" t="s">
        <v>576</v>
      </c>
    </row>
    <row r="6" spans="1:45" ht="15.75">
      <c r="A6" s="7" t="s">
        <v>429</v>
      </c>
      <c r="B6" s="7">
        <v>10</v>
      </c>
      <c r="C6" s="4">
        <v>7</v>
      </c>
      <c r="D6" s="3" t="s">
        <v>70</v>
      </c>
      <c r="E6" s="3" t="s">
        <v>116</v>
      </c>
      <c r="F6" s="3" t="s">
        <v>779</v>
      </c>
      <c r="G6" s="4" t="str">
        <f t="shared" si="0"/>
        <v>10.7</v>
      </c>
      <c r="H6" s="3" t="s">
        <v>599</v>
      </c>
      <c r="I6" s="3"/>
      <c r="J6" s="5" t="s">
        <v>1125</v>
      </c>
      <c r="K6" s="3" t="str">
        <f t="shared" si="1"/>
        <v>&lt;b&gt;&lt; home range diameter (minimum)&lt;/b&gt; (SCR/SECR: Sollmann et al., 2012; Sun et al., 2014; Wearn &amp; Glover-Kapfer, 2017)</v>
      </c>
      <c r="L6" s="3" t="s">
        <v>325</v>
      </c>
      <c r="M6" s="5" t="s">
        <v>1079</v>
      </c>
      <c r="N6" s="3" t="b">
        <v>1</v>
      </c>
      <c r="O6" s="3" t="s">
        <v>432</v>
      </c>
      <c r="P6" s="3" t="s">
        <v>1078</v>
      </c>
      <c r="Q6" s="3" t="s">
        <v>974</v>
      </c>
      <c r="R6" s="5" t="s">
        <v>976</v>
      </c>
      <c r="S6" s="5" t="s">
        <v>1075</v>
      </c>
      <c r="T6" s="3"/>
      <c r="U6" s="3"/>
      <c r="V6" s="3"/>
      <c r="W6" s="37" t="s">
        <v>442</v>
      </c>
      <c r="X6" s="3"/>
      <c r="Y6" s="3"/>
      <c r="Z6" s="3"/>
      <c r="AA6" s="3"/>
      <c r="AB6" s="3"/>
      <c r="AC6" s="3"/>
      <c r="AD6" s="3"/>
      <c r="AE6" s="3"/>
      <c r="AF6" s="3"/>
      <c r="AG6" s="3"/>
      <c r="AH6" s="3"/>
      <c r="AI6" s="3"/>
      <c r="AJ6" s="3"/>
      <c r="AK6" s="3"/>
      <c r="AL6" s="3"/>
      <c r="AM6" s="3"/>
      <c r="AN6" s="5"/>
      <c r="AO6" s="5"/>
      <c r="AP6" s="5" t="s">
        <v>484</v>
      </c>
      <c r="AQ6" s="3" t="s">
        <v>324</v>
      </c>
      <c r="AR6" s="3" t="s">
        <v>1123</v>
      </c>
      <c r="AS6" s="14" t="s">
        <v>576</v>
      </c>
    </row>
    <row r="7" spans="1:45" ht="15.75">
      <c r="A7" s="7" t="s">
        <v>429</v>
      </c>
      <c r="B7" s="7">
        <v>5</v>
      </c>
      <c r="C7" s="4">
        <v>9</v>
      </c>
      <c r="D7" s="3" t="s">
        <v>41</v>
      </c>
      <c r="E7" s="3" t="s">
        <v>116</v>
      </c>
      <c r="F7" s="3" t="s">
        <v>691</v>
      </c>
      <c r="G7" s="4" t="str">
        <f t="shared" si="0"/>
        <v>5.9</v>
      </c>
      <c r="H7" s="3" t="s">
        <v>599</v>
      </c>
      <c r="I7" s="3"/>
      <c r="J7" s="5" t="s">
        <v>977</v>
      </c>
      <c r="K7" s="3" t="str">
        <f t="shared" si="1"/>
        <v>&lt; home range diameter ([*v] Rovero et al., 2013)</v>
      </c>
      <c r="L7" s="3" t="s">
        <v>329</v>
      </c>
      <c r="M7" s="5" t="s">
        <v>978</v>
      </c>
      <c r="N7" s="5"/>
      <c r="O7" s="3" t="s">
        <v>432</v>
      </c>
      <c r="P7" s="3" t="s">
        <v>977</v>
      </c>
      <c r="Q7" s="3" t="s">
        <v>974</v>
      </c>
      <c r="R7" s="5" t="s">
        <v>976</v>
      </c>
      <c r="S7" s="3"/>
      <c r="T7" s="3"/>
      <c r="U7" s="3"/>
      <c r="V7" s="3"/>
      <c r="W7" s="37" t="s">
        <v>442</v>
      </c>
      <c r="X7" s="3"/>
      <c r="Y7" s="3"/>
      <c r="Z7" s="3"/>
      <c r="AA7" s="3"/>
      <c r="AB7" s="3"/>
      <c r="AC7" s="3"/>
      <c r="AD7" s="3"/>
      <c r="AE7" s="3"/>
      <c r="AF7" s="3"/>
      <c r="AG7" s="3"/>
      <c r="AH7" s="3"/>
      <c r="AI7" s="3"/>
      <c r="AJ7" s="3"/>
      <c r="AK7" s="3"/>
      <c r="AL7" s="3"/>
      <c r="AM7" s="3"/>
      <c r="AN7" s="5"/>
      <c r="AO7" s="5"/>
      <c r="AP7" s="3" t="s">
        <v>330</v>
      </c>
      <c r="AQ7" s="3" t="s">
        <v>328</v>
      </c>
      <c r="AR7" s="3" t="s">
        <v>1109</v>
      </c>
      <c r="AS7" s="14" t="s">
        <v>576</v>
      </c>
    </row>
    <row r="8" spans="1:45" ht="15.75">
      <c r="A8" s="7" t="s">
        <v>429</v>
      </c>
      <c r="B8" s="7">
        <v>6</v>
      </c>
      <c r="C8" s="4">
        <v>8</v>
      </c>
      <c r="D8" s="3" t="s">
        <v>71</v>
      </c>
      <c r="E8" s="3" t="s">
        <v>116</v>
      </c>
      <c r="F8" s="3" t="s">
        <v>709</v>
      </c>
      <c r="G8" s="4" t="str">
        <f t="shared" si="0"/>
        <v>6.8</v>
      </c>
      <c r="H8" s="3" t="s">
        <v>599</v>
      </c>
      <c r="I8" s="3"/>
      <c r="J8" s="5" t="s">
        <v>977</v>
      </c>
      <c r="K8" s="3" t="str">
        <f t="shared" si="1"/>
        <v>&lt; home range diameter (Sollmann et al., 2012; Sun et al., 2014; Wearn &amp; Glover-Kapfer, 2017)</v>
      </c>
      <c r="L8" s="3" t="s">
        <v>327</v>
      </c>
      <c r="M8" s="5" t="s">
        <v>978</v>
      </c>
      <c r="N8" s="5"/>
      <c r="O8" s="3" t="s">
        <v>432</v>
      </c>
      <c r="P8" s="3" t="s">
        <v>977</v>
      </c>
      <c r="Q8" s="3" t="s">
        <v>974</v>
      </c>
      <c r="R8" s="5" t="s">
        <v>976</v>
      </c>
      <c r="S8" s="3"/>
      <c r="T8" s="3"/>
      <c r="U8" s="3"/>
      <c r="V8" s="3"/>
      <c r="W8" s="37" t="s">
        <v>442</v>
      </c>
      <c r="X8" s="3"/>
      <c r="Y8" s="3"/>
      <c r="Z8" s="3"/>
      <c r="AA8" s="3"/>
      <c r="AB8" s="3"/>
      <c r="AC8" s="3"/>
      <c r="AD8" s="3"/>
      <c r="AE8" s="3"/>
      <c r="AF8" s="3"/>
      <c r="AG8" s="3"/>
      <c r="AH8" s="3"/>
      <c r="AI8" s="3"/>
      <c r="AJ8" s="3"/>
      <c r="AK8" s="3"/>
      <c r="AL8" s="3"/>
      <c r="AM8" s="3"/>
      <c r="AN8" s="5"/>
      <c r="AO8" s="5"/>
      <c r="AP8" s="5" t="s">
        <v>484</v>
      </c>
      <c r="AQ8" s="3" t="s">
        <v>326</v>
      </c>
      <c r="AR8" s="3" t="s">
        <v>1109</v>
      </c>
      <c r="AS8" s="14" t="s">
        <v>576</v>
      </c>
    </row>
    <row r="9" spans="1:45" ht="15.75">
      <c r="A9" s="7" t="s">
        <v>429</v>
      </c>
      <c r="B9" s="7">
        <v>5</v>
      </c>
      <c r="C9" s="4">
        <v>15</v>
      </c>
      <c r="D9" s="5" t="s">
        <v>41</v>
      </c>
      <c r="E9" s="3" t="s">
        <v>108</v>
      </c>
      <c r="F9" s="3" t="s">
        <v>694</v>
      </c>
      <c r="G9" s="4" t="str">
        <f t="shared" si="0"/>
        <v>5.15</v>
      </c>
      <c r="H9" s="3" t="s">
        <v>599</v>
      </c>
      <c r="I9" s="3"/>
      <c r="J9" s="5" t="s">
        <v>995</v>
      </c>
      <c r="K9" s="3" t="str">
        <f t="shared" si="1"/>
        <v>≥ 2 per smallest home range (Karanth &amp; Nichols, 1998; Rovero et al., 2013)</v>
      </c>
      <c r="L9" s="5" t="s">
        <v>304</v>
      </c>
      <c r="M9" s="5"/>
      <c r="N9" s="5"/>
      <c r="O9" s="13" t="s">
        <v>434</v>
      </c>
      <c r="P9" s="22" t="s">
        <v>995</v>
      </c>
      <c r="Q9" s="3" t="s">
        <v>974</v>
      </c>
      <c r="R9" s="5" t="s">
        <v>965</v>
      </c>
      <c r="S9" s="5"/>
      <c r="T9" s="3"/>
      <c r="U9" s="3"/>
      <c r="V9" s="3"/>
      <c r="W9" s="37" t="s">
        <v>442</v>
      </c>
      <c r="X9" s="3"/>
      <c r="Y9" s="3"/>
      <c r="Z9" s="3"/>
      <c r="AA9" s="3"/>
      <c r="AB9" s="3"/>
      <c r="AC9" s="3"/>
      <c r="AD9" s="3"/>
      <c r="AE9" s="3"/>
      <c r="AF9" s="3"/>
      <c r="AG9" s="3"/>
      <c r="AH9" s="3"/>
      <c r="AI9" s="3"/>
      <c r="AJ9" s="3"/>
      <c r="AK9" s="3"/>
      <c r="AL9" s="3"/>
      <c r="AM9" s="3"/>
      <c r="AN9" s="5"/>
      <c r="AO9" s="5"/>
      <c r="AP9" s="5" t="s">
        <v>305</v>
      </c>
      <c r="AQ9" s="5" t="s">
        <v>303</v>
      </c>
      <c r="AR9" s="3" t="s">
        <v>1109</v>
      </c>
      <c r="AS9" s="14" t="s">
        <v>576</v>
      </c>
    </row>
    <row r="10" spans="1:45" ht="15.75">
      <c r="A10" s="40" t="s">
        <v>429</v>
      </c>
      <c r="B10" s="40">
        <v>6</v>
      </c>
      <c r="C10" s="39">
        <v>21</v>
      </c>
      <c r="D10" s="38" t="s">
        <v>71</v>
      </c>
      <c r="E10" s="37" t="s">
        <v>108</v>
      </c>
      <c r="F10" s="37" t="s">
        <v>715</v>
      </c>
      <c r="G10" s="39" t="str">
        <f t="shared" si="0"/>
        <v>6.21</v>
      </c>
      <c r="H10" s="3" t="s">
        <v>599</v>
      </c>
      <c r="I10" s="37"/>
      <c r="J10" s="38" t="s">
        <v>987</v>
      </c>
      <c r="K10" s="3" t="str">
        <f t="shared" si="1"/>
        <v>&gt; 4 per home range (or less*) (Wearn &amp; Glover-Kapfer, 2017)</v>
      </c>
      <c r="L10" s="38" t="s">
        <v>306</v>
      </c>
      <c r="M10" s="38"/>
      <c r="N10" s="38"/>
      <c r="O10" s="38" t="s">
        <v>433</v>
      </c>
      <c r="P10" s="38" t="s">
        <v>987</v>
      </c>
      <c r="Q10" s="37" t="s">
        <v>974</v>
      </c>
      <c r="R10" s="38" t="s">
        <v>986</v>
      </c>
      <c r="S10" s="38" t="s">
        <v>500</v>
      </c>
      <c r="T10" s="37"/>
      <c r="U10" s="37"/>
      <c r="V10" s="37"/>
      <c r="W10" s="37" t="s">
        <v>442</v>
      </c>
      <c r="X10" s="37"/>
      <c r="Y10" s="37"/>
      <c r="Z10" s="37"/>
      <c r="AA10" s="37"/>
      <c r="AB10" s="37"/>
      <c r="AC10" s="37"/>
      <c r="AD10" s="37"/>
      <c r="AE10" s="37"/>
      <c r="AF10" s="37"/>
      <c r="AG10" s="37"/>
      <c r="AH10" s="37"/>
      <c r="AI10" s="37"/>
      <c r="AJ10" s="37"/>
      <c r="AK10" s="37"/>
      <c r="AL10" s="37"/>
      <c r="AM10" s="37"/>
      <c r="AN10" s="38"/>
      <c r="AO10" s="38"/>
      <c r="AP10" s="38" t="s">
        <v>484</v>
      </c>
      <c r="AQ10" s="38" t="s">
        <v>27</v>
      </c>
      <c r="AR10" s="3" t="s">
        <v>1114</v>
      </c>
      <c r="AS10" s="14" t="s">
        <v>576</v>
      </c>
    </row>
    <row r="11" spans="1:45" ht="15.75">
      <c r="A11" s="7" t="s">
        <v>429</v>
      </c>
      <c r="B11" s="7">
        <v>5</v>
      </c>
      <c r="C11" s="4">
        <v>16</v>
      </c>
      <c r="D11" s="5" t="s">
        <v>41</v>
      </c>
      <c r="E11" s="3" t="s">
        <v>108</v>
      </c>
      <c r="F11" s="3" t="s">
        <v>695</v>
      </c>
      <c r="G11" s="4" t="str">
        <f t="shared" si="0"/>
        <v>5.16</v>
      </c>
      <c r="H11" s="3" t="s">
        <v>599</v>
      </c>
      <c r="I11" s="3"/>
      <c r="J11" s="5" t="s">
        <v>994</v>
      </c>
      <c r="K11" s="3" t="str">
        <f t="shared" si="1"/>
        <v>&gt; 2-4 per smallest home range (Rovero et al., 2013)</v>
      </c>
      <c r="L11" s="5" t="s">
        <v>300</v>
      </c>
      <c r="M11" s="5"/>
      <c r="N11" s="5"/>
      <c r="O11" s="13" t="s">
        <v>436</v>
      </c>
      <c r="P11" s="22" t="s">
        <v>994</v>
      </c>
      <c r="Q11" s="3" t="s">
        <v>974</v>
      </c>
      <c r="R11" s="5" t="s">
        <v>965</v>
      </c>
      <c r="S11" s="5"/>
      <c r="T11" s="3"/>
      <c r="U11" s="3"/>
      <c r="V11" s="3"/>
      <c r="W11" s="37" t="s">
        <v>442</v>
      </c>
      <c r="X11" s="3"/>
      <c r="Y11" s="3"/>
      <c r="Z11" s="3"/>
      <c r="AA11" s="3"/>
      <c r="AB11" s="3"/>
      <c r="AC11" s="3"/>
      <c r="AD11" s="3"/>
      <c r="AE11" s="3"/>
      <c r="AF11" s="3"/>
      <c r="AG11" s="3"/>
      <c r="AH11" s="3"/>
      <c r="AI11" s="3"/>
      <c r="AJ11" s="3"/>
      <c r="AK11" s="3"/>
      <c r="AL11" s="3"/>
      <c r="AM11" s="3"/>
      <c r="AN11" s="5"/>
      <c r="AO11" s="5"/>
      <c r="AP11" s="5" t="s">
        <v>484</v>
      </c>
      <c r="AQ11" s="5" t="s">
        <v>39</v>
      </c>
      <c r="AR11" s="3" t="s">
        <v>1117</v>
      </c>
      <c r="AS11" s="14" t="s">
        <v>576</v>
      </c>
    </row>
    <row r="12" spans="1:45" ht="15.75">
      <c r="A12" s="7" t="s">
        <v>429</v>
      </c>
      <c r="B12" s="7">
        <v>10</v>
      </c>
      <c r="C12" s="4">
        <v>19</v>
      </c>
      <c r="D12" s="5" t="s">
        <v>70</v>
      </c>
      <c r="E12" s="3" t="s">
        <v>108</v>
      </c>
      <c r="F12" s="3" t="s">
        <v>786</v>
      </c>
      <c r="G12" s="4" t="str">
        <f t="shared" si="0"/>
        <v>10.19</v>
      </c>
      <c r="H12" s="3" t="s">
        <v>599</v>
      </c>
      <c r="I12" s="3"/>
      <c r="J12" s="5" t="s">
        <v>987</v>
      </c>
      <c r="K12" s="3" t="str">
        <f t="shared" si="1"/>
        <v>&gt; 4 per home range (or less*) (SCR/SECR: Wearn &amp; Glover-Kapfer, 2017)</v>
      </c>
      <c r="L12" s="5" t="s">
        <v>301</v>
      </c>
      <c r="M12" s="5"/>
      <c r="N12" s="5"/>
      <c r="O12" s="5" t="s">
        <v>435</v>
      </c>
      <c r="P12" s="5" t="s">
        <v>987</v>
      </c>
      <c r="Q12" s="3" t="s">
        <v>974</v>
      </c>
      <c r="R12" s="5" t="s">
        <v>986</v>
      </c>
      <c r="S12" s="5" t="s">
        <v>1075</v>
      </c>
      <c r="T12" s="3"/>
      <c r="U12" s="3"/>
      <c r="V12" s="3"/>
      <c r="W12" s="37" t="s">
        <v>442</v>
      </c>
      <c r="X12" s="3"/>
      <c r="Y12" s="3"/>
      <c r="Z12" s="3"/>
      <c r="AA12" s="3"/>
      <c r="AB12" s="3"/>
      <c r="AC12" s="3"/>
      <c r="AD12" s="3"/>
      <c r="AE12" s="3"/>
      <c r="AF12" s="3"/>
      <c r="AG12" s="3"/>
      <c r="AH12" s="3"/>
      <c r="AI12" s="3"/>
      <c r="AJ12" s="3"/>
      <c r="AK12" s="3"/>
      <c r="AL12" s="3"/>
      <c r="AM12" s="3"/>
      <c r="AN12" s="5"/>
      <c r="AO12" s="5"/>
      <c r="AP12" s="5" t="s">
        <v>484</v>
      </c>
      <c r="AQ12" s="5" t="s">
        <v>233</v>
      </c>
      <c r="AR12" s="3" t="s">
        <v>1114</v>
      </c>
      <c r="AS12" s="14" t="s">
        <v>576</v>
      </c>
    </row>
    <row r="13" spans="1:45" ht="15.75">
      <c r="A13" s="40" t="s">
        <v>429</v>
      </c>
      <c r="B13" s="40">
        <v>6</v>
      </c>
      <c r="C13" s="39">
        <v>15</v>
      </c>
      <c r="D13" s="38" t="s">
        <v>71</v>
      </c>
      <c r="E13" s="37" t="s">
        <v>108</v>
      </c>
      <c r="F13" s="37" t="s">
        <v>713</v>
      </c>
      <c r="G13" s="39" t="str">
        <f t="shared" si="0"/>
        <v>6.15</v>
      </c>
      <c r="H13" s="3" t="s">
        <v>599</v>
      </c>
      <c r="I13" s="37"/>
      <c r="J13" s="38" t="s">
        <v>987</v>
      </c>
      <c r="K13" s="3" t="str">
        <f t="shared" si="1"/>
        <v>&gt; 4 per home range (or less*) (Wearn &amp; Glover-Kapfer, 2017)</v>
      </c>
      <c r="L13" s="38" t="s">
        <v>302</v>
      </c>
      <c r="M13" s="38"/>
      <c r="N13" s="38"/>
      <c r="O13" s="38" t="s">
        <v>435</v>
      </c>
      <c r="P13" s="38" t="s">
        <v>987</v>
      </c>
      <c r="Q13" s="37" t="s">
        <v>974</v>
      </c>
      <c r="R13" s="38" t="s">
        <v>986</v>
      </c>
      <c r="S13" s="38"/>
      <c r="T13" s="37"/>
      <c r="U13" s="37"/>
      <c r="V13" s="37"/>
      <c r="W13" s="37" t="s">
        <v>442</v>
      </c>
      <c r="X13" s="37"/>
      <c r="Y13" s="37"/>
      <c r="Z13" s="37"/>
      <c r="AA13" s="37"/>
      <c r="AB13" s="37"/>
      <c r="AC13" s="37"/>
      <c r="AD13" s="37"/>
      <c r="AE13" s="37"/>
      <c r="AF13" s="37"/>
      <c r="AG13" s="37"/>
      <c r="AH13" s="37"/>
      <c r="AI13" s="37"/>
      <c r="AJ13" s="37"/>
      <c r="AK13" s="37"/>
      <c r="AL13" s="37"/>
      <c r="AM13" s="37"/>
      <c r="AN13" s="38"/>
      <c r="AO13" s="38"/>
      <c r="AP13" s="38" t="s">
        <v>484</v>
      </c>
      <c r="AQ13" s="38" t="s">
        <v>27</v>
      </c>
      <c r="AR13" s="3" t="s">
        <v>1114</v>
      </c>
      <c r="AS13" s="14" t="s">
        <v>576</v>
      </c>
    </row>
    <row r="14" spans="1:45" ht="15.75">
      <c r="A14" s="40" t="s">
        <v>429</v>
      </c>
      <c r="B14" s="40">
        <v>6</v>
      </c>
      <c r="C14" s="39">
        <v>22</v>
      </c>
      <c r="D14" s="38" t="s">
        <v>71</v>
      </c>
      <c r="E14" s="37" t="s">
        <v>108</v>
      </c>
      <c r="F14" s="37" t="s">
        <v>714</v>
      </c>
      <c r="G14" s="39" t="str">
        <f t="shared" si="0"/>
        <v>6.22</v>
      </c>
      <c r="H14" s="3" t="s">
        <v>584</v>
      </c>
      <c r="I14" s="38"/>
      <c r="J14" s="38" t="s">
        <v>497</v>
      </c>
      <c r="K14" s="3" t="str">
        <f t="shared" si="1"/>
        <v>If used suggested 4 camera per home range, 40-120 (Wearn &amp; Glover-Kapfer, 2017)</v>
      </c>
      <c r="L14" s="38" t="s">
        <v>236</v>
      </c>
      <c r="M14" s="38" t="s">
        <v>985</v>
      </c>
      <c r="N14" s="38"/>
      <c r="O14" s="38" t="s">
        <v>235</v>
      </c>
      <c r="P14" s="38" t="s">
        <v>497</v>
      </c>
      <c r="Q14" s="37" t="s">
        <v>984</v>
      </c>
      <c r="R14" s="38" t="s">
        <v>965</v>
      </c>
      <c r="S14" s="38" t="s">
        <v>500</v>
      </c>
      <c r="T14" s="37"/>
      <c r="U14" s="37"/>
      <c r="V14" s="37"/>
      <c r="W14" s="37" t="s">
        <v>442</v>
      </c>
      <c r="X14" s="37"/>
      <c r="Y14" s="37"/>
      <c r="Z14" s="37"/>
      <c r="AA14" s="37"/>
      <c r="AB14" s="37"/>
      <c r="AC14" s="37"/>
      <c r="AD14" s="37"/>
      <c r="AE14" s="37"/>
      <c r="AF14" s="37"/>
      <c r="AG14" s="37"/>
      <c r="AH14" s="37" t="s">
        <v>108</v>
      </c>
      <c r="AI14" s="37"/>
      <c r="AJ14" s="37"/>
      <c r="AK14" s="37"/>
      <c r="AL14" s="37"/>
      <c r="AM14" s="37"/>
      <c r="AN14" s="38"/>
      <c r="AO14" s="38"/>
      <c r="AP14" s="38" t="s">
        <v>484</v>
      </c>
      <c r="AQ14" s="38" t="s">
        <v>27</v>
      </c>
      <c r="AR14" s="37" t="s">
        <v>947</v>
      </c>
      <c r="AS14" s="14" t="s">
        <v>576</v>
      </c>
    </row>
    <row r="15" spans="1:45" ht="15.75">
      <c r="A15" s="7" t="s">
        <v>429</v>
      </c>
      <c r="B15" s="7">
        <v>10</v>
      </c>
      <c r="C15" s="4">
        <v>20</v>
      </c>
      <c r="D15" s="5" t="s">
        <v>70</v>
      </c>
      <c r="E15" s="3" t="s">
        <v>108</v>
      </c>
      <c r="F15" s="3" t="s">
        <v>787</v>
      </c>
      <c r="G15" s="4" t="str">
        <f t="shared" si="0"/>
        <v>10.20</v>
      </c>
      <c r="H15" s="3" t="s">
        <v>585</v>
      </c>
      <c r="I15" s="5"/>
      <c r="J15" s="5" t="s">
        <v>1085</v>
      </c>
      <c r="K15" s="3" t="str">
        <f t="shared" si="1"/>
        <v>If used suggested 4 camera per home range, 40-120 (or less*) (SCR/SECR: Wearn &amp; Glover-Kapfer, 2017)</v>
      </c>
      <c r="L15" s="5" t="s">
        <v>234</v>
      </c>
      <c r="M15" s="5" t="s">
        <v>985</v>
      </c>
      <c r="N15" s="5"/>
      <c r="O15" s="5" t="s">
        <v>235</v>
      </c>
      <c r="P15" s="5" t="s">
        <v>1085</v>
      </c>
      <c r="Q15" s="3" t="s">
        <v>484</v>
      </c>
      <c r="R15" s="5" t="s">
        <v>965</v>
      </c>
      <c r="S15" s="5" t="s">
        <v>1075</v>
      </c>
      <c r="T15" s="3"/>
      <c r="U15" s="3"/>
      <c r="V15" s="3"/>
      <c r="W15" s="3" t="s">
        <v>442</v>
      </c>
      <c r="X15" s="3"/>
      <c r="Y15" s="3"/>
      <c r="Z15" s="3"/>
      <c r="AA15" s="3"/>
      <c r="AB15" s="3"/>
      <c r="AC15" s="3"/>
      <c r="AD15" s="3"/>
      <c r="AE15" s="3"/>
      <c r="AF15" s="3"/>
      <c r="AG15" s="3"/>
      <c r="AH15" s="3" t="s">
        <v>570</v>
      </c>
      <c r="AI15" s="3"/>
      <c r="AJ15" s="3"/>
      <c r="AK15" s="3"/>
      <c r="AL15" s="3"/>
      <c r="AM15" s="3"/>
      <c r="AN15" s="5"/>
      <c r="AO15" s="5"/>
      <c r="AP15" s="5" t="s">
        <v>484</v>
      </c>
      <c r="AQ15" s="5" t="s">
        <v>233</v>
      </c>
      <c r="AR15" s="3" t="s">
        <v>1074</v>
      </c>
      <c r="AS15" s="14" t="s">
        <v>576</v>
      </c>
    </row>
    <row r="16" spans="1:45" ht="15.75">
      <c r="A16" s="43" t="s">
        <v>428</v>
      </c>
      <c r="B16" s="7">
        <v>18</v>
      </c>
      <c r="C16" s="4">
        <v>6</v>
      </c>
      <c r="D16" s="3" t="s">
        <v>33</v>
      </c>
      <c r="E16" s="3" t="s">
        <v>116</v>
      </c>
      <c r="F16" s="3" t="s">
        <v>916</v>
      </c>
      <c r="G16" s="4" t="str">
        <f>IF(C16&lt;10,(B16&amp;".0"&amp;C16),(B16&amp;"."&amp;C16))</f>
        <v>18.06</v>
      </c>
      <c r="H16" s="3" t="s">
        <v>599</v>
      </c>
      <c r="I16" s="3"/>
      <c r="J16" s="5" t="s">
        <v>1050</v>
      </c>
      <c r="K16" s="3" t="str">
        <f t="shared" si="1"/>
        <v>Ideally independant (&gt; home range diameter) (Ridout &amp; Linkie, 2009; Rowcliffe et al., 2014)</v>
      </c>
      <c r="L16" s="3" t="s">
        <v>155</v>
      </c>
      <c r="M16" s="7" t="s">
        <v>960</v>
      </c>
      <c r="N16" s="7"/>
      <c r="O16" s="3" t="s">
        <v>437</v>
      </c>
      <c r="P16" s="3" t="s">
        <v>1050</v>
      </c>
      <c r="Q16" s="3" t="s">
        <v>1049</v>
      </c>
      <c r="R16" s="5" t="s">
        <v>976</v>
      </c>
      <c r="S16" s="3"/>
      <c r="T16" s="3"/>
      <c r="U16" s="3"/>
      <c r="V16" s="3"/>
      <c r="W16" s="37" t="s">
        <v>442</v>
      </c>
      <c r="X16" s="3"/>
      <c r="Y16" s="3"/>
      <c r="Z16" s="3"/>
      <c r="AA16" s="3"/>
      <c r="AB16" s="3"/>
      <c r="AC16" s="3"/>
      <c r="AD16" s="3"/>
      <c r="AE16" s="3"/>
      <c r="AF16" s="3"/>
      <c r="AG16" s="3"/>
      <c r="AH16" s="3"/>
      <c r="AI16" s="3"/>
      <c r="AJ16" s="3"/>
      <c r="AK16" s="3"/>
      <c r="AL16" s="3"/>
      <c r="AM16" s="3"/>
      <c r="AN16" s="3"/>
      <c r="AO16" s="3"/>
      <c r="AP16" s="5" t="s">
        <v>484</v>
      </c>
      <c r="AQ16" s="3" t="s">
        <v>106</v>
      </c>
      <c r="AR16" s="3" t="s">
        <v>1117</v>
      </c>
      <c r="AS16" s="14" t="s">
        <v>576</v>
      </c>
    </row>
    <row r="17" spans="1:45" ht="15.75">
      <c r="A17" s="43" t="s">
        <v>428</v>
      </c>
      <c r="B17" s="7">
        <v>3</v>
      </c>
      <c r="C17" s="4">
        <v>9</v>
      </c>
      <c r="D17" s="3" t="s">
        <v>36</v>
      </c>
      <c r="E17" s="3" t="s">
        <v>116</v>
      </c>
      <c r="F17" s="3" t="s">
        <v>649</v>
      </c>
      <c r="G17" s="4" t="str">
        <f>IF(C17&lt;10,(B17&amp;".0"&amp;C17),(B17&amp;"."&amp;C17))</f>
        <v>3.09</v>
      </c>
      <c r="H17" s="3" t="s">
        <v>599</v>
      </c>
      <c r="I17" s="3"/>
      <c r="J17" s="5" t="s">
        <v>157</v>
      </c>
      <c r="K17" s="3" t="str">
        <f t="shared" si="1"/>
        <v>&gt; home range diameter (Wearn &amp; Glover-Kapfer, 2017)</v>
      </c>
      <c r="L17" s="3" t="s">
        <v>158</v>
      </c>
      <c r="M17" s="7" t="s">
        <v>1030</v>
      </c>
      <c r="N17" s="7"/>
      <c r="O17" s="3" t="s">
        <v>437</v>
      </c>
      <c r="P17" s="3" t="s">
        <v>157</v>
      </c>
      <c r="Q17" s="3" t="s">
        <v>974</v>
      </c>
      <c r="R17" s="5" t="s">
        <v>976</v>
      </c>
      <c r="S17" s="3"/>
      <c r="T17" s="3"/>
      <c r="U17" s="3"/>
      <c r="V17" s="3"/>
      <c r="W17" s="37" t="s">
        <v>442</v>
      </c>
      <c r="X17" s="3"/>
      <c r="Y17" s="3"/>
      <c r="Z17" s="3"/>
      <c r="AA17" s="3"/>
      <c r="AB17" s="3"/>
      <c r="AC17" s="3"/>
      <c r="AD17" s="3"/>
      <c r="AE17" s="3"/>
      <c r="AF17" s="3"/>
      <c r="AG17" s="3"/>
      <c r="AH17" s="3"/>
      <c r="AI17" s="3"/>
      <c r="AJ17" s="3"/>
      <c r="AK17" s="3"/>
      <c r="AL17" s="3"/>
      <c r="AM17" s="3"/>
      <c r="AN17" s="5"/>
      <c r="AO17" s="5"/>
      <c r="AP17" s="5" t="s">
        <v>484</v>
      </c>
      <c r="AQ17" s="3" t="s">
        <v>27</v>
      </c>
      <c r="AR17" s="3" t="s">
        <v>1109</v>
      </c>
      <c r="AS17" s="14" t="s">
        <v>576</v>
      </c>
    </row>
    <row r="18" spans="1:45" ht="15.75">
      <c r="A18" s="7" t="s">
        <v>429</v>
      </c>
      <c r="B18" s="7">
        <v>11</v>
      </c>
      <c r="C18" s="4">
        <v>14</v>
      </c>
      <c r="D18" s="3" t="s">
        <v>64</v>
      </c>
      <c r="E18" s="3" t="s">
        <v>116</v>
      </c>
      <c r="F18" s="3" t="s">
        <v>807</v>
      </c>
      <c r="G18" s="4" t="str">
        <f>B18&amp;"."&amp;C18</f>
        <v>11.14</v>
      </c>
      <c r="H18" s="3" t="s">
        <v>599</v>
      </c>
      <c r="I18" s="3"/>
      <c r="J18" s="5" t="s">
        <v>157</v>
      </c>
      <c r="K18" s="3" t="str">
        <f t="shared" si="1"/>
        <v>&gt; home range diameter (Wearn &amp; Glover-Kapfer, 2017)</v>
      </c>
      <c r="L18" s="3" t="s">
        <v>157</v>
      </c>
      <c r="M18" s="5" t="s">
        <v>978</v>
      </c>
      <c r="N18" s="5"/>
      <c r="O18" s="3" t="s">
        <v>437</v>
      </c>
      <c r="P18" s="3" t="s">
        <v>157</v>
      </c>
      <c r="Q18" s="3" t="s">
        <v>974</v>
      </c>
      <c r="R18" s="5" t="s">
        <v>976</v>
      </c>
      <c r="S18" s="3"/>
      <c r="T18" s="3"/>
      <c r="U18" s="3"/>
      <c r="V18" s="3"/>
      <c r="W18" s="37" t="s">
        <v>442</v>
      </c>
      <c r="X18" s="3"/>
      <c r="Y18" s="3"/>
      <c r="Z18" s="3"/>
      <c r="AA18" s="3"/>
      <c r="AB18" s="3"/>
      <c r="AC18" s="3"/>
      <c r="AD18" s="3"/>
      <c r="AE18" s="3"/>
      <c r="AF18" s="3"/>
      <c r="AG18" s="3"/>
      <c r="AH18" s="3"/>
      <c r="AI18" s="3"/>
      <c r="AJ18" s="3"/>
      <c r="AK18" s="3"/>
      <c r="AL18" s="3"/>
      <c r="AM18" s="3"/>
      <c r="AN18" s="5"/>
      <c r="AO18" s="5"/>
      <c r="AP18" s="5" t="s">
        <v>484</v>
      </c>
      <c r="AQ18" s="3" t="s">
        <v>27</v>
      </c>
      <c r="AR18" s="3" t="s">
        <v>1109</v>
      </c>
      <c r="AS18" s="14" t="s">
        <v>576</v>
      </c>
    </row>
    <row r="19" spans="1:45" ht="15.75" customHeight="1">
      <c r="A19" s="7" t="s">
        <v>429</v>
      </c>
      <c r="B19" s="7">
        <v>12</v>
      </c>
      <c r="C19" s="4">
        <v>16</v>
      </c>
      <c r="D19" s="3" t="s">
        <v>54</v>
      </c>
      <c r="E19" s="3" t="s">
        <v>116</v>
      </c>
      <c r="F19" s="3" t="s">
        <v>832</v>
      </c>
      <c r="G19" s="4" t="str">
        <f>B19&amp;"."&amp;C19</f>
        <v>12.16</v>
      </c>
      <c r="H19" s="3" t="s">
        <v>599</v>
      </c>
      <c r="I19" s="3"/>
      <c r="J19" s="5" t="s">
        <v>157</v>
      </c>
      <c r="K19" s="3" t="str">
        <f t="shared" si="1"/>
        <v>&gt; home range diameter (Wearn &amp; Glover-Kapfer, 2017)</v>
      </c>
      <c r="L19" s="3" t="s">
        <v>156</v>
      </c>
      <c r="M19" s="5" t="s">
        <v>978</v>
      </c>
      <c r="N19" s="5"/>
      <c r="O19" s="3" t="s">
        <v>437</v>
      </c>
      <c r="P19" s="3" t="s">
        <v>157</v>
      </c>
      <c r="Q19" s="3" t="s">
        <v>974</v>
      </c>
      <c r="R19" s="5" t="s">
        <v>976</v>
      </c>
      <c r="S19" s="5" t="s">
        <v>111</v>
      </c>
      <c r="T19" s="3"/>
      <c r="U19" s="3"/>
      <c r="V19" s="3"/>
      <c r="W19" s="37" t="s">
        <v>442</v>
      </c>
      <c r="X19" s="3"/>
      <c r="Y19" s="3"/>
      <c r="Z19" s="3"/>
      <c r="AA19" s="3"/>
      <c r="AB19" s="3"/>
      <c r="AC19" s="3"/>
      <c r="AD19" s="3"/>
      <c r="AE19" s="3"/>
      <c r="AF19" s="3"/>
      <c r="AG19" s="3"/>
      <c r="AH19" s="3"/>
      <c r="AI19" s="3"/>
      <c r="AJ19" s="3"/>
      <c r="AK19" s="3"/>
      <c r="AL19" s="3"/>
      <c r="AM19" s="3"/>
      <c r="AN19" s="5"/>
      <c r="AO19" s="5"/>
      <c r="AP19" s="5" t="s">
        <v>484</v>
      </c>
      <c r="AQ19" s="3" t="s">
        <v>27</v>
      </c>
      <c r="AR19" s="3" t="s">
        <v>1109</v>
      </c>
      <c r="AS19" s="14" t="s">
        <v>576</v>
      </c>
    </row>
    <row r="20" spans="1:45" ht="15.75" customHeight="1">
      <c r="A20" s="7" t="s">
        <v>429</v>
      </c>
      <c r="B20" s="7">
        <v>13</v>
      </c>
      <c r="C20" s="4">
        <v>12</v>
      </c>
      <c r="D20" s="3" t="s">
        <v>82</v>
      </c>
      <c r="E20" s="3" t="s">
        <v>116</v>
      </c>
      <c r="F20" s="3" t="s">
        <v>855</v>
      </c>
      <c r="G20" s="4" t="str">
        <f>B20&amp;"."&amp;C20</f>
        <v>13.12</v>
      </c>
      <c r="H20" s="3" t="s">
        <v>599</v>
      </c>
      <c r="I20" s="3"/>
      <c r="J20" s="5" t="s">
        <v>157</v>
      </c>
      <c r="K20" s="3" t="str">
        <f t="shared" si="1"/>
        <v>&gt; home range diameter (Wearn &amp; Glover-Kapfer, 2017)</v>
      </c>
      <c r="L20" s="3" t="s">
        <v>156</v>
      </c>
      <c r="M20" s="5" t="s">
        <v>978</v>
      </c>
      <c r="N20" s="5"/>
      <c r="O20" s="3" t="s">
        <v>437</v>
      </c>
      <c r="P20" s="3" t="s">
        <v>157</v>
      </c>
      <c r="Q20" s="3" t="s">
        <v>974</v>
      </c>
      <c r="R20" s="5"/>
      <c r="S20" s="5" t="s">
        <v>111</v>
      </c>
      <c r="T20" s="3"/>
      <c r="U20" s="3"/>
      <c r="V20" s="3"/>
      <c r="W20" s="37" t="s">
        <v>442</v>
      </c>
      <c r="X20" s="3"/>
      <c r="Y20" s="3"/>
      <c r="Z20" s="3"/>
      <c r="AA20" s="3"/>
      <c r="AB20" s="3"/>
      <c r="AC20" s="3"/>
      <c r="AD20" s="3"/>
      <c r="AE20" s="3"/>
      <c r="AF20" s="3"/>
      <c r="AG20" s="3"/>
      <c r="AH20" s="3"/>
      <c r="AI20" s="3"/>
      <c r="AJ20" s="3"/>
      <c r="AK20" s="3"/>
      <c r="AL20" s="3"/>
      <c r="AM20" s="3"/>
      <c r="AN20" s="5"/>
      <c r="AO20" s="5"/>
      <c r="AP20" s="5" t="s">
        <v>484</v>
      </c>
      <c r="AQ20" s="3" t="s">
        <v>27</v>
      </c>
      <c r="AR20" s="3" t="s">
        <v>1109</v>
      </c>
      <c r="AS20" s="14" t="s">
        <v>576</v>
      </c>
    </row>
    <row r="21" spans="1:45" ht="15.75" customHeight="1">
      <c r="A21" s="40" t="s">
        <v>429</v>
      </c>
      <c r="B21" s="40">
        <v>6</v>
      </c>
      <c r="C21" s="39">
        <v>16</v>
      </c>
      <c r="D21" s="38" t="s">
        <v>71</v>
      </c>
      <c r="E21" s="37" t="s">
        <v>108</v>
      </c>
      <c r="F21" s="37" t="s">
        <v>983</v>
      </c>
      <c r="G21" s="39" t="str">
        <f>B21&amp;"."&amp;C21</f>
        <v>6.16</v>
      </c>
      <c r="H21" s="3" t="s">
        <v>583</v>
      </c>
      <c r="I21" s="38"/>
      <c r="J21" s="38" t="s">
        <v>484</v>
      </c>
      <c r="K21" s="3" t="str">
        <f t="shared" si="1"/>
        <v>NULL ()</v>
      </c>
      <c r="L21" s="37" t="s">
        <v>28</v>
      </c>
      <c r="M21" s="38"/>
      <c r="N21" s="38"/>
      <c r="O21" s="42" t="s">
        <v>297</v>
      </c>
      <c r="P21" s="41" t="s">
        <v>484</v>
      </c>
      <c r="Q21" s="37" t="s">
        <v>484</v>
      </c>
      <c r="R21" s="38" t="s">
        <v>484</v>
      </c>
      <c r="S21" s="38"/>
      <c r="T21" s="37"/>
      <c r="U21" s="37"/>
      <c r="V21" s="37"/>
      <c r="W21" s="37"/>
      <c r="X21" s="37"/>
      <c r="Y21" s="37"/>
      <c r="Z21" s="37"/>
      <c r="AA21" s="37"/>
      <c r="AB21" s="37"/>
      <c r="AC21" s="37"/>
      <c r="AD21" s="37"/>
      <c r="AE21" s="37"/>
      <c r="AF21" s="37"/>
      <c r="AG21" s="37"/>
      <c r="AH21" s="37" t="s">
        <v>108</v>
      </c>
      <c r="AI21" s="37"/>
      <c r="AJ21" s="37"/>
      <c r="AK21" s="37"/>
      <c r="AL21" s="37"/>
      <c r="AM21" s="37"/>
      <c r="AN21" s="38"/>
      <c r="AO21" s="38">
        <v>1</v>
      </c>
      <c r="AP21" s="38" t="s">
        <v>484</v>
      </c>
      <c r="AQ21" s="38"/>
      <c r="AR21" s="37" t="s">
        <v>947</v>
      </c>
      <c r="AS21" s="14" t="s">
        <v>576</v>
      </c>
    </row>
    <row r="22" spans="1:45" ht="15.75" customHeight="1">
      <c r="A22" s="43" t="s">
        <v>428</v>
      </c>
      <c r="B22" s="7">
        <v>3</v>
      </c>
      <c r="C22" s="4">
        <v>10</v>
      </c>
      <c r="D22" s="3" t="s">
        <v>36</v>
      </c>
      <c r="E22" s="3" t="s">
        <v>116</v>
      </c>
      <c r="F22" s="3" t="s">
        <v>650</v>
      </c>
      <c r="G22" s="4" t="str">
        <f>IF(C22&lt;10,(B22&amp;".0"&amp;C22),(B22&amp;"."&amp;C22))</f>
        <v>3.10</v>
      </c>
      <c r="H22" s="3" t="s">
        <v>598</v>
      </c>
      <c r="I22" s="3"/>
      <c r="J22" s="5" t="s">
        <v>1029</v>
      </c>
      <c r="K22" s="3" t="str">
        <f t="shared" si="1"/>
        <v>≥ 1 km is typical (Wearn &amp; Glover-Kapfer, 2017; Wearn &amp; Glover-Kapfer, 2017)</v>
      </c>
      <c r="L22" s="3" t="s">
        <v>292</v>
      </c>
      <c r="M22" s="5" t="s">
        <v>998</v>
      </c>
      <c r="N22" s="5"/>
      <c r="O22" s="3" t="s">
        <v>286</v>
      </c>
      <c r="P22" s="3" t="s">
        <v>1029</v>
      </c>
      <c r="Q22" s="3" t="s">
        <v>1028</v>
      </c>
      <c r="R22" s="5" t="s">
        <v>997</v>
      </c>
      <c r="S22" s="3"/>
      <c r="T22" s="3"/>
      <c r="U22" s="3"/>
      <c r="V22" s="3"/>
      <c r="W22" s="37"/>
      <c r="X22" s="3"/>
      <c r="Y22" s="3"/>
      <c r="Z22" s="3"/>
      <c r="AA22" s="3"/>
      <c r="AB22" s="3"/>
      <c r="AC22" s="3"/>
      <c r="AD22" s="3"/>
      <c r="AE22" s="3"/>
      <c r="AF22" s="3"/>
      <c r="AG22" s="3"/>
      <c r="AH22" s="3"/>
      <c r="AI22" s="3"/>
      <c r="AJ22" s="3"/>
      <c r="AK22" s="3"/>
      <c r="AL22" s="3"/>
      <c r="AM22" s="3"/>
      <c r="AN22" s="5"/>
      <c r="AO22" s="5"/>
      <c r="AP22" s="5" t="s">
        <v>484</v>
      </c>
      <c r="AQ22" s="3" t="s">
        <v>291</v>
      </c>
      <c r="AR22" s="3" t="s">
        <v>947</v>
      </c>
      <c r="AS22" s="14" t="s">
        <v>576</v>
      </c>
    </row>
    <row r="23" spans="1:45" ht="15.75" customHeight="1">
      <c r="A23" s="7" t="s">
        <v>429</v>
      </c>
      <c r="B23" s="7">
        <v>11</v>
      </c>
      <c r="C23" s="4">
        <v>16</v>
      </c>
      <c r="D23" s="3" t="s">
        <v>64</v>
      </c>
      <c r="E23" s="3" t="s">
        <v>116</v>
      </c>
      <c r="F23" s="3" t="s">
        <v>809</v>
      </c>
      <c r="G23" s="4" t="str">
        <f t="shared" ref="G23:G28" si="2">B23&amp;"."&amp;C23</f>
        <v>11.16</v>
      </c>
      <c r="H23" s="3" t="s">
        <v>597</v>
      </c>
      <c r="I23" s="3"/>
      <c r="J23" s="5" t="s">
        <v>1070</v>
      </c>
      <c r="K23" s="3" t="str">
        <f t="shared" si="1"/>
        <v>1-2 km or closer (Wearn &amp; Glover-Kapfer, 2017)</v>
      </c>
      <c r="L23" s="3" t="s">
        <v>281</v>
      </c>
      <c r="M23" s="5"/>
      <c r="N23" s="5"/>
      <c r="O23" s="3" t="s">
        <v>333</v>
      </c>
      <c r="P23" s="3" t="s">
        <v>1070</v>
      </c>
      <c r="Q23" s="3" t="s">
        <v>1069</v>
      </c>
      <c r="R23" s="5" t="s">
        <v>997</v>
      </c>
      <c r="S23" s="3"/>
      <c r="T23" s="3"/>
      <c r="U23" s="3"/>
      <c r="V23" s="3"/>
      <c r="W23" s="37"/>
      <c r="X23" s="3"/>
      <c r="Y23" s="3"/>
      <c r="Z23" s="3"/>
      <c r="AA23" s="3"/>
      <c r="AB23" s="3"/>
      <c r="AC23" s="3"/>
      <c r="AD23" s="3"/>
      <c r="AE23" s="3"/>
      <c r="AF23" s="3"/>
      <c r="AG23" s="3"/>
      <c r="AH23" s="3"/>
      <c r="AI23" s="3" t="s">
        <v>456</v>
      </c>
      <c r="AJ23" s="3"/>
      <c r="AK23" s="3"/>
      <c r="AL23" s="3"/>
      <c r="AM23" s="3"/>
      <c r="AN23" s="5"/>
      <c r="AO23" s="5"/>
      <c r="AP23" s="5" t="s">
        <v>484</v>
      </c>
      <c r="AQ23" s="3" t="s">
        <v>27</v>
      </c>
      <c r="AR23" s="3" t="s">
        <v>947</v>
      </c>
      <c r="AS23" s="14" t="s">
        <v>576</v>
      </c>
    </row>
    <row r="24" spans="1:45" ht="15.75" customHeight="1">
      <c r="A24" s="7" t="s">
        <v>429</v>
      </c>
      <c r="B24" s="7">
        <v>12</v>
      </c>
      <c r="C24" s="4">
        <v>18</v>
      </c>
      <c r="D24" s="3" t="s">
        <v>54</v>
      </c>
      <c r="E24" s="3" t="s">
        <v>116</v>
      </c>
      <c r="F24" s="3" t="s">
        <v>834</v>
      </c>
      <c r="G24" s="4" t="str">
        <f t="shared" si="2"/>
        <v>12.18</v>
      </c>
      <c r="H24" s="3" t="s">
        <v>597</v>
      </c>
      <c r="I24" s="3"/>
      <c r="J24" s="5" t="s">
        <v>1070</v>
      </c>
      <c r="K24" s="3" t="str">
        <f t="shared" si="1"/>
        <v>1-2 km or closer (Wearn &amp; Glover-Kapfer, 2017)</v>
      </c>
      <c r="L24" s="3" t="s">
        <v>280</v>
      </c>
      <c r="M24" s="5"/>
      <c r="N24" s="5"/>
      <c r="O24" s="3" t="s">
        <v>333</v>
      </c>
      <c r="P24" s="3" t="s">
        <v>1070</v>
      </c>
      <c r="Q24" s="3" t="s">
        <v>1069</v>
      </c>
      <c r="R24" s="5" t="s">
        <v>997</v>
      </c>
      <c r="S24" s="5" t="s">
        <v>111</v>
      </c>
      <c r="T24" s="3"/>
      <c r="U24" s="3"/>
      <c r="V24" s="3"/>
      <c r="W24" s="37"/>
      <c r="X24" s="3"/>
      <c r="Y24" s="3"/>
      <c r="Z24" s="3"/>
      <c r="AA24" s="3"/>
      <c r="AB24" s="3"/>
      <c r="AC24" s="3"/>
      <c r="AD24" s="3"/>
      <c r="AE24" s="3"/>
      <c r="AF24" s="3"/>
      <c r="AG24" s="3"/>
      <c r="AH24" s="3"/>
      <c r="AI24" s="3" t="s">
        <v>456</v>
      </c>
      <c r="AJ24" s="3"/>
      <c r="AK24" s="3"/>
      <c r="AL24" s="3"/>
      <c r="AM24" s="3"/>
      <c r="AN24" s="5"/>
      <c r="AO24" s="5"/>
      <c r="AP24" s="5" t="s">
        <v>484</v>
      </c>
      <c r="AQ24" s="3" t="s">
        <v>27</v>
      </c>
      <c r="AR24" s="3" t="s">
        <v>947</v>
      </c>
      <c r="AS24" s="14" t="s">
        <v>576</v>
      </c>
    </row>
    <row r="25" spans="1:45" ht="15.75" customHeight="1">
      <c r="A25" s="7" t="s">
        <v>429</v>
      </c>
      <c r="B25" s="7">
        <v>13</v>
      </c>
      <c r="C25" s="4">
        <v>14</v>
      </c>
      <c r="D25" s="3" t="s">
        <v>82</v>
      </c>
      <c r="E25" s="3" t="s">
        <v>116</v>
      </c>
      <c r="F25" s="3" t="s">
        <v>857</v>
      </c>
      <c r="G25" s="4" t="str">
        <f t="shared" si="2"/>
        <v>13.14</v>
      </c>
      <c r="H25" s="3" t="s">
        <v>597</v>
      </c>
      <c r="I25" s="3"/>
      <c r="J25" s="5" t="s">
        <v>1070</v>
      </c>
      <c r="K25" s="3" t="str">
        <f t="shared" si="1"/>
        <v>1-2 km or closer (Wearn &amp; Glover-Kapfer, 2017)</v>
      </c>
      <c r="L25" s="3" t="s">
        <v>280</v>
      </c>
      <c r="M25" s="5"/>
      <c r="N25" s="5"/>
      <c r="O25" s="3" t="s">
        <v>333</v>
      </c>
      <c r="P25" s="3" t="s">
        <v>1070</v>
      </c>
      <c r="Q25" s="3" t="s">
        <v>1069</v>
      </c>
      <c r="R25" s="5" t="s">
        <v>997</v>
      </c>
      <c r="S25" s="5" t="s">
        <v>111</v>
      </c>
      <c r="T25" s="3"/>
      <c r="U25" s="3"/>
      <c r="V25" s="3"/>
      <c r="W25" s="37"/>
      <c r="X25" s="3"/>
      <c r="Y25" s="3"/>
      <c r="Z25" s="3"/>
      <c r="AA25" s="3"/>
      <c r="AB25" s="3"/>
      <c r="AC25" s="3"/>
      <c r="AD25" s="3"/>
      <c r="AE25" s="3"/>
      <c r="AF25" s="3"/>
      <c r="AG25" s="3"/>
      <c r="AH25" s="3"/>
      <c r="AI25" s="3" t="s">
        <v>456</v>
      </c>
      <c r="AJ25" s="3"/>
      <c r="AK25" s="3"/>
      <c r="AL25" s="3"/>
      <c r="AM25" s="3"/>
      <c r="AN25" s="5"/>
      <c r="AO25" s="5"/>
      <c r="AP25" s="5" t="s">
        <v>484</v>
      </c>
      <c r="AQ25" s="3" t="s">
        <v>27</v>
      </c>
      <c r="AR25" s="3" t="s">
        <v>947</v>
      </c>
      <c r="AS25" s="14" t="s">
        <v>576</v>
      </c>
    </row>
    <row r="26" spans="1:45" ht="15.75" customHeight="1">
      <c r="A26" s="7" t="s">
        <v>429</v>
      </c>
      <c r="B26" s="7">
        <v>11</v>
      </c>
      <c r="C26" s="4">
        <v>15</v>
      </c>
      <c r="D26" s="3" t="s">
        <v>64</v>
      </c>
      <c r="E26" s="3" t="s">
        <v>116</v>
      </c>
      <c r="F26" s="3" t="s">
        <v>808</v>
      </c>
      <c r="G26" s="4" t="str">
        <f t="shared" si="2"/>
        <v>11.15</v>
      </c>
      <c r="H26" s="3" t="s">
        <v>596</v>
      </c>
      <c r="I26" s="3"/>
      <c r="J26" s="5" t="s">
        <v>1072</v>
      </c>
      <c r="K26" s="3" t="str">
        <f t="shared" si="1"/>
        <v>1-2 km (Wearn &amp; Glover-Kapfer, 2017)</v>
      </c>
      <c r="L26" s="3" t="s">
        <v>281</v>
      </c>
      <c r="M26" s="5"/>
      <c r="N26" s="5"/>
      <c r="O26" s="3" t="s">
        <v>278</v>
      </c>
      <c r="P26" s="3" t="s">
        <v>1072</v>
      </c>
      <c r="Q26" s="3" t="s">
        <v>1071</v>
      </c>
      <c r="R26" s="5" t="s">
        <v>997</v>
      </c>
      <c r="S26" s="3"/>
      <c r="T26" s="3"/>
      <c r="U26" s="3"/>
      <c r="V26" s="3"/>
      <c r="W26" s="37"/>
      <c r="X26" s="3"/>
      <c r="Y26" s="3"/>
      <c r="Z26" s="3"/>
      <c r="AA26" s="3"/>
      <c r="AB26" s="3"/>
      <c r="AC26" s="3"/>
      <c r="AD26" s="3"/>
      <c r="AE26" s="3"/>
      <c r="AF26" s="3"/>
      <c r="AG26" s="3"/>
      <c r="AH26" s="3"/>
      <c r="AI26" s="3" t="s">
        <v>456</v>
      </c>
      <c r="AJ26" s="3"/>
      <c r="AK26" s="3"/>
      <c r="AL26" s="3"/>
      <c r="AM26" s="3"/>
      <c r="AN26" s="5"/>
      <c r="AO26" s="5"/>
      <c r="AP26" s="5" t="s">
        <v>484</v>
      </c>
      <c r="AQ26" s="3" t="s">
        <v>27</v>
      </c>
      <c r="AR26" s="3" t="s">
        <v>947</v>
      </c>
      <c r="AS26" s="14" t="s">
        <v>576</v>
      </c>
    </row>
    <row r="27" spans="1:45" ht="15.75" customHeight="1">
      <c r="A27" s="7" t="s">
        <v>429</v>
      </c>
      <c r="B27" s="7">
        <v>12</v>
      </c>
      <c r="C27" s="4">
        <v>17</v>
      </c>
      <c r="D27" s="3" t="s">
        <v>54</v>
      </c>
      <c r="E27" s="3" t="s">
        <v>116</v>
      </c>
      <c r="F27" s="3" t="s">
        <v>833</v>
      </c>
      <c r="G27" s="4" t="str">
        <f t="shared" si="2"/>
        <v>12.17</v>
      </c>
      <c r="H27" s="3" t="s">
        <v>596</v>
      </c>
      <c r="I27" s="3"/>
      <c r="J27" s="5" t="s">
        <v>1072</v>
      </c>
      <c r="K27" s="3" t="str">
        <f t="shared" si="1"/>
        <v>1-2 km (Wearn &amp; Glover-Kapfer, 2017)</v>
      </c>
      <c r="L27" s="3" t="s">
        <v>280</v>
      </c>
      <c r="M27" s="5"/>
      <c r="N27" s="5"/>
      <c r="O27" s="3" t="s">
        <v>278</v>
      </c>
      <c r="P27" s="3" t="s">
        <v>1072</v>
      </c>
      <c r="Q27" s="3" t="s">
        <v>1071</v>
      </c>
      <c r="R27" s="5" t="s">
        <v>997</v>
      </c>
      <c r="S27" s="5" t="s">
        <v>111</v>
      </c>
      <c r="T27" s="3"/>
      <c r="U27" s="3"/>
      <c r="V27" s="3"/>
      <c r="W27" s="37"/>
      <c r="X27" s="3"/>
      <c r="Y27" s="3"/>
      <c r="Z27" s="3"/>
      <c r="AA27" s="3"/>
      <c r="AB27" s="3"/>
      <c r="AC27" s="3"/>
      <c r="AD27" s="3"/>
      <c r="AE27" s="3"/>
      <c r="AF27" s="3"/>
      <c r="AG27" s="3"/>
      <c r="AH27" s="3"/>
      <c r="AI27" s="3" t="s">
        <v>456</v>
      </c>
      <c r="AJ27" s="3"/>
      <c r="AK27" s="3"/>
      <c r="AL27" s="3"/>
      <c r="AM27" s="3"/>
      <c r="AN27" s="5"/>
      <c r="AO27" s="5"/>
      <c r="AP27" s="5" t="s">
        <v>484</v>
      </c>
      <c r="AQ27" s="3" t="s">
        <v>27</v>
      </c>
      <c r="AR27" s="3" t="s">
        <v>947</v>
      </c>
      <c r="AS27" s="14" t="s">
        <v>576</v>
      </c>
    </row>
    <row r="28" spans="1:45" ht="15.75" customHeight="1">
      <c r="A28" s="7" t="s">
        <v>429</v>
      </c>
      <c r="B28" s="7">
        <v>13</v>
      </c>
      <c r="C28" s="4">
        <v>13</v>
      </c>
      <c r="D28" s="3" t="s">
        <v>82</v>
      </c>
      <c r="E28" s="3" t="s">
        <v>116</v>
      </c>
      <c r="F28" s="3" t="s">
        <v>856</v>
      </c>
      <c r="G28" s="4" t="str">
        <f t="shared" si="2"/>
        <v>13.13</v>
      </c>
      <c r="H28" s="3" t="s">
        <v>596</v>
      </c>
      <c r="I28" s="3"/>
      <c r="J28" s="5" t="s">
        <v>1072</v>
      </c>
      <c r="K28" s="3" t="str">
        <f t="shared" si="1"/>
        <v>1-2 km (Wearn &amp; Glover-Kapfer, 2017)</v>
      </c>
      <c r="L28" s="3" t="s">
        <v>280</v>
      </c>
      <c r="M28" s="5"/>
      <c r="N28" s="5"/>
      <c r="O28" s="3" t="s">
        <v>278</v>
      </c>
      <c r="P28" s="3" t="s">
        <v>1072</v>
      </c>
      <c r="Q28" s="3" t="s">
        <v>1071</v>
      </c>
      <c r="R28" s="5" t="s">
        <v>997</v>
      </c>
      <c r="S28" s="5" t="s">
        <v>111</v>
      </c>
      <c r="T28" s="3"/>
      <c r="U28" s="3"/>
      <c r="V28" s="3"/>
      <c r="W28" s="37"/>
      <c r="X28" s="3"/>
      <c r="Y28" s="3"/>
      <c r="Z28" s="3"/>
      <c r="AA28" s="3"/>
      <c r="AB28" s="3"/>
      <c r="AC28" s="3"/>
      <c r="AD28" s="3"/>
      <c r="AE28" s="3"/>
      <c r="AF28" s="3"/>
      <c r="AG28" s="3"/>
      <c r="AH28" s="3"/>
      <c r="AI28" s="3" t="s">
        <v>456</v>
      </c>
      <c r="AJ28" s="3"/>
      <c r="AK28" s="3"/>
      <c r="AL28" s="3"/>
      <c r="AM28" s="3"/>
      <c r="AN28" s="5"/>
      <c r="AO28" s="5"/>
      <c r="AP28" s="5" t="s">
        <v>484</v>
      </c>
      <c r="AQ28" s="3" t="s">
        <v>27</v>
      </c>
      <c r="AR28" s="3" t="s">
        <v>947</v>
      </c>
      <c r="AS28" s="14" t="s">
        <v>576</v>
      </c>
    </row>
    <row r="29" spans="1:45" ht="15.75" hidden="1" customHeight="1">
      <c r="A29" s="43" t="s">
        <v>428</v>
      </c>
      <c r="B29" s="7">
        <v>18</v>
      </c>
      <c r="C29" s="4">
        <v>7</v>
      </c>
      <c r="D29" s="3" t="s">
        <v>33</v>
      </c>
      <c r="E29" s="3" t="s">
        <v>116</v>
      </c>
      <c r="F29" s="3" t="s">
        <v>917</v>
      </c>
      <c r="G29" s="4" t="str">
        <f>IF(C29&lt;10,(B29&amp;".0"&amp;C29),(B29&amp;"."&amp;C29))</f>
        <v>18.07</v>
      </c>
      <c r="H29" s="3" t="s">
        <v>598</v>
      </c>
      <c r="I29" s="3"/>
      <c r="J29" s="5" t="s">
        <v>1048</v>
      </c>
      <c r="K29" s="3" t="str">
        <f t="shared" si="1"/>
        <v>Ideally independant (&gt; 1 km) (Ridout &amp; Linkie, 2009; Rowcliffe et al., 2014)</v>
      </c>
      <c r="L29" s="3" t="s">
        <v>155</v>
      </c>
      <c r="M29" s="7" t="s">
        <v>960</v>
      </c>
      <c r="N29" s="7"/>
      <c r="O29" s="3" t="s">
        <v>286</v>
      </c>
      <c r="P29" s="3" t="s">
        <v>1048</v>
      </c>
      <c r="Q29" s="3" t="s">
        <v>1028</v>
      </c>
      <c r="R29" s="5" t="s">
        <v>997</v>
      </c>
      <c r="S29" s="3"/>
      <c r="T29" s="3"/>
      <c r="U29" s="3"/>
      <c r="V29" s="3"/>
      <c r="W29" s="3"/>
      <c r="X29" s="3"/>
      <c r="Y29" s="3"/>
      <c r="Z29" s="3"/>
      <c r="AA29" s="3"/>
      <c r="AB29" s="3"/>
      <c r="AC29" s="3"/>
      <c r="AD29" s="3"/>
      <c r="AE29" s="3"/>
      <c r="AF29" s="3"/>
      <c r="AG29" s="3"/>
      <c r="AH29" s="3"/>
      <c r="AI29" s="3"/>
      <c r="AJ29" s="3"/>
      <c r="AK29" s="3"/>
      <c r="AL29" s="3"/>
      <c r="AM29" s="3"/>
      <c r="AN29" s="3"/>
      <c r="AO29" s="3"/>
      <c r="AP29" s="5" t="s">
        <v>484</v>
      </c>
      <c r="AQ29" s="3" t="s">
        <v>106</v>
      </c>
      <c r="AR29" s="3" t="s">
        <v>947</v>
      </c>
      <c r="AS29" s="14" t="s">
        <v>576</v>
      </c>
    </row>
    <row r="30" spans="1:45" ht="15.75" hidden="1" customHeight="1">
      <c r="A30" s="23" t="s">
        <v>429</v>
      </c>
      <c r="D30" s="3" t="s">
        <v>70</v>
      </c>
      <c r="E30" s="3" t="s">
        <v>115</v>
      </c>
      <c r="F30" s="10" t="s">
        <v>1127</v>
      </c>
      <c r="G30">
        <v>9999</v>
      </c>
      <c r="H30" s="3"/>
      <c r="I30" t="s">
        <v>1126</v>
      </c>
      <c r="AS30" s="14" t="s">
        <v>576</v>
      </c>
    </row>
    <row r="31" spans="1:45" ht="15.75" hidden="1" customHeight="1">
      <c r="A31" s="7" t="s">
        <v>429</v>
      </c>
      <c r="B31" s="7">
        <v>10</v>
      </c>
      <c r="C31" s="4">
        <v>21</v>
      </c>
      <c r="D31" s="11" t="s">
        <v>70</v>
      </c>
      <c r="E31" s="10" t="s">
        <v>108</v>
      </c>
      <c r="F31" s="3" t="s">
        <v>788</v>
      </c>
      <c r="G31" s="4" t="str">
        <f t="shared" ref="G31:G50" si="3">B31&amp;"."&amp;C31</f>
        <v>10.21</v>
      </c>
      <c r="H31" s="3" t="s">
        <v>600</v>
      </c>
      <c r="I31" s="3" t="s">
        <v>602</v>
      </c>
      <c r="J31" s="5" t="s">
        <v>1084</v>
      </c>
      <c r="K31" s="3" t="str">
        <f t="shared" ref="K31:K78" si="4">J31&amp;" ("&amp;AQ31&amp;")"</f>
        <v>60-100 (or less*) (SCR/SECR: Tobler &amp; Powell, 2013)</v>
      </c>
      <c r="L31" s="11" t="s">
        <v>223</v>
      </c>
      <c r="M31" s="5"/>
      <c r="N31" s="5"/>
      <c r="O31" s="11" t="s">
        <v>224</v>
      </c>
      <c r="P31" s="11" t="s">
        <v>1084</v>
      </c>
      <c r="Q31" s="11" t="s">
        <v>981</v>
      </c>
      <c r="R31" s="5" t="s">
        <v>965</v>
      </c>
      <c r="S31" s="5" t="s">
        <v>1075</v>
      </c>
      <c r="T31" s="3"/>
      <c r="U31" s="3"/>
      <c r="V31" s="3" t="s">
        <v>12</v>
      </c>
      <c r="W31" s="3"/>
      <c r="X31" s="3"/>
      <c r="Y31" s="3"/>
      <c r="Z31" s="3"/>
      <c r="AA31" s="3"/>
      <c r="AB31" s="3"/>
      <c r="AC31" s="3"/>
      <c r="AD31" s="3"/>
      <c r="AE31" s="3"/>
      <c r="AF31" s="3"/>
      <c r="AG31" s="3"/>
      <c r="AH31" s="3"/>
      <c r="AI31" s="3"/>
      <c r="AJ31" s="3"/>
      <c r="AK31" s="3"/>
      <c r="AL31" s="3"/>
      <c r="AM31" s="3"/>
      <c r="AN31" s="5"/>
      <c r="AO31" s="5"/>
      <c r="AP31" s="5" t="s">
        <v>484</v>
      </c>
      <c r="AQ31" s="11" t="s">
        <v>222</v>
      </c>
      <c r="AR31" s="3" t="s">
        <v>1074</v>
      </c>
      <c r="AS31" s="14" t="s">
        <v>576</v>
      </c>
    </row>
    <row r="32" spans="1:45" ht="15.75" hidden="1" customHeight="1">
      <c r="A32" s="7" t="s">
        <v>429</v>
      </c>
      <c r="B32" s="7">
        <v>10</v>
      </c>
      <c r="C32" s="4">
        <v>1</v>
      </c>
      <c r="D32" s="3" t="s">
        <v>70</v>
      </c>
      <c r="E32" s="3" t="s">
        <v>31</v>
      </c>
      <c r="F32" s="3" t="s">
        <v>774</v>
      </c>
      <c r="G32" s="4" t="str">
        <f t="shared" si="3"/>
        <v>10.1</v>
      </c>
      <c r="H32" s="3" t="s">
        <v>484</v>
      </c>
      <c r="I32" s="5"/>
      <c r="J32" s="5" t="s">
        <v>1076</v>
      </c>
      <c r="K32" s="3" t="str">
        <f t="shared" si="4"/>
        <v>Ideally regular, closely-spaced cameras (relative to home range size) [due to the increased likelihood of capturing both sides of the animal (Augustine et al., 2018)] (Augustine et al., 2018)</v>
      </c>
      <c r="L32" s="3" t="s">
        <v>362</v>
      </c>
      <c r="M32" s="5" t="s">
        <v>960</v>
      </c>
      <c r="N32" s="5"/>
      <c r="O32" s="3" t="s">
        <v>47</v>
      </c>
      <c r="P32" s="3" t="s">
        <v>1076</v>
      </c>
      <c r="Q32" s="3" t="s">
        <v>484</v>
      </c>
      <c r="R32" s="5" t="s">
        <v>484</v>
      </c>
      <c r="S32" s="5" t="s">
        <v>1075</v>
      </c>
      <c r="T32" s="3"/>
      <c r="U32" s="3"/>
      <c r="V32" s="3"/>
      <c r="W32" s="3"/>
      <c r="X32" s="3"/>
      <c r="Y32" s="3"/>
      <c r="Z32" s="3"/>
      <c r="AA32" s="3"/>
      <c r="AB32" s="3"/>
      <c r="AC32" s="3"/>
      <c r="AD32" s="3"/>
      <c r="AE32" s="3"/>
      <c r="AF32" s="3"/>
      <c r="AG32" s="3"/>
      <c r="AH32" s="3"/>
      <c r="AI32" s="3"/>
      <c r="AJ32" s="3"/>
      <c r="AK32" s="3"/>
      <c r="AL32" s="3"/>
      <c r="AM32" s="3"/>
      <c r="AN32" s="3" t="s">
        <v>47</v>
      </c>
      <c r="AO32" s="3"/>
      <c r="AP32" s="3" t="s">
        <v>362</v>
      </c>
      <c r="AQ32" s="3" t="s">
        <v>361</v>
      </c>
      <c r="AR32" s="3" t="s">
        <v>1123</v>
      </c>
      <c r="AS32" s="14" t="s">
        <v>576</v>
      </c>
    </row>
    <row r="33" spans="1:45" ht="15.75" hidden="1" customHeight="1">
      <c r="A33" s="7" t="s">
        <v>429</v>
      </c>
      <c r="B33" s="7">
        <v>10</v>
      </c>
      <c r="C33" s="4">
        <v>5</v>
      </c>
      <c r="D33" s="3" t="s">
        <v>70</v>
      </c>
      <c r="E33" s="3" t="s">
        <v>31</v>
      </c>
      <c r="F33" s="3" t="s">
        <v>778</v>
      </c>
      <c r="G33" s="4" t="str">
        <f t="shared" si="3"/>
        <v>10.5</v>
      </c>
      <c r="H33" s="3" t="s">
        <v>484</v>
      </c>
      <c r="I33" s="5"/>
      <c r="J33" s="5" t="s">
        <v>1081</v>
      </c>
      <c r="K33" s="3" t="str">
        <f t="shared" si="4"/>
        <v>*Note: these recommendations are the same as SCR; however, more flexible ([Same as SCR: Augustine et al., 2018; Clarke et al., 2023])</v>
      </c>
      <c r="L33" s="3" t="s">
        <v>360</v>
      </c>
      <c r="M33" s="5" t="s">
        <v>947</v>
      </c>
      <c r="N33" s="5"/>
      <c r="O33" s="3" t="s">
        <v>47</v>
      </c>
      <c r="P33" s="3" t="s">
        <v>1081</v>
      </c>
      <c r="Q33" s="3" t="s">
        <v>484</v>
      </c>
      <c r="R33" s="5" t="s">
        <v>494</v>
      </c>
      <c r="S33" s="5" t="s">
        <v>498</v>
      </c>
      <c r="T33" s="3"/>
      <c r="U33" s="3"/>
      <c r="V33" s="3"/>
      <c r="W33" s="3"/>
      <c r="X33" s="3"/>
      <c r="Y33" s="3"/>
      <c r="Z33" s="3"/>
      <c r="AA33" s="3"/>
      <c r="AB33" s="3"/>
      <c r="AC33" s="3"/>
      <c r="AD33" s="3"/>
      <c r="AE33" s="3"/>
      <c r="AF33" s="3"/>
      <c r="AG33" s="3"/>
      <c r="AH33" s="3"/>
      <c r="AI33" s="3"/>
      <c r="AJ33" s="3"/>
      <c r="AK33" s="3"/>
      <c r="AL33" s="3"/>
      <c r="AM33" s="3"/>
      <c r="AN33" s="3" t="s">
        <v>47</v>
      </c>
      <c r="AO33" s="3"/>
      <c r="AP33" s="5" t="s">
        <v>484</v>
      </c>
      <c r="AQ33" s="3" t="s">
        <v>359</v>
      </c>
      <c r="AR33" s="3" t="s">
        <v>1074</v>
      </c>
      <c r="AS33" s="14" t="s">
        <v>576</v>
      </c>
    </row>
    <row r="34" spans="1:45" ht="15.75" hidden="1" customHeight="1">
      <c r="A34" s="7" t="s">
        <v>429</v>
      </c>
      <c r="B34" s="7">
        <v>10</v>
      </c>
      <c r="C34" s="4">
        <v>2</v>
      </c>
      <c r="D34" s="3" t="s">
        <v>70</v>
      </c>
      <c r="E34" s="3" t="s">
        <v>31</v>
      </c>
      <c r="F34" s="3" t="s">
        <v>775</v>
      </c>
      <c r="G34" s="4" t="str">
        <f t="shared" si="3"/>
        <v>10.2</v>
      </c>
      <c r="H34" s="3" t="s">
        <v>484</v>
      </c>
      <c r="I34" s="5"/>
      <c r="J34" s="5" t="s">
        <v>103</v>
      </c>
      <c r="K34" s="3" t="str">
        <f t="shared" si="4"/>
        <v>Paired ([Same as SCR: Augustine et al., 2018; Clarke et al., 2023][SCR/SECR: Rovero et al., 2013; Wearn &amp; Glover-Kapfer, 2017])</v>
      </c>
      <c r="L34" s="3" t="s">
        <v>102</v>
      </c>
      <c r="M34" s="3" t="s">
        <v>947</v>
      </c>
      <c r="N34" s="3"/>
      <c r="O34" s="3" t="s">
        <v>103</v>
      </c>
      <c r="P34" s="3" t="s">
        <v>103</v>
      </c>
      <c r="Q34" s="3" t="s">
        <v>484</v>
      </c>
      <c r="R34" s="5" t="s">
        <v>484</v>
      </c>
      <c r="S34" s="5" t="s">
        <v>1075</v>
      </c>
      <c r="T34" s="3"/>
      <c r="U34" s="3"/>
      <c r="V34" s="3"/>
      <c r="W34" s="3"/>
      <c r="X34" s="3"/>
      <c r="Y34" s="3"/>
      <c r="Z34" s="3"/>
      <c r="AA34" s="3"/>
      <c r="AB34" s="3"/>
      <c r="AC34" s="3"/>
      <c r="AD34" s="3"/>
      <c r="AE34" s="3"/>
      <c r="AF34" s="3"/>
      <c r="AG34" s="3"/>
      <c r="AH34" s="3"/>
      <c r="AI34" s="3"/>
      <c r="AJ34" s="3"/>
      <c r="AK34" s="3"/>
      <c r="AL34" s="3"/>
      <c r="AM34" s="3"/>
      <c r="AN34" s="5"/>
      <c r="AO34" s="5"/>
      <c r="AP34" s="5" t="s">
        <v>484</v>
      </c>
      <c r="AQ34" s="3" t="s">
        <v>101</v>
      </c>
      <c r="AR34" s="3" t="s">
        <v>1074</v>
      </c>
      <c r="AS34" s="14" t="s">
        <v>576</v>
      </c>
    </row>
    <row r="35" spans="1:45" ht="15.75" hidden="1" customHeight="1">
      <c r="A35" s="7" t="s">
        <v>429</v>
      </c>
      <c r="B35" s="7">
        <v>10</v>
      </c>
      <c r="C35" s="4">
        <v>3</v>
      </c>
      <c r="D35" s="3" t="s">
        <v>70</v>
      </c>
      <c r="E35" s="3" t="s">
        <v>31</v>
      </c>
      <c r="F35" s="3" t="s">
        <v>776</v>
      </c>
      <c r="G35" s="4" t="str">
        <f t="shared" si="3"/>
        <v>10.3</v>
      </c>
      <c r="H35" s="3" t="s">
        <v>484</v>
      </c>
      <c r="I35" s="5"/>
      <c r="J35" s="5" t="s">
        <v>148</v>
      </c>
      <c r="K35" s="3" t="str">
        <f t="shared" si="4"/>
        <v>Clustered ([Same as SCR: Augustine et al., 2018; Clarke et al., 2023][SCR/SECR: Sun et al., 2014; Wearn &amp; Glover-Kapfer, 2017])</v>
      </c>
      <c r="L35" s="3" t="s">
        <v>147</v>
      </c>
      <c r="M35" s="3" t="s">
        <v>947</v>
      </c>
      <c r="N35" s="3"/>
      <c r="O35" s="3" t="s">
        <v>148</v>
      </c>
      <c r="P35" s="3" t="s">
        <v>148</v>
      </c>
      <c r="Q35" s="3" t="s">
        <v>484</v>
      </c>
      <c r="R35" s="5" t="s">
        <v>484</v>
      </c>
      <c r="S35" s="5" t="s">
        <v>1075</v>
      </c>
      <c r="T35" s="3"/>
      <c r="U35" s="3"/>
      <c r="V35" s="3"/>
      <c r="W35" s="3"/>
      <c r="X35" s="3"/>
      <c r="Y35" s="3"/>
      <c r="Z35" s="3"/>
      <c r="AA35" s="3"/>
      <c r="AB35" s="3"/>
      <c r="AC35" s="3"/>
      <c r="AD35" s="3"/>
      <c r="AE35" s="3"/>
      <c r="AF35" s="3"/>
      <c r="AG35" s="3"/>
      <c r="AH35" s="3"/>
      <c r="AI35" s="3"/>
      <c r="AJ35" s="3"/>
      <c r="AK35" s="3"/>
      <c r="AL35" s="3"/>
      <c r="AM35" s="3"/>
      <c r="AN35" s="5"/>
      <c r="AO35" s="5"/>
      <c r="AP35" s="5" t="s">
        <v>484</v>
      </c>
      <c r="AQ35" s="3" t="s">
        <v>146</v>
      </c>
      <c r="AR35" s="3" t="s">
        <v>1074</v>
      </c>
      <c r="AS35" s="14" t="s">
        <v>576</v>
      </c>
    </row>
    <row r="36" spans="1:45" ht="15.75" hidden="1" customHeight="1">
      <c r="A36" s="7" t="s">
        <v>429</v>
      </c>
      <c r="B36" s="7">
        <v>10</v>
      </c>
      <c r="C36" s="4">
        <v>4</v>
      </c>
      <c r="D36" s="3" t="s">
        <v>70</v>
      </c>
      <c r="E36" s="3" t="s">
        <v>31</v>
      </c>
      <c r="F36" s="3" t="s">
        <v>777</v>
      </c>
      <c r="G36" s="4" t="str">
        <f t="shared" si="3"/>
        <v>10.4</v>
      </c>
      <c r="H36" s="3" t="s">
        <v>484</v>
      </c>
      <c r="I36" s="5"/>
      <c r="J36" s="5" t="s">
        <v>65</v>
      </c>
      <c r="K36" s="3" t="str">
        <f t="shared" si="4"/>
        <v>Systematic ([Same as SCR: Augustine et al., 2018; Clarke et al., 2023][SCR/SECR: Clarke et al., 2023])</v>
      </c>
      <c r="L36" s="3" t="s">
        <v>69</v>
      </c>
      <c r="M36" s="3" t="s">
        <v>947</v>
      </c>
      <c r="N36" s="3"/>
      <c r="O36" s="3" t="s">
        <v>65</v>
      </c>
      <c r="P36" s="3" t="s">
        <v>65</v>
      </c>
      <c r="Q36" s="3" t="s">
        <v>484</v>
      </c>
      <c r="R36" s="5" t="s">
        <v>484</v>
      </c>
      <c r="S36" s="5" t="s">
        <v>1075</v>
      </c>
      <c r="T36" s="3"/>
      <c r="U36" s="3"/>
      <c r="V36" s="3"/>
      <c r="W36" s="3"/>
      <c r="X36" s="3"/>
      <c r="Y36" s="3"/>
      <c r="Z36" s="3"/>
      <c r="AA36" s="3"/>
      <c r="AB36" s="3"/>
      <c r="AC36" s="3"/>
      <c r="AD36" s="3"/>
      <c r="AE36" s="3"/>
      <c r="AF36" s="3"/>
      <c r="AG36" s="3"/>
      <c r="AH36" s="3"/>
      <c r="AI36" s="3"/>
      <c r="AJ36" s="3"/>
      <c r="AK36" s="3"/>
      <c r="AL36" s="3"/>
      <c r="AM36" s="3"/>
      <c r="AN36" s="5"/>
      <c r="AO36" s="5"/>
      <c r="AP36" s="5" t="s">
        <v>484</v>
      </c>
      <c r="AQ36" s="3" t="s">
        <v>68</v>
      </c>
      <c r="AR36" s="3" t="s">
        <v>1074</v>
      </c>
      <c r="AS36" s="14" t="s">
        <v>576</v>
      </c>
    </row>
    <row r="37" spans="1:45" ht="15.75" hidden="1" customHeight="1">
      <c r="A37" s="7" t="s">
        <v>429</v>
      </c>
      <c r="B37" s="7">
        <v>10</v>
      </c>
      <c r="C37" s="4">
        <v>6</v>
      </c>
      <c r="D37" s="7" t="s">
        <v>70</v>
      </c>
      <c r="E37" s="7" t="s">
        <v>113</v>
      </c>
      <c r="F37" s="3" t="s">
        <v>794</v>
      </c>
      <c r="G37" s="4" t="str">
        <f t="shared" si="3"/>
        <v>10.6</v>
      </c>
      <c r="H37" s="3" t="s">
        <v>614</v>
      </c>
      <c r="I37" s="7"/>
      <c r="J37" s="5" t="s">
        <v>1080</v>
      </c>
      <c r="K37" s="3" t="str">
        <f t="shared" si="4"/>
        <v>Enough for 20-50 recaptures (or less*) ([Krebs et al., 2011; Clarke et al., 2023][Efford, 2004; Noss et al., 2012; Wearn &amp; Glover-Kapfer, 2017])</v>
      </c>
      <c r="L37" s="7" t="s">
        <v>338</v>
      </c>
      <c r="M37" s="5" t="s">
        <v>980</v>
      </c>
      <c r="N37" s="5"/>
      <c r="O37" s="7" t="s">
        <v>47</v>
      </c>
      <c r="P37" s="7" t="s">
        <v>1080</v>
      </c>
      <c r="Q37" s="3" t="s">
        <v>484</v>
      </c>
      <c r="R37" s="5" t="s">
        <v>979</v>
      </c>
      <c r="S37" s="5" t="s">
        <v>1075</v>
      </c>
      <c r="T37" s="3"/>
      <c r="U37" s="3"/>
      <c r="V37" s="3"/>
      <c r="W37" s="3"/>
      <c r="X37" s="3"/>
      <c r="Y37" s="3"/>
      <c r="Z37" s="3"/>
      <c r="AA37" s="3"/>
      <c r="AB37" s="3"/>
      <c r="AC37" s="3"/>
      <c r="AD37" s="3"/>
      <c r="AE37" s="3"/>
      <c r="AF37" s="3"/>
      <c r="AG37" s="3"/>
      <c r="AH37" s="3"/>
      <c r="AI37" s="3"/>
      <c r="AJ37" s="3" t="s">
        <v>468</v>
      </c>
      <c r="AK37" s="3"/>
      <c r="AL37" s="3"/>
      <c r="AM37" s="3" t="s">
        <v>461</v>
      </c>
      <c r="AN37" s="5"/>
      <c r="AO37" s="5"/>
      <c r="AP37" s="5" t="s">
        <v>484</v>
      </c>
      <c r="AQ37" s="7" t="s">
        <v>337</v>
      </c>
      <c r="AR37" s="3" t="s">
        <v>1074</v>
      </c>
      <c r="AS37" s="14" t="s">
        <v>576</v>
      </c>
    </row>
    <row r="38" spans="1:45" ht="15.75" hidden="1" customHeight="1">
      <c r="A38" s="7" t="s">
        <v>429</v>
      </c>
      <c r="B38" s="7">
        <v>10</v>
      </c>
      <c r="C38" s="4">
        <v>12</v>
      </c>
      <c r="D38" s="3" t="s">
        <v>70</v>
      </c>
      <c r="E38" s="3" t="s">
        <v>116</v>
      </c>
      <c r="F38" s="3" t="s">
        <v>784</v>
      </c>
      <c r="G38" s="4" t="str">
        <f t="shared" si="3"/>
        <v>10.12</v>
      </c>
      <c r="H38" s="3" t="s">
        <v>484</v>
      </c>
      <c r="I38" s="5"/>
      <c r="J38" s="5" t="s">
        <v>1086</v>
      </c>
      <c r="K38" s="3" t="str">
        <f t="shared" si="4"/>
        <v>*Note: these recommendations are the same as SCR (or less) (Rovero et al., 2013; Augustine et al., 2018)</v>
      </c>
      <c r="L38" s="3" t="s">
        <v>128</v>
      </c>
      <c r="M38" s="5" t="s">
        <v>947</v>
      </c>
      <c r="N38" s="5"/>
      <c r="O38" s="3" t="s">
        <v>47</v>
      </c>
      <c r="P38" s="5" t="s">
        <v>1086</v>
      </c>
      <c r="Q38" s="3" t="s">
        <v>484</v>
      </c>
      <c r="R38" s="5" t="s">
        <v>494</v>
      </c>
      <c r="S38" s="5" t="s">
        <v>1075</v>
      </c>
      <c r="T38" s="3"/>
      <c r="U38" s="3"/>
      <c r="V38" s="3"/>
      <c r="W38" s="3"/>
      <c r="X38" s="3"/>
      <c r="Y38" s="3"/>
      <c r="Z38" s="3"/>
      <c r="AA38" s="3"/>
      <c r="AB38" s="3"/>
      <c r="AC38" s="3"/>
      <c r="AD38" s="3"/>
      <c r="AE38" s="3"/>
      <c r="AF38" s="3"/>
      <c r="AG38" s="3"/>
      <c r="AH38" s="3"/>
      <c r="AI38" s="3"/>
      <c r="AJ38" s="3"/>
      <c r="AK38" s="3"/>
      <c r="AL38" s="3"/>
      <c r="AM38" s="3"/>
      <c r="AN38" s="3" t="s">
        <v>47</v>
      </c>
      <c r="AO38" s="3"/>
      <c r="AP38" s="5" t="s">
        <v>484</v>
      </c>
      <c r="AQ38" s="3" t="s">
        <v>368</v>
      </c>
      <c r="AR38" s="3" t="s">
        <v>1074</v>
      </c>
      <c r="AS38" s="14" t="s">
        <v>576</v>
      </c>
    </row>
    <row r="39" spans="1:45" ht="15.75" hidden="1" customHeight="1">
      <c r="A39" s="7" t="s">
        <v>429</v>
      </c>
      <c r="B39" s="7">
        <v>10</v>
      </c>
      <c r="C39" s="4">
        <v>9</v>
      </c>
      <c r="D39" s="3" t="s">
        <v>70</v>
      </c>
      <c r="E39" s="3" t="s">
        <v>116</v>
      </c>
      <c r="F39" s="3" t="s">
        <v>781</v>
      </c>
      <c r="G39" s="4" t="str">
        <f t="shared" si="3"/>
        <v>10.9</v>
      </c>
      <c r="H39" s="3" t="s">
        <v>484</v>
      </c>
      <c r="I39" s="3"/>
      <c r="J39" s="5" t="s">
        <v>1076</v>
      </c>
      <c r="K39" s="3" t="str">
        <f t="shared" si="4"/>
        <v>Ideally regular, closely-spaced cameras (relative to home range size) [due to the increased likelihood of capturing both sides of the animal (Augustine et al., 2018)] ([*ix,] Augustine et al., 2018)</v>
      </c>
      <c r="L39" s="3" t="s">
        <v>367</v>
      </c>
      <c r="M39" s="7" t="s">
        <v>960</v>
      </c>
      <c r="N39" s="7"/>
      <c r="O39" s="3" t="s">
        <v>47</v>
      </c>
      <c r="P39" s="3" t="s">
        <v>1076</v>
      </c>
      <c r="Q39" s="3" t="s">
        <v>484</v>
      </c>
      <c r="R39" s="5"/>
      <c r="S39" s="5" t="s">
        <v>1075</v>
      </c>
      <c r="T39" s="3"/>
      <c r="U39" s="3"/>
      <c r="V39" s="3"/>
      <c r="W39" s="3"/>
      <c r="X39" s="3"/>
      <c r="Y39" s="3"/>
      <c r="Z39" s="3"/>
      <c r="AA39" s="3"/>
      <c r="AB39" s="3"/>
      <c r="AC39" s="3"/>
      <c r="AD39" s="3"/>
      <c r="AE39" s="3"/>
      <c r="AF39" s="3"/>
      <c r="AG39" s="3"/>
      <c r="AH39" s="3"/>
      <c r="AI39" s="3"/>
      <c r="AJ39" s="3"/>
      <c r="AK39" s="3"/>
      <c r="AL39" s="3"/>
      <c r="AM39" s="3"/>
      <c r="AN39" s="3" t="s">
        <v>47</v>
      </c>
      <c r="AO39" s="3"/>
      <c r="AP39" s="3" t="s">
        <v>362</v>
      </c>
      <c r="AQ39" s="3" t="s">
        <v>366</v>
      </c>
      <c r="AR39" s="3" t="s">
        <v>1123</v>
      </c>
      <c r="AS39" s="14" t="s">
        <v>576</v>
      </c>
    </row>
    <row r="40" spans="1:45" ht="15.75" hidden="1" customHeight="1">
      <c r="A40" s="7" t="s">
        <v>429</v>
      </c>
      <c r="B40" s="7">
        <v>10</v>
      </c>
      <c r="C40" s="4">
        <v>11</v>
      </c>
      <c r="D40" s="3" t="s">
        <v>70</v>
      </c>
      <c r="E40" s="3" t="s">
        <v>116</v>
      </c>
      <c r="F40" s="3" t="s">
        <v>783</v>
      </c>
      <c r="G40" s="4" t="str">
        <f t="shared" si="3"/>
        <v>10.11</v>
      </c>
      <c r="H40" s="3" t="s">
        <v>484</v>
      </c>
      <c r="I40" s="5"/>
      <c r="J40" s="5" t="s">
        <v>364</v>
      </c>
      <c r="K40" s="3" t="str">
        <f t="shared" si="4"/>
        <v>Note: larger sampling areas preferred since there will be fewer samples collected on the periphery of the sampled area and thus less uncertainty in identifying individuals ( Augustine et al., 2018)</v>
      </c>
      <c r="L40" s="3" t="s">
        <v>364</v>
      </c>
      <c r="M40" s="5" t="s">
        <v>494</v>
      </c>
      <c r="N40" s="5"/>
      <c r="O40" s="3" t="s">
        <v>47</v>
      </c>
      <c r="P40" s="3" t="s">
        <v>364</v>
      </c>
      <c r="Q40" s="3" t="s">
        <v>484</v>
      </c>
      <c r="R40" s="5" t="s">
        <v>494</v>
      </c>
      <c r="S40" s="5" t="s">
        <v>1075</v>
      </c>
      <c r="T40" s="3"/>
      <c r="U40" s="3"/>
      <c r="V40" s="3"/>
      <c r="W40" s="3"/>
      <c r="X40" s="3"/>
      <c r="Y40" s="3"/>
      <c r="Z40" s="3"/>
      <c r="AA40" s="3"/>
      <c r="AB40" s="3"/>
      <c r="AC40" s="3"/>
      <c r="AD40" s="3"/>
      <c r="AE40" s="3"/>
      <c r="AF40" s="3"/>
      <c r="AG40" s="3"/>
      <c r="AH40" s="3"/>
      <c r="AI40" s="3"/>
      <c r="AJ40" s="3"/>
      <c r="AK40" s="3"/>
      <c r="AL40" s="3"/>
      <c r="AM40" s="3"/>
      <c r="AN40" s="3" t="s">
        <v>47</v>
      </c>
      <c r="AO40" s="3"/>
      <c r="AP40" s="3" t="s">
        <v>365</v>
      </c>
      <c r="AQ40" s="3" t="s">
        <v>363</v>
      </c>
      <c r="AR40" s="3" t="s">
        <v>1074</v>
      </c>
      <c r="AS40" s="14" t="s">
        <v>576</v>
      </c>
    </row>
    <row r="41" spans="1:45" ht="15.75" hidden="1" customHeight="1">
      <c r="A41" s="7" t="s">
        <v>429</v>
      </c>
      <c r="B41" s="7">
        <v>10</v>
      </c>
      <c r="C41" s="4">
        <v>17</v>
      </c>
      <c r="D41" s="3" t="s">
        <v>70</v>
      </c>
      <c r="E41" s="3" t="s">
        <v>115</v>
      </c>
      <c r="F41" s="3" t="s">
        <v>793</v>
      </c>
      <c r="G41" s="4" t="str">
        <f t="shared" si="3"/>
        <v>10.17</v>
      </c>
      <c r="H41" s="3" t="s">
        <v>484</v>
      </c>
      <c r="I41" s="5"/>
      <c r="J41" s="5" t="s">
        <v>1086</v>
      </c>
      <c r="K41" s="3" t="str">
        <f t="shared" si="4"/>
        <v>*Note: these recommendations are the same as SCR (or less) (Augustine et al., 2018; Clarke et al., 2023)</v>
      </c>
      <c r="L41" s="3" t="s">
        <v>128</v>
      </c>
      <c r="M41" s="5" t="s">
        <v>947</v>
      </c>
      <c r="N41" s="5"/>
      <c r="O41" s="3" t="s">
        <v>484</v>
      </c>
      <c r="P41" s="5" t="s">
        <v>1082</v>
      </c>
      <c r="Q41" s="3" t="s">
        <v>484</v>
      </c>
      <c r="R41" s="5" t="s">
        <v>494</v>
      </c>
      <c r="S41" s="5" t="s">
        <v>1075</v>
      </c>
      <c r="T41" s="3"/>
      <c r="U41" s="3"/>
      <c r="V41" s="3"/>
      <c r="W41" s="3"/>
      <c r="X41" s="3"/>
      <c r="Y41" s="3"/>
      <c r="Z41" s="3"/>
      <c r="AA41" s="3"/>
      <c r="AB41" s="3"/>
      <c r="AC41" s="3"/>
      <c r="AD41" s="3"/>
      <c r="AE41" s="3"/>
      <c r="AF41" s="3"/>
      <c r="AG41" s="3"/>
      <c r="AH41" s="3"/>
      <c r="AI41" s="3"/>
      <c r="AJ41" s="3"/>
      <c r="AK41" s="3"/>
      <c r="AL41" s="3"/>
      <c r="AM41" s="3"/>
      <c r="AN41" s="5"/>
      <c r="AO41" s="5"/>
      <c r="AP41" s="5" t="s">
        <v>484</v>
      </c>
      <c r="AQ41" s="3" t="s">
        <v>127</v>
      </c>
      <c r="AR41" s="3" t="s">
        <v>1074</v>
      </c>
      <c r="AS41" s="14" t="s">
        <v>576</v>
      </c>
    </row>
    <row r="42" spans="1:45" ht="15.75" hidden="1" customHeight="1">
      <c r="A42" s="7" t="s">
        <v>429</v>
      </c>
      <c r="B42" s="7">
        <v>10</v>
      </c>
      <c r="C42" s="4">
        <v>13</v>
      </c>
      <c r="D42" s="3" t="s">
        <v>70</v>
      </c>
      <c r="E42" s="3" t="s">
        <v>115</v>
      </c>
      <c r="F42" s="3" t="s">
        <v>790</v>
      </c>
      <c r="G42" s="4" t="str">
        <f t="shared" si="3"/>
        <v>10.13</v>
      </c>
      <c r="H42" s="3" t="s">
        <v>586</v>
      </c>
      <c r="I42" s="3"/>
      <c r="J42" s="5" t="s">
        <v>951</v>
      </c>
      <c r="K42" s="3" t="str">
        <f t="shared" si="4"/>
        <v>≥ 30 (Sun et al., 2014; Augustine et al., 2019; Sun et al., 2022; Clarke et al., 2023)</v>
      </c>
      <c r="L42" s="3" t="s">
        <v>244</v>
      </c>
      <c r="M42" s="5"/>
      <c r="N42" s="5"/>
      <c r="O42" s="3" t="s">
        <v>240</v>
      </c>
      <c r="P42" s="3" t="s">
        <v>951</v>
      </c>
      <c r="Q42" s="3" t="s">
        <v>950</v>
      </c>
      <c r="R42" s="5" t="s">
        <v>949</v>
      </c>
      <c r="S42" s="5" t="s">
        <v>1075</v>
      </c>
      <c r="T42" s="3"/>
      <c r="U42" s="3"/>
      <c r="V42" s="3" t="s">
        <v>12</v>
      </c>
      <c r="W42" s="3"/>
      <c r="X42" s="3"/>
      <c r="Y42" s="3"/>
      <c r="Z42" s="3"/>
      <c r="AA42" s="3"/>
      <c r="AB42" s="3"/>
      <c r="AC42" s="3"/>
      <c r="AD42" s="3"/>
      <c r="AE42" s="3"/>
      <c r="AF42" s="3"/>
      <c r="AG42" s="3"/>
      <c r="AH42" s="3"/>
      <c r="AI42" s="3"/>
      <c r="AJ42" s="3"/>
      <c r="AK42" s="3"/>
      <c r="AL42" s="3"/>
      <c r="AM42" s="3"/>
      <c r="AN42" s="5"/>
      <c r="AO42" s="5"/>
      <c r="AP42" s="5" t="s">
        <v>484</v>
      </c>
      <c r="AQ42" s="3" t="s">
        <v>130</v>
      </c>
      <c r="AR42" s="3" t="s">
        <v>1074</v>
      </c>
      <c r="AS42" s="14" t="s">
        <v>576</v>
      </c>
    </row>
    <row r="43" spans="1:45" ht="15.75" hidden="1" customHeight="1">
      <c r="A43" s="7" t="s">
        <v>429</v>
      </c>
      <c r="B43" s="7">
        <v>10</v>
      </c>
      <c r="C43" s="4">
        <v>14</v>
      </c>
      <c r="D43" s="3" t="s">
        <v>70</v>
      </c>
      <c r="E43" s="3" t="s">
        <v>115</v>
      </c>
      <c r="F43" s="3" t="s">
        <v>791</v>
      </c>
      <c r="G43" s="4" t="str">
        <f t="shared" si="3"/>
        <v>10.14</v>
      </c>
      <c r="H43" s="3" t="s">
        <v>582</v>
      </c>
      <c r="I43" s="3"/>
      <c r="J43" s="5" t="s">
        <v>970</v>
      </c>
      <c r="K43" s="3" t="str">
        <f t="shared" si="4"/>
        <v>&gt; 60 (Sun et al., 2014; Augustine et al., 2019; Sun et al., 2022; Clarke et al., 2023)</v>
      </c>
      <c r="L43" s="3" t="s">
        <v>227</v>
      </c>
      <c r="M43" s="3"/>
      <c r="N43" s="3"/>
      <c r="O43" s="3" t="s">
        <v>228</v>
      </c>
      <c r="P43" s="3" t="s">
        <v>970</v>
      </c>
      <c r="Q43" s="3" t="s">
        <v>969</v>
      </c>
      <c r="R43" s="5" t="s">
        <v>949</v>
      </c>
      <c r="S43" s="5" t="s">
        <v>1075</v>
      </c>
      <c r="T43" s="3"/>
      <c r="U43" s="3"/>
      <c r="V43" s="3" t="s">
        <v>12</v>
      </c>
      <c r="W43" s="3"/>
      <c r="X43" s="3"/>
      <c r="Y43" s="3"/>
      <c r="Z43" s="3"/>
      <c r="AA43" s="3"/>
      <c r="AB43" s="3"/>
      <c r="AC43" s="3"/>
      <c r="AD43" s="3"/>
      <c r="AE43" s="3"/>
      <c r="AF43" s="3"/>
      <c r="AG43" s="3"/>
      <c r="AH43" s="3"/>
      <c r="AI43" s="3"/>
      <c r="AJ43" s="3"/>
      <c r="AK43" s="3"/>
      <c r="AL43" s="3"/>
      <c r="AM43" s="3"/>
      <c r="AN43" s="3"/>
      <c r="AO43" s="3"/>
      <c r="AP43" s="5" t="s">
        <v>484</v>
      </c>
      <c r="AQ43" s="3" t="s">
        <v>130</v>
      </c>
      <c r="AR43" s="3" t="s">
        <v>1074</v>
      </c>
      <c r="AS43" s="14" t="s">
        <v>576</v>
      </c>
    </row>
    <row r="44" spans="1:45" ht="15.75" hidden="1" customHeight="1">
      <c r="A44" s="7" t="s">
        <v>429</v>
      </c>
      <c r="B44" s="7">
        <v>10</v>
      </c>
      <c r="C44" s="4">
        <v>15</v>
      </c>
      <c r="D44" s="3" t="s">
        <v>70</v>
      </c>
      <c r="E44" s="3" t="s">
        <v>115</v>
      </c>
      <c r="F44" s="3" t="s">
        <v>792</v>
      </c>
      <c r="G44" s="4" t="str">
        <f t="shared" si="3"/>
        <v>10.15</v>
      </c>
      <c r="H44" s="3" t="s">
        <v>602</v>
      </c>
      <c r="I44" s="3"/>
      <c r="J44" s="5" t="s">
        <v>968</v>
      </c>
      <c r="K44" s="3" t="str">
        <f t="shared" si="4"/>
        <v>&gt; 60-120 (Sun et al., 2014; Augustine et al., 2019; Sun et al., 2022; Clarke et al., 2023)</v>
      </c>
      <c r="L44" s="3" t="s">
        <v>219</v>
      </c>
      <c r="M44" s="5"/>
      <c r="N44" s="5"/>
      <c r="O44" s="3" t="s">
        <v>220</v>
      </c>
      <c r="P44" s="3" t="s">
        <v>968</v>
      </c>
      <c r="Q44" s="3" t="s">
        <v>953</v>
      </c>
      <c r="R44" s="5" t="s">
        <v>949</v>
      </c>
      <c r="S44" s="5" t="s">
        <v>1075</v>
      </c>
      <c r="T44" s="3"/>
      <c r="U44" s="3"/>
      <c r="V44" s="3" t="s">
        <v>12</v>
      </c>
      <c r="W44" s="3"/>
      <c r="X44" s="3"/>
      <c r="Y44" s="3"/>
      <c r="Z44" s="3"/>
      <c r="AA44" s="3"/>
      <c r="AB44" s="3"/>
      <c r="AC44" s="3"/>
      <c r="AD44" s="3"/>
      <c r="AE44" s="3"/>
      <c r="AF44" s="3"/>
      <c r="AG44" s="3"/>
      <c r="AH44" s="3"/>
      <c r="AI44" s="3"/>
      <c r="AJ44" s="3"/>
      <c r="AK44" s="3"/>
      <c r="AL44" s="3"/>
      <c r="AM44" s="3"/>
      <c r="AN44" s="5"/>
      <c r="AO44" s="5"/>
      <c r="AP44" s="5" t="s">
        <v>484</v>
      </c>
      <c r="AQ44" s="3" t="s">
        <v>130</v>
      </c>
      <c r="AR44" s="3" t="s">
        <v>1074</v>
      </c>
      <c r="AS44" s="14" t="s">
        <v>576</v>
      </c>
    </row>
    <row r="45" spans="1:45" ht="15.75" hidden="1" customHeight="1">
      <c r="A45" s="7" t="s">
        <v>429</v>
      </c>
      <c r="B45" s="7">
        <v>10</v>
      </c>
      <c r="C45" s="4">
        <v>22</v>
      </c>
      <c r="D45" s="5" t="s">
        <v>70</v>
      </c>
      <c r="E45" s="3" t="s">
        <v>108</v>
      </c>
      <c r="F45" s="3" t="s">
        <v>789</v>
      </c>
      <c r="G45" s="4" t="str">
        <f t="shared" si="3"/>
        <v>10.22</v>
      </c>
      <c r="H45" s="3" t="s">
        <v>484</v>
      </c>
      <c r="I45" s="5"/>
      <c r="J45" s="5" t="s">
        <v>1083</v>
      </c>
      <c r="K45" s="3" t="str">
        <f t="shared" si="4"/>
        <v>*Note: these recommendations are relative to fewer cameras than SCR (or same but larger sampling area) ([vii] Augustine et al., 2018)</v>
      </c>
      <c r="L45" s="5" t="s">
        <v>123</v>
      </c>
      <c r="M45" s="5" t="s">
        <v>947</v>
      </c>
      <c r="N45" s="5"/>
      <c r="O45" s="3" t="s">
        <v>484</v>
      </c>
      <c r="P45" s="5" t="s">
        <v>1083</v>
      </c>
      <c r="Q45" s="3" t="s">
        <v>484</v>
      </c>
      <c r="R45" s="5" t="s">
        <v>494</v>
      </c>
      <c r="S45" s="5" t="s">
        <v>1075</v>
      </c>
      <c r="T45" s="3"/>
      <c r="U45" s="3"/>
      <c r="V45" s="3"/>
      <c r="W45" s="3"/>
      <c r="X45" s="3"/>
      <c r="Y45" s="3"/>
      <c r="Z45" s="3"/>
      <c r="AA45" s="3"/>
      <c r="AB45" s="3"/>
      <c r="AC45" s="3"/>
      <c r="AD45" s="3"/>
      <c r="AE45" s="3"/>
      <c r="AF45" s="3"/>
      <c r="AG45" s="3"/>
      <c r="AH45" s="3"/>
      <c r="AI45" s="3"/>
      <c r="AJ45" s="3"/>
      <c r="AK45" s="3"/>
      <c r="AL45" s="3"/>
      <c r="AM45" s="3"/>
      <c r="AN45" s="5"/>
      <c r="AO45" s="5"/>
      <c r="AP45" s="5" t="s">
        <v>124</v>
      </c>
      <c r="AQ45" s="5" t="s">
        <v>122</v>
      </c>
      <c r="AR45" s="3" t="s">
        <v>1074</v>
      </c>
      <c r="AS45" s="14" t="s">
        <v>576</v>
      </c>
    </row>
    <row r="46" spans="1:45" ht="15.75" hidden="1" customHeight="1">
      <c r="A46" s="7" t="s">
        <v>429</v>
      </c>
      <c r="B46" s="7">
        <v>10</v>
      </c>
      <c r="C46" s="4">
        <v>18</v>
      </c>
      <c r="D46" s="5" t="s">
        <v>70</v>
      </c>
      <c r="E46" s="3" t="s">
        <v>108</v>
      </c>
      <c r="F46" s="3" t="s">
        <v>785</v>
      </c>
      <c r="G46" s="4" t="str">
        <f t="shared" si="3"/>
        <v>10.18</v>
      </c>
      <c r="H46" s="3" t="s">
        <v>397</v>
      </c>
      <c r="I46" s="3"/>
      <c r="J46" s="5" t="s">
        <v>1106</v>
      </c>
      <c r="K46" s="3" t="str">
        <f t="shared" si="4"/>
        <v>&lt;b&gt;≥ 20 (minumum)&lt;/b&gt; (SCR/SECR: White et al., 1982; Foster &amp; Harmsen, 2012; Wearn &amp; Glover-Kapfer, 2017)</v>
      </c>
      <c r="L46" s="5" t="s">
        <v>393</v>
      </c>
      <c r="M46" s="3" t="s">
        <v>145</v>
      </c>
      <c r="N46" s="3" t="b">
        <v>1</v>
      </c>
      <c r="O46" s="5" t="s">
        <v>989</v>
      </c>
      <c r="P46" s="5" t="s">
        <v>988</v>
      </c>
      <c r="Q46" s="3" t="s">
        <v>484</v>
      </c>
      <c r="R46" s="5" t="s">
        <v>965</v>
      </c>
      <c r="S46" s="5" t="s">
        <v>1075</v>
      </c>
      <c r="T46" s="3"/>
      <c r="U46" s="3"/>
      <c r="V46" s="3"/>
      <c r="W46" s="3"/>
      <c r="X46" s="3"/>
      <c r="Y46" s="3"/>
      <c r="Z46" s="3"/>
      <c r="AA46" s="3"/>
      <c r="AB46" s="3"/>
      <c r="AC46" s="3"/>
      <c r="AD46" s="3"/>
      <c r="AE46" s="3"/>
      <c r="AF46" s="3"/>
      <c r="AG46" s="3"/>
      <c r="AH46" s="3" t="s">
        <v>570</v>
      </c>
      <c r="AI46" s="3"/>
      <c r="AJ46" s="3"/>
      <c r="AK46" s="3"/>
      <c r="AL46" s="3"/>
      <c r="AM46" s="3"/>
      <c r="AN46" s="3"/>
      <c r="AO46" s="3"/>
      <c r="AP46" s="5" t="s">
        <v>484</v>
      </c>
      <c r="AQ46" s="5" t="s">
        <v>392</v>
      </c>
      <c r="AR46" s="3" t="s">
        <v>1074</v>
      </c>
      <c r="AS46" s="14" t="s">
        <v>576</v>
      </c>
    </row>
    <row r="47" spans="1:45" ht="15.75" hidden="1" customHeight="1">
      <c r="A47" s="7" t="s">
        <v>429</v>
      </c>
      <c r="B47" s="7">
        <v>10</v>
      </c>
      <c r="C47" s="4">
        <v>26</v>
      </c>
      <c r="D47" s="5" t="s">
        <v>70</v>
      </c>
      <c r="E47" s="3" t="s">
        <v>120</v>
      </c>
      <c r="F47" s="3" t="s">
        <v>798</v>
      </c>
      <c r="G47" s="4" t="str">
        <f t="shared" si="3"/>
        <v>10.26</v>
      </c>
      <c r="H47" s="3" t="s">
        <v>484</v>
      </c>
      <c r="I47" s="5"/>
      <c r="J47" s="5" t="s">
        <v>1086</v>
      </c>
      <c r="K47" s="3" t="str">
        <f t="shared" si="4"/>
        <v>*Note: these recommendations are the same as SCR (or less) (Augustine et al., 2018; Clarke et al., 2023)</v>
      </c>
      <c r="L47" s="5" t="s">
        <v>128</v>
      </c>
      <c r="M47" s="5" t="s">
        <v>947</v>
      </c>
      <c r="N47" s="5"/>
      <c r="O47" s="3" t="s">
        <v>484</v>
      </c>
      <c r="P47" s="5" t="s">
        <v>1082</v>
      </c>
      <c r="Q47" s="3" t="s">
        <v>484</v>
      </c>
      <c r="R47" s="5" t="s">
        <v>494</v>
      </c>
      <c r="S47" s="5" t="s">
        <v>1075</v>
      </c>
      <c r="T47" s="3"/>
      <c r="U47" s="3"/>
      <c r="V47" s="3"/>
      <c r="W47" s="3"/>
      <c r="X47" s="3"/>
      <c r="Y47" s="3"/>
      <c r="Z47" s="3"/>
      <c r="AA47" s="3"/>
      <c r="AB47" s="3"/>
      <c r="AC47" s="3"/>
      <c r="AD47" s="3"/>
      <c r="AE47" s="3"/>
      <c r="AF47" s="3"/>
      <c r="AG47" s="3"/>
      <c r="AH47" s="3"/>
      <c r="AI47" s="3"/>
      <c r="AJ47" s="3"/>
      <c r="AK47" s="3"/>
      <c r="AL47" s="3"/>
      <c r="AM47" s="3"/>
      <c r="AN47" s="5"/>
      <c r="AO47" s="5"/>
      <c r="AP47" s="5" t="s">
        <v>484</v>
      </c>
      <c r="AQ47" s="5" t="s">
        <v>127</v>
      </c>
      <c r="AR47" s="3" t="s">
        <v>1074</v>
      </c>
      <c r="AS47" s="14" t="s">
        <v>576</v>
      </c>
    </row>
    <row r="48" spans="1:45" ht="15.75" hidden="1" customHeight="1">
      <c r="A48" s="7" t="s">
        <v>429</v>
      </c>
      <c r="B48" s="7">
        <v>10</v>
      </c>
      <c r="C48" s="4">
        <v>23</v>
      </c>
      <c r="D48" s="20" t="s">
        <v>70</v>
      </c>
      <c r="E48" s="8" t="s">
        <v>120</v>
      </c>
      <c r="F48" s="3" t="s">
        <v>795</v>
      </c>
      <c r="G48" s="4" t="str">
        <f t="shared" si="3"/>
        <v>10.23</v>
      </c>
      <c r="H48" s="3" t="s">
        <v>415</v>
      </c>
      <c r="I48" s="20"/>
      <c r="J48" s="5" t="s">
        <v>1111</v>
      </c>
      <c r="K48" s="3" t="str">
        <f t="shared" si="4"/>
        <v>&lt;b&gt;≥ 1 month per survey (presuming multiple surveys completed) (minumum)&lt;/b&gt; (Burgar et al., 2018; Burgar, personal communication, April 23, 2023)</v>
      </c>
      <c r="L48" s="20" t="s">
        <v>288</v>
      </c>
      <c r="M48" s="3" t="s">
        <v>145</v>
      </c>
      <c r="N48" s="3" t="b">
        <v>1</v>
      </c>
      <c r="O48" s="20" t="s">
        <v>286</v>
      </c>
      <c r="P48" s="20" t="s">
        <v>963</v>
      </c>
      <c r="Q48" s="3" t="s">
        <v>484</v>
      </c>
      <c r="R48" s="5" t="s">
        <v>962</v>
      </c>
      <c r="S48" s="5" t="s">
        <v>1075</v>
      </c>
      <c r="T48" s="3"/>
      <c r="U48" s="3"/>
      <c r="V48" s="3"/>
      <c r="W48" s="3"/>
      <c r="X48" s="3" t="s">
        <v>961</v>
      </c>
      <c r="Y48" s="3"/>
      <c r="Z48" s="3"/>
      <c r="AA48" s="3"/>
      <c r="AB48" s="3"/>
      <c r="AC48" s="3"/>
      <c r="AD48" s="3"/>
      <c r="AE48" s="3"/>
      <c r="AF48" s="3"/>
      <c r="AG48" s="3"/>
      <c r="AH48" s="3"/>
      <c r="AI48" s="3"/>
      <c r="AJ48" s="3"/>
      <c r="AK48" s="3"/>
      <c r="AL48" s="3"/>
      <c r="AM48" s="3"/>
      <c r="AN48" s="20"/>
      <c r="AO48" s="20"/>
      <c r="AP48" s="5" t="s">
        <v>484</v>
      </c>
      <c r="AQ48" s="20" t="s">
        <v>194</v>
      </c>
      <c r="AR48" s="3" t="s">
        <v>1074</v>
      </c>
      <c r="AS48" s="14" t="s">
        <v>576</v>
      </c>
    </row>
    <row r="49" spans="1:45" ht="15.75" hidden="1" customHeight="1">
      <c r="A49" s="7" t="s">
        <v>429</v>
      </c>
      <c r="B49" s="7">
        <v>10</v>
      </c>
      <c r="C49" s="4">
        <v>24</v>
      </c>
      <c r="D49" s="5" t="s">
        <v>70</v>
      </c>
      <c r="E49" s="3" t="s">
        <v>120</v>
      </c>
      <c r="F49" s="3" t="s">
        <v>796</v>
      </c>
      <c r="G49" s="4" t="str">
        <f t="shared" si="3"/>
        <v>10.24</v>
      </c>
      <c r="H49" s="3" t="s">
        <v>484</v>
      </c>
      <c r="I49" s="3"/>
      <c r="J49" s="5" t="s">
        <v>501</v>
      </c>
      <c r="K49" s="3" t="str">
        <f t="shared" si="4"/>
        <v>Ideally &gt; 12 months total (based on minimum for SCR) (Burgar et al., 2018; Burgar, personal communication, April 23, 2023)</v>
      </c>
      <c r="L49" s="5" t="s">
        <v>195</v>
      </c>
      <c r="M49" s="7" t="s">
        <v>960</v>
      </c>
      <c r="N49" s="7"/>
      <c r="O49" s="5" t="s">
        <v>196</v>
      </c>
      <c r="P49" s="5" t="s">
        <v>501</v>
      </c>
      <c r="Q49" s="3" t="s">
        <v>484</v>
      </c>
      <c r="R49" s="5" t="s">
        <v>959</v>
      </c>
      <c r="S49" s="5" t="s">
        <v>1075</v>
      </c>
      <c r="T49" s="3"/>
      <c r="U49" s="3"/>
      <c r="V49" s="3"/>
      <c r="W49" s="3"/>
      <c r="X49" s="3"/>
      <c r="Y49" s="3"/>
      <c r="Z49" s="3"/>
      <c r="AA49" s="3"/>
      <c r="AB49" s="3"/>
      <c r="AC49" s="3"/>
      <c r="AD49" s="3"/>
      <c r="AE49" s="3"/>
      <c r="AF49" s="3"/>
      <c r="AG49" s="3"/>
      <c r="AH49" s="3"/>
      <c r="AI49" s="3"/>
      <c r="AJ49" s="3"/>
      <c r="AK49" s="3"/>
      <c r="AL49" s="3"/>
      <c r="AM49" s="3"/>
      <c r="AN49" s="5"/>
      <c r="AO49" s="5"/>
      <c r="AP49" s="5" t="s">
        <v>484</v>
      </c>
      <c r="AQ49" s="5" t="s">
        <v>194</v>
      </c>
      <c r="AR49" s="3" t="s">
        <v>1074</v>
      </c>
      <c r="AS49" s="14" t="s">
        <v>576</v>
      </c>
    </row>
    <row r="50" spans="1:45" ht="15.75" hidden="1" customHeight="1">
      <c r="A50" s="7" t="s">
        <v>429</v>
      </c>
      <c r="B50" s="7">
        <v>10</v>
      </c>
      <c r="C50" s="4">
        <v>25</v>
      </c>
      <c r="D50" s="5" t="s">
        <v>70</v>
      </c>
      <c r="E50" s="3" t="s">
        <v>120</v>
      </c>
      <c r="F50" s="3" t="s">
        <v>797</v>
      </c>
      <c r="G50" s="4" t="str">
        <f t="shared" si="3"/>
        <v>10.25</v>
      </c>
      <c r="H50" s="3" t="s">
        <v>484</v>
      </c>
      <c r="I50" s="3"/>
      <c r="J50" s="5" t="s">
        <v>276</v>
      </c>
      <c r="K50" s="3" t="str">
        <f t="shared" si="4"/>
        <v>Ideally 1-3 months (depending on time required to maximize detections while minimizing the violation of "population closure" assumption) (Burgar et al., 2018; Burgar, personal communication, April 23, 2023)</v>
      </c>
      <c r="L50" s="5" t="s">
        <v>273</v>
      </c>
      <c r="M50" s="7" t="s">
        <v>960</v>
      </c>
      <c r="N50" s="7"/>
      <c r="O50" s="5" t="s">
        <v>274</v>
      </c>
      <c r="P50" s="5" t="s">
        <v>276</v>
      </c>
      <c r="Q50" s="3" t="s">
        <v>484</v>
      </c>
      <c r="R50" s="5" t="s">
        <v>959</v>
      </c>
      <c r="S50" s="5" t="s">
        <v>1075</v>
      </c>
      <c r="T50" s="3"/>
      <c r="U50" s="3"/>
      <c r="V50" s="3"/>
      <c r="W50" s="3"/>
      <c r="X50" s="3"/>
      <c r="Y50" s="3"/>
      <c r="Z50" s="3"/>
      <c r="AA50" s="3"/>
      <c r="AB50" s="3"/>
      <c r="AC50" s="3"/>
      <c r="AD50" s="3"/>
      <c r="AE50" s="3"/>
      <c r="AF50" s="3"/>
      <c r="AG50" s="3"/>
      <c r="AH50" s="3"/>
      <c r="AI50" s="3"/>
      <c r="AJ50" s="3"/>
      <c r="AK50" s="3"/>
      <c r="AL50" s="3"/>
      <c r="AM50" s="3"/>
      <c r="AN50" s="5"/>
      <c r="AO50" s="5"/>
      <c r="AP50" s="5" t="s">
        <v>484</v>
      </c>
      <c r="AQ50" s="5" t="s">
        <v>194</v>
      </c>
      <c r="AR50" s="3" t="s">
        <v>1074</v>
      </c>
      <c r="AS50" s="14" t="s">
        <v>576</v>
      </c>
    </row>
    <row r="51" spans="1:45" ht="15.75" hidden="1" customHeight="1">
      <c r="A51" s="43" t="s">
        <v>428</v>
      </c>
      <c r="B51" s="7">
        <v>18</v>
      </c>
      <c r="C51" s="4">
        <v>1</v>
      </c>
      <c r="D51" s="3" t="s">
        <v>33</v>
      </c>
      <c r="E51" s="3" t="s">
        <v>31</v>
      </c>
      <c r="F51" s="3" t="s">
        <v>912</v>
      </c>
      <c r="G51" s="4" t="str">
        <f t="shared" ref="G51:G59" si="5">IF(C51&lt;10,(B51&amp;".0"&amp;C51),(B51&amp;"."&amp;C51))</f>
        <v>18.01</v>
      </c>
      <c r="H51" s="3" t="s">
        <v>484</v>
      </c>
      <c r="I51" s="3"/>
      <c r="J51" s="5" t="s">
        <v>87</v>
      </c>
      <c r="K51" s="3" t="str">
        <f t="shared" si="4"/>
        <v>Ideally random (Wearn &amp; Glover-Kapfer, 2017)</v>
      </c>
      <c r="L51" s="3" t="s">
        <v>84</v>
      </c>
      <c r="M51" s="7" t="s">
        <v>960</v>
      </c>
      <c r="N51" s="3"/>
      <c r="O51" s="3" t="s">
        <v>85</v>
      </c>
      <c r="P51" s="3" t="s">
        <v>87</v>
      </c>
      <c r="Q51" s="3" t="s">
        <v>484</v>
      </c>
      <c r="R51" s="5" t="s">
        <v>484</v>
      </c>
      <c r="S51" s="3"/>
      <c r="T51" s="3"/>
      <c r="U51" s="3"/>
      <c r="V51" s="3"/>
      <c r="W51" s="3"/>
      <c r="X51" s="3"/>
      <c r="Y51" s="3"/>
      <c r="Z51" s="3"/>
      <c r="AA51" s="3"/>
      <c r="AB51" s="3"/>
      <c r="AC51" s="3"/>
      <c r="AD51" s="3"/>
      <c r="AE51" s="3"/>
      <c r="AF51" s="3"/>
      <c r="AG51" s="3"/>
      <c r="AH51" s="3"/>
      <c r="AI51" s="3"/>
      <c r="AJ51" s="3"/>
      <c r="AK51" s="3"/>
      <c r="AL51" s="3"/>
      <c r="AM51" s="3"/>
      <c r="AN51" s="3"/>
      <c r="AO51" s="3"/>
      <c r="AP51" s="5" t="s">
        <v>484</v>
      </c>
      <c r="AQ51" s="3" t="s">
        <v>27</v>
      </c>
      <c r="AR51" s="3" t="s">
        <v>947</v>
      </c>
      <c r="AS51" s="14" t="s">
        <v>576</v>
      </c>
    </row>
    <row r="52" spans="1:45" ht="15.75" hidden="1" customHeight="1">
      <c r="A52" s="43" t="s">
        <v>428</v>
      </c>
      <c r="B52" s="7">
        <v>18</v>
      </c>
      <c r="C52" s="4">
        <v>2</v>
      </c>
      <c r="D52" s="3" t="s">
        <v>33</v>
      </c>
      <c r="E52" s="3" t="s">
        <v>31</v>
      </c>
      <c r="F52" s="3" t="s">
        <v>913</v>
      </c>
      <c r="G52" s="4" t="str">
        <f t="shared" si="5"/>
        <v>18.02</v>
      </c>
      <c r="H52" s="3" t="s">
        <v>484</v>
      </c>
      <c r="I52" s="5"/>
      <c r="J52" s="5" t="s">
        <v>83</v>
      </c>
      <c r="K52" s="3" t="str">
        <f t="shared" si="4"/>
        <v>Stratified (Wearn &amp; Glover-Kapfer, 2017)</v>
      </c>
      <c r="L52" s="3" t="s">
        <v>83</v>
      </c>
      <c r="M52" s="5" t="s">
        <v>947</v>
      </c>
      <c r="N52" s="5"/>
      <c r="O52" s="3" t="s">
        <v>83</v>
      </c>
      <c r="P52" s="3" t="s">
        <v>83</v>
      </c>
      <c r="Q52" s="3" t="s">
        <v>484</v>
      </c>
      <c r="R52" s="5" t="s">
        <v>484</v>
      </c>
      <c r="S52" s="3"/>
      <c r="T52" s="3"/>
      <c r="U52" s="3"/>
      <c r="V52" s="3"/>
      <c r="W52" s="3"/>
      <c r="X52" s="3"/>
      <c r="Y52" s="3"/>
      <c r="Z52" s="3"/>
      <c r="AA52" s="3"/>
      <c r="AB52" s="3"/>
      <c r="AC52" s="3"/>
      <c r="AD52" s="3"/>
      <c r="AE52" s="3"/>
      <c r="AF52" s="3"/>
      <c r="AG52" s="3"/>
      <c r="AH52" s="3"/>
      <c r="AI52" s="3"/>
      <c r="AJ52" s="3"/>
      <c r="AK52" s="3"/>
      <c r="AL52" s="3"/>
      <c r="AM52" s="3"/>
      <c r="AN52" s="5"/>
      <c r="AO52" s="5"/>
      <c r="AP52" s="5" t="s">
        <v>484</v>
      </c>
      <c r="AQ52" s="3" t="s">
        <v>27</v>
      </c>
      <c r="AR52" s="3" t="s">
        <v>947</v>
      </c>
      <c r="AS52" s="14" t="s">
        <v>576</v>
      </c>
    </row>
    <row r="53" spans="1:45" ht="15.75" hidden="1" customHeight="1">
      <c r="A53" s="43" t="s">
        <v>428</v>
      </c>
      <c r="B53" s="7">
        <v>18</v>
      </c>
      <c r="C53" s="4">
        <v>3</v>
      </c>
      <c r="D53" s="3" t="s">
        <v>33</v>
      </c>
      <c r="E53" s="3" t="s">
        <v>31</v>
      </c>
      <c r="F53" s="3" t="s">
        <v>914</v>
      </c>
      <c r="G53" s="4" t="str">
        <f t="shared" si="5"/>
        <v>18.03</v>
      </c>
      <c r="H53" s="3" t="s">
        <v>484</v>
      </c>
      <c r="I53" s="5"/>
      <c r="J53" s="5" t="s">
        <v>30</v>
      </c>
      <c r="K53" s="3" t="str">
        <f t="shared" si="4"/>
        <v>Targeted (Wearn &amp; Glover-Kapfer, 2017)</v>
      </c>
      <c r="L53" s="3" t="s">
        <v>29</v>
      </c>
      <c r="M53" s="5" t="s">
        <v>1012</v>
      </c>
      <c r="N53" s="5"/>
      <c r="O53" s="3" t="s">
        <v>30</v>
      </c>
      <c r="P53" s="3" t="s">
        <v>30</v>
      </c>
      <c r="Q53" s="3" t="s">
        <v>484</v>
      </c>
      <c r="R53" s="5" t="s">
        <v>484</v>
      </c>
      <c r="S53" s="3"/>
      <c r="T53" s="3"/>
      <c r="U53" s="3"/>
      <c r="V53" s="3"/>
      <c r="W53" s="3"/>
      <c r="X53" s="3"/>
      <c r="Y53" s="3"/>
      <c r="Z53" s="3"/>
      <c r="AA53" s="3"/>
      <c r="AB53" s="3"/>
      <c r="AC53" s="3"/>
      <c r="AD53" s="3"/>
      <c r="AE53" s="3"/>
      <c r="AF53" s="3"/>
      <c r="AG53" s="3"/>
      <c r="AH53" s="3"/>
      <c r="AI53" s="3"/>
      <c r="AJ53" s="3"/>
      <c r="AK53" s="3"/>
      <c r="AL53" s="3"/>
      <c r="AM53" s="3"/>
      <c r="AN53" s="5"/>
      <c r="AO53" s="5"/>
      <c r="AP53" s="5" t="s">
        <v>484</v>
      </c>
      <c r="AQ53" s="3" t="s">
        <v>27</v>
      </c>
      <c r="AR53" s="3" t="s">
        <v>947</v>
      </c>
      <c r="AS53" s="14" t="s">
        <v>576</v>
      </c>
    </row>
    <row r="54" spans="1:45" ht="15.75" hidden="1" customHeight="1">
      <c r="A54" s="43" t="s">
        <v>428</v>
      </c>
      <c r="B54" s="7">
        <v>18</v>
      </c>
      <c r="C54" s="4">
        <v>4</v>
      </c>
      <c r="D54" s="7" t="s">
        <v>33</v>
      </c>
      <c r="E54" s="7" t="s">
        <v>113</v>
      </c>
      <c r="F54" s="3" t="s">
        <v>921</v>
      </c>
      <c r="G54" s="4" t="str">
        <f t="shared" si="5"/>
        <v>18.04</v>
      </c>
      <c r="H54" s="3" t="s">
        <v>484</v>
      </c>
      <c r="I54" s="5"/>
      <c r="J54" s="5" t="s">
        <v>112</v>
      </c>
      <c r="K54" s="3" t="str">
        <f t="shared" si="4"/>
        <v>No recommendation (NA)</v>
      </c>
      <c r="L54" s="7" t="s">
        <v>112</v>
      </c>
      <c r="M54" s="5" t="s">
        <v>957</v>
      </c>
      <c r="N54" s="5"/>
      <c r="O54" s="3" t="s">
        <v>484</v>
      </c>
      <c r="P54" s="7" t="s">
        <v>112</v>
      </c>
      <c r="Q54" s="3" t="s">
        <v>484</v>
      </c>
      <c r="R54" s="5" t="s">
        <v>484</v>
      </c>
      <c r="S54" s="7"/>
      <c r="T54" s="3"/>
      <c r="U54" s="3"/>
      <c r="V54" s="3"/>
      <c r="W54" s="3"/>
      <c r="X54" s="3"/>
      <c r="Y54" s="3"/>
      <c r="Z54" s="3"/>
      <c r="AA54" s="3"/>
      <c r="AB54" s="3"/>
      <c r="AC54" s="3"/>
      <c r="AD54" s="3"/>
      <c r="AE54" s="3"/>
      <c r="AF54" s="3"/>
      <c r="AG54" s="3"/>
      <c r="AH54" s="3"/>
      <c r="AI54" s="3"/>
      <c r="AJ54" s="3"/>
      <c r="AK54" s="3"/>
      <c r="AL54" s="3"/>
      <c r="AM54" s="3"/>
      <c r="AN54" s="5"/>
      <c r="AO54" s="5"/>
      <c r="AP54" s="5" t="s">
        <v>484</v>
      </c>
      <c r="AQ54" s="7" t="s">
        <v>28</v>
      </c>
      <c r="AR54" s="3" t="s">
        <v>947</v>
      </c>
      <c r="AS54" s="14" t="s">
        <v>576</v>
      </c>
    </row>
    <row r="55" spans="1:45" ht="15.75" hidden="1" customHeight="1">
      <c r="A55" s="43" t="s">
        <v>428</v>
      </c>
      <c r="B55" s="7">
        <v>18</v>
      </c>
      <c r="C55" s="4">
        <v>5</v>
      </c>
      <c r="D55" s="3" t="s">
        <v>33</v>
      </c>
      <c r="E55" s="3" t="s">
        <v>116</v>
      </c>
      <c r="F55" s="3" t="s">
        <v>915</v>
      </c>
      <c r="G55" s="4" t="str">
        <f t="shared" si="5"/>
        <v>18.05</v>
      </c>
      <c r="H55" s="3" t="s">
        <v>484</v>
      </c>
      <c r="I55" s="5"/>
      <c r="J55" s="5" t="s">
        <v>351</v>
      </c>
      <c r="K55" s="3" t="str">
        <f t="shared" si="4"/>
        <v>Objective-dependent (Wearn &amp; Glover-Kapfer, 2017)</v>
      </c>
      <c r="L55" s="3" t="s">
        <v>351</v>
      </c>
      <c r="M55" s="5" t="s">
        <v>1051</v>
      </c>
      <c r="N55" s="5"/>
      <c r="O55" s="3" t="s">
        <v>47</v>
      </c>
      <c r="P55" s="3" t="s">
        <v>351</v>
      </c>
      <c r="Q55" s="3" t="s">
        <v>484</v>
      </c>
      <c r="R55" s="5" t="s">
        <v>484</v>
      </c>
      <c r="S55" s="3"/>
      <c r="T55" s="3"/>
      <c r="U55" s="3"/>
      <c r="V55" s="3"/>
      <c r="W55" s="3"/>
      <c r="X55" s="3"/>
      <c r="Y55" s="3"/>
      <c r="Z55" s="3"/>
      <c r="AA55" s="3"/>
      <c r="AB55" s="3"/>
      <c r="AC55" s="3"/>
      <c r="AD55" s="3"/>
      <c r="AE55" s="3"/>
      <c r="AF55" s="3"/>
      <c r="AG55" s="3"/>
      <c r="AH55" s="3"/>
      <c r="AI55" s="3"/>
      <c r="AJ55" s="3"/>
      <c r="AK55" s="3"/>
      <c r="AL55" s="3"/>
      <c r="AM55" s="3"/>
      <c r="AN55" s="3" t="s">
        <v>47</v>
      </c>
      <c r="AO55" s="3"/>
      <c r="AP55" s="5" t="s">
        <v>484</v>
      </c>
      <c r="AQ55" s="3" t="s">
        <v>27</v>
      </c>
      <c r="AR55" s="3" t="s">
        <v>947</v>
      </c>
      <c r="AS55" s="14" t="s">
        <v>576</v>
      </c>
    </row>
    <row r="56" spans="1:45" ht="15.75" hidden="1" customHeight="1">
      <c r="A56" s="43" t="s">
        <v>428</v>
      </c>
      <c r="B56" s="7">
        <v>18</v>
      </c>
      <c r="C56" s="4">
        <v>8</v>
      </c>
      <c r="D56" s="3" t="s">
        <v>33</v>
      </c>
      <c r="E56" s="3" t="s">
        <v>115</v>
      </c>
      <c r="F56" s="3" t="s">
        <v>920</v>
      </c>
      <c r="G56" s="4" t="str">
        <f t="shared" si="5"/>
        <v>18.08</v>
      </c>
      <c r="H56" s="3" t="s">
        <v>484</v>
      </c>
      <c r="I56" s="5"/>
      <c r="J56" s="5" t="s">
        <v>112</v>
      </c>
      <c r="K56" s="3" t="str">
        <f t="shared" si="4"/>
        <v>No recommendation (NA)</v>
      </c>
      <c r="L56" s="7" t="s">
        <v>112</v>
      </c>
      <c r="M56" s="5" t="s">
        <v>957</v>
      </c>
      <c r="N56" s="5"/>
      <c r="O56" s="3" t="s">
        <v>484</v>
      </c>
      <c r="P56" s="7" t="s">
        <v>112</v>
      </c>
      <c r="Q56" s="3" t="s">
        <v>484</v>
      </c>
      <c r="R56" s="5" t="s">
        <v>949</v>
      </c>
      <c r="S56" s="3"/>
      <c r="T56" s="3"/>
      <c r="U56" s="3"/>
      <c r="V56" s="3"/>
      <c r="W56" s="3"/>
      <c r="X56" s="3"/>
      <c r="Y56" s="3"/>
      <c r="Z56" s="3"/>
      <c r="AA56" s="3"/>
      <c r="AB56" s="3"/>
      <c r="AC56" s="3"/>
      <c r="AD56" s="3"/>
      <c r="AE56" s="3"/>
      <c r="AF56" s="3"/>
      <c r="AG56" s="3"/>
      <c r="AH56" s="3"/>
      <c r="AI56" s="3"/>
      <c r="AJ56" s="3"/>
      <c r="AK56" s="3"/>
      <c r="AL56" s="3"/>
      <c r="AM56" s="3"/>
      <c r="AN56" s="5"/>
      <c r="AO56" s="5"/>
      <c r="AP56" s="5" t="s">
        <v>484</v>
      </c>
      <c r="AQ56" s="3" t="s">
        <v>28</v>
      </c>
      <c r="AR56" s="3" t="s">
        <v>947</v>
      </c>
      <c r="AS56" s="14" t="s">
        <v>576</v>
      </c>
    </row>
    <row r="57" spans="1:45" ht="15.75" hidden="1" customHeight="1">
      <c r="A57" s="43" t="s">
        <v>428</v>
      </c>
      <c r="B57" s="7">
        <v>18</v>
      </c>
      <c r="C57" s="4">
        <v>9</v>
      </c>
      <c r="D57" s="5" t="s">
        <v>33</v>
      </c>
      <c r="E57" s="3" t="s">
        <v>108</v>
      </c>
      <c r="F57" s="3" t="s">
        <v>918</v>
      </c>
      <c r="G57" s="4" t="str">
        <f t="shared" si="5"/>
        <v>18.09</v>
      </c>
      <c r="H57" s="3" t="s">
        <v>484</v>
      </c>
      <c r="I57" s="5"/>
      <c r="J57" s="5" t="s">
        <v>107</v>
      </c>
      <c r="K57" s="3" t="str">
        <f t="shared" si="4"/>
        <v>Activity patterns: Enough to obtain &gt; 100 detections (Ridout &amp; Linkie, 2009; Rowcliffe et al., 2014)</v>
      </c>
      <c r="L57" s="5" t="s">
        <v>107</v>
      </c>
      <c r="M57" s="5"/>
      <c r="N57" s="5"/>
      <c r="O57" s="3" t="s">
        <v>484</v>
      </c>
      <c r="P57" s="6" t="s">
        <v>107</v>
      </c>
      <c r="Q57" s="3" t="s">
        <v>484</v>
      </c>
      <c r="R57" s="5" t="s">
        <v>965</v>
      </c>
      <c r="S57" s="5"/>
      <c r="T57" s="3"/>
      <c r="U57" s="3"/>
      <c r="V57" s="3"/>
      <c r="W57" s="3"/>
      <c r="X57" s="3"/>
      <c r="Y57" s="3"/>
      <c r="Z57" s="3"/>
      <c r="AA57" s="3"/>
      <c r="AB57" s="3"/>
      <c r="AC57" s="3"/>
      <c r="AD57" s="3"/>
      <c r="AE57" s="3"/>
      <c r="AF57" s="3"/>
      <c r="AG57" s="3"/>
      <c r="AH57" s="3"/>
      <c r="AI57" s="3"/>
      <c r="AJ57" s="3"/>
      <c r="AK57" s="3"/>
      <c r="AL57" s="3"/>
      <c r="AM57" s="3"/>
      <c r="AN57" s="5"/>
      <c r="AO57" s="5"/>
      <c r="AP57" s="5" t="s">
        <v>107</v>
      </c>
      <c r="AQ57" s="5" t="s">
        <v>106</v>
      </c>
      <c r="AR57" s="3" t="s">
        <v>947</v>
      </c>
      <c r="AS57" s="14" t="s">
        <v>576</v>
      </c>
    </row>
    <row r="58" spans="1:45" ht="15.75" hidden="1" customHeight="1">
      <c r="A58" s="43" t="s">
        <v>428</v>
      </c>
      <c r="B58" s="7">
        <v>18</v>
      </c>
      <c r="C58" s="4">
        <v>10</v>
      </c>
      <c r="D58" s="5" t="s">
        <v>33</v>
      </c>
      <c r="E58" s="3" t="s">
        <v>108</v>
      </c>
      <c r="F58" s="3" t="s">
        <v>919</v>
      </c>
      <c r="G58" s="4" t="str">
        <f t="shared" si="5"/>
        <v>18.10</v>
      </c>
      <c r="H58" s="3" t="s">
        <v>591</v>
      </c>
      <c r="I58" s="5"/>
      <c r="J58" s="5" t="s">
        <v>1001</v>
      </c>
      <c r="K58" s="3" t="str">
        <f t="shared" si="4"/>
        <v>≥ 20 per stratum (Wearn &amp; Glover-Kapfer, 2017)</v>
      </c>
      <c r="L58" s="5" t="s">
        <v>298</v>
      </c>
      <c r="M58" s="5"/>
      <c r="N58" s="5"/>
      <c r="O58" s="5" t="s">
        <v>299</v>
      </c>
      <c r="P58" s="5" t="s">
        <v>1001</v>
      </c>
      <c r="Q58" s="3" t="s">
        <v>1037</v>
      </c>
      <c r="R58" s="5" t="s">
        <v>1000</v>
      </c>
      <c r="S58" s="5"/>
      <c r="T58" s="3"/>
      <c r="U58" s="3"/>
      <c r="V58" s="3"/>
      <c r="W58" s="3"/>
      <c r="X58" s="3"/>
      <c r="Y58" s="3"/>
      <c r="Z58" s="3"/>
      <c r="AA58" s="3"/>
      <c r="AB58" s="3"/>
      <c r="AC58" s="3"/>
      <c r="AD58" s="3"/>
      <c r="AE58" s="3" t="s">
        <v>31</v>
      </c>
      <c r="AF58" s="3"/>
      <c r="AG58" s="3" t="s">
        <v>1047</v>
      </c>
      <c r="AH58" s="3"/>
      <c r="AI58" s="3"/>
      <c r="AJ58" s="3"/>
      <c r="AK58" s="3"/>
      <c r="AL58" s="3"/>
      <c r="AM58" s="3"/>
      <c r="AN58" s="5"/>
      <c r="AO58" s="5"/>
      <c r="AP58" s="5" t="s">
        <v>484</v>
      </c>
      <c r="AQ58" s="5" t="s">
        <v>27</v>
      </c>
      <c r="AR58" s="3" t="s">
        <v>947</v>
      </c>
      <c r="AS58" s="14" t="s">
        <v>576</v>
      </c>
    </row>
    <row r="59" spans="1:45" ht="15.75" hidden="1" customHeight="1">
      <c r="A59" s="43" t="s">
        <v>428</v>
      </c>
      <c r="B59" s="7">
        <v>18</v>
      </c>
      <c r="C59" s="4">
        <v>11</v>
      </c>
      <c r="D59" s="5" t="s">
        <v>33</v>
      </c>
      <c r="E59" s="3" t="s">
        <v>120</v>
      </c>
      <c r="F59" s="3" t="s">
        <v>922</v>
      </c>
      <c r="G59" s="4" t="str">
        <f t="shared" si="5"/>
        <v>18.11</v>
      </c>
      <c r="H59" s="3" t="s">
        <v>484</v>
      </c>
      <c r="I59" s="5"/>
      <c r="J59" s="5" t="s">
        <v>356</v>
      </c>
      <c r="K59" s="3" t="str">
        <f t="shared" si="4"/>
        <v>Dependent on behavioural metric (e.g., if it occurs during a certain period) (Wearn &amp; Glover-Kapfer, 2017)</v>
      </c>
      <c r="L59" s="5" t="s">
        <v>356</v>
      </c>
      <c r="M59" s="5" t="s">
        <v>947</v>
      </c>
      <c r="N59" s="5"/>
      <c r="O59" s="5" t="s">
        <v>47</v>
      </c>
      <c r="P59" s="5" t="s">
        <v>356</v>
      </c>
      <c r="Q59" s="3" t="s">
        <v>484</v>
      </c>
      <c r="R59" s="5" t="s">
        <v>484</v>
      </c>
      <c r="S59" s="5"/>
      <c r="T59" s="3"/>
      <c r="U59" s="3"/>
      <c r="V59" s="3"/>
      <c r="W59" s="3"/>
      <c r="X59" s="3"/>
      <c r="Y59" s="3"/>
      <c r="Z59" s="3"/>
      <c r="AA59" s="3"/>
      <c r="AB59" s="3"/>
      <c r="AC59" s="3"/>
      <c r="AD59" s="3"/>
      <c r="AE59" s="3"/>
      <c r="AF59" s="3"/>
      <c r="AG59" s="3"/>
      <c r="AH59" s="3"/>
      <c r="AI59" s="3"/>
      <c r="AJ59" s="3"/>
      <c r="AK59" s="3"/>
      <c r="AL59" s="3"/>
      <c r="AM59" s="3"/>
      <c r="AN59" s="3" t="s">
        <v>47</v>
      </c>
      <c r="AO59" s="3"/>
      <c r="AP59" s="5" t="s">
        <v>356</v>
      </c>
      <c r="AQ59" s="5" t="s">
        <v>27</v>
      </c>
      <c r="AR59" s="3" t="s">
        <v>947</v>
      </c>
      <c r="AS59" s="14" t="s">
        <v>576</v>
      </c>
    </row>
    <row r="60" spans="1:45" ht="15.75" hidden="1" customHeight="1">
      <c r="A60" s="7" t="s">
        <v>429</v>
      </c>
      <c r="B60" s="7">
        <v>9</v>
      </c>
      <c r="C60" s="4">
        <v>11</v>
      </c>
      <c r="D60" s="3" t="s">
        <v>57</v>
      </c>
      <c r="E60" s="3" t="s">
        <v>115</v>
      </c>
      <c r="F60" s="3" t="s">
        <v>764</v>
      </c>
      <c r="G60" s="4" t="str">
        <f t="shared" ref="G60:G78" si="6">B60&amp;"."&amp;C60</f>
        <v>9.11</v>
      </c>
      <c r="H60" s="3" t="s">
        <v>588</v>
      </c>
      <c r="I60" s="3" t="s">
        <v>602</v>
      </c>
      <c r="J60" s="5" t="s">
        <v>968</v>
      </c>
      <c r="K60" s="3" t="str">
        <f t="shared" si="4"/>
        <v>&gt; 60-120 (Sun et al., 2014; Augustine et al., 2019; Sun et al., 2022; Clarke et al., 2023)</v>
      </c>
      <c r="L60" s="3" t="s">
        <v>221</v>
      </c>
      <c r="M60" s="5"/>
      <c r="N60" s="5"/>
      <c r="O60" s="3" t="s">
        <v>220</v>
      </c>
      <c r="P60" s="3" t="s">
        <v>968</v>
      </c>
      <c r="Q60" s="3" t="s">
        <v>953</v>
      </c>
      <c r="R60" s="5" t="s">
        <v>949</v>
      </c>
      <c r="S60" s="5" t="s">
        <v>948</v>
      </c>
      <c r="T60" s="3"/>
      <c r="U60" s="3"/>
      <c r="V60" s="3" t="s">
        <v>12</v>
      </c>
      <c r="W60" s="3"/>
      <c r="X60" s="3"/>
      <c r="Y60" s="3"/>
      <c r="Z60" s="3"/>
      <c r="AA60" s="3"/>
      <c r="AB60" s="3"/>
      <c r="AC60" s="3"/>
      <c r="AD60" s="3"/>
      <c r="AE60" s="3"/>
      <c r="AF60" s="3"/>
      <c r="AG60" s="3"/>
      <c r="AH60" s="3"/>
      <c r="AI60" s="3"/>
      <c r="AJ60" s="3"/>
      <c r="AK60" s="3"/>
      <c r="AL60" s="3"/>
      <c r="AM60" s="3"/>
      <c r="AN60" s="5"/>
      <c r="AO60" s="5"/>
      <c r="AP60" s="5" t="s">
        <v>484</v>
      </c>
      <c r="AQ60" s="3" t="s">
        <v>130</v>
      </c>
      <c r="AR60" s="3" t="s">
        <v>947</v>
      </c>
      <c r="AS60" s="14" t="s">
        <v>576</v>
      </c>
    </row>
    <row r="61" spans="1:45" ht="15.75" hidden="1" customHeight="1">
      <c r="A61" s="7" t="s">
        <v>429</v>
      </c>
      <c r="B61" s="7">
        <v>9</v>
      </c>
      <c r="C61" s="4">
        <v>1</v>
      </c>
      <c r="D61" s="3" t="s">
        <v>57</v>
      </c>
      <c r="E61" s="3" t="s">
        <v>31</v>
      </c>
      <c r="F61" s="3" t="s">
        <v>755</v>
      </c>
      <c r="G61" s="4" t="str">
        <f t="shared" si="6"/>
        <v>9.1</v>
      </c>
      <c r="H61" s="3" t="s">
        <v>484</v>
      </c>
      <c r="I61" s="5"/>
      <c r="J61" s="5" t="s">
        <v>48</v>
      </c>
      <c r="K61" s="3" t="str">
        <f t="shared" si="4"/>
        <v>Systematic random ([Same as SC: Rovero et al., 2013; Sun et al., 2014; Augustine et al., 2019; Sun et al., 2022][SC: Sun et al., 2014; Clark, 2019; Clarke et al., 2023])</v>
      </c>
      <c r="L61" s="3" t="s">
        <v>56</v>
      </c>
      <c r="M61" s="3" t="s">
        <v>947</v>
      </c>
      <c r="N61" s="3"/>
      <c r="O61" s="3" t="s">
        <v>48</v>
      </c>
      <c r="P61" s="24" t="s">
        <v>48</v>
      </c>
      <c r="Q61" s="3" t="s">
        <v>484</v>
      </c>
      <c r="R61" s="5" t="s">
        <v>484</v>
      </c>
      <c r="S61" s="3" t="s">
        <v>132</v>
      </c>
      <c r="T61" s="3"/>
      <c r="U61" s="3"/>
      <c r="V61" s="3"/>
      <c r="W61" s="3"/>
      <c r="X61" s="3"/>
      <c r="Y61" s="3"/>
      <c r="Z61" s="3"/>
      <c r="AA61" s="3"/>
      <c r="AB61" s="3"/>
      <c r="AC61" s="3"/>
      <c r="AD61" s="3"/>
      <c r="AE61" s="3"/>
      <c r="AF61" s="3"/>
      <c r="AG61" s="3"/>
      <c r="AH61" s="3"/>
      <c r="AI61" s="3"/>
      <c r="AJ61" s="3"/>
      <c r="AK61" s="3"/>
      <c r="AL61" s="3"/>
      <c r="AM61" s="3"/>
      <c r="AN61" s="5"/>
      <c r="AO61" s="5"/>
      <c r="AP61" s="5" t="s">
        <v>484</v>
      </c>
      <c r="AQ61" s="3" t="s">
        <v>55</v>
      </c>
      <c r="AR61" s="3" t="s">
        <v>947</v>
      </c>
      <c r="AS61" s="14" t="s">
        <v>576</v>
      </c>
    </row>
    <row r="62" spans="1:45" ht="15.75" hidden="1" customHeight="1">
      <c r="A62" s="7" t="s">
        <v>429</v>
      </c>
      <c r="B62" s="7">
        <v>9</v>
      </c>
      <c r="C62" s="4">
        <v>2</v>
      </c>
      <c r="D62" s="3" t="s">
        <v>57</v>
      </c>
      <c r="E62" s="3" t="s">
        <v>31</v>
      </c>
      <c r="F62" s="3" t="s">
        <v>756</v>
      </c>
      <c r="G62" s="4" t="str">
        <f t="shared" si="6"/>
        <v>9.2</v>
      </c>
      <c r="H62" s="3" t="s">
        <v>484</v>
      </c>
      <c r="I62" s="5"/>
      <c r="J62" s="5" t="s">
        <v>148</v>
      </c>
      <c r="K62" s="3" t="str">
        <f t="shared" si="4"/>
        <v>Clustered ([Same as SC: Rovero et al., 2013; Sun et al., 2014; Augustine et al., 2019; Sun et al., 2022][SC: Sun et al., 2014; Clark, 2019; Clarke et al., 2023])</v>
      </c>
      <c r="L62" s="3" t="s">
        <v>149</v>
      </c>
      <c r="M62" s="3" t="s">
        <v>947</v>
      </c>
      <c r="N62" s="3"/>
      <c r="O62" s="3" t="s">
        <v>148</v>
      </c>
      <c r="P62" s="24" t="s">
        <v>148</v>
      </c>
      <c r="Q62" s="3" t="s">
        <v>484</v>
      </c>
      <c r="R62" s="5" t="s">
        <v>484</v>
      </c>
      <c r="S62" s="3" t="s">
        <v>132</v>
      </c>
      <c r="T62" s="3"/>
      <c r="U62" s="3"/>
      <c r="V62" s="3"/>
      <c r="W62" s="3"/>
      <c r="X62" s="3"/>
      <c r="Y62" s="3"/>
      <c r="Z62" s="3"/>
      <c r="AA62" s="3"/>
      <c r="AB62" s="3"/>
      <c r="AC62" s="3"/>
      <c r="AD62" s="3"/>
      <c r="AE62" s="3"/>
      <c r="AF62" s="3"/>
      <c r="AG62" s="3"/>
      <c r="AH62" s="3"/>
      <c r="AI62" s="3"/>
      <c r="AJ62" s="3"/>
      <c r="AK62" s="3"/>
      <c r="AL62" s="3"/>
      <c r="AM62" s="3"/>
      <c r="AN62" s="5"/>
      <c r="AO62" s="5"/>
      <c r="AP62" s="5" t="s">
        <v>484</v>
      </c>
      <c r="AQ62" s="3" t="s">
        <v>55</v>
      </c>
      <c r="AR62" s="3" t="s">
        <v>947</v>
      </c>
      <c r="AS62" s="14" t="s">
        <v>576</v>
      </c>
    </row>
    <row r="63" spans="1:45" ht="15.75" hidden="1" customHeight="1">
      <c r="A63" s="7" t="s">
        <v>429</v>
      </c>
      <c r="B63" s="7">
        <v>9</v>
      </c>
      <c r="C63" s="4">
        <v>3</v>
      </c>
      <c r="D63" s="7" t="s">
        <v>57</v>
      </c>
      <c r="E63" s="7" t="s">
        <v>113</v>
      </c>
      <c r="F63" s="3" t="s">
        <v>766</v>
      </c>
      <c r="G63" s="4" t="str">
        <f t="shared" si="6"/>
        <v>9.3</v>
      </c>
      <c r="H63" s="3" t="s">
        <v>484</v>
      </c>
      <c r="I63" s="5"/>
      <c r="J63" s="5" t="s">
        <v>112</v>
      </c>
      <c r="K63" s="3" t="str">
        <f t="shared" si="4"/>
        <v>No recommendation (Sun et al., 2014; Augustine et al., 2019; Sun et al., 2022; Clarke et al., 2023)</v>
      </c>
      <c r="L63" s="7" t="s">
        <v>133</v>
      </c>
      <c r="M63" s="5" t="s">
        <v>957</v>
      </c>
      <c r="N63" s="5"/>
      <c r="O63" s="3" t="s">
        <v>484</v>
      </c>
      <c r="P63" s="7" t="s">
        <v>112</v>
      </c>
      <c r="Q63" s="3" t="s">
        <v>484</v>
      </c>
      <c r="R63" s="5" t="s">
        <v>484</v>
      </c>
      <c r="S63" s="5" t="s">
        <v>948</v>
      </c>
      <c r="T63" s="3"/>
      <c r="U63" s="3"/>
      <c r="V63" s="3"/>
      <c r="W63" s="3"/>
      <c r="X63" s="3"/>
      <c r="Y63" s="3"/>
      <c r="Z63" s="3"/>
      <c r="AA63" s="3"/>
      <c r="AB63" s="3"/>
      <c r="AC63" s="3"/>
      <c r="AD63" s="3"/>
      <c r="AE63" s="3"/>
      <c r="AF63" s="3"/>
      <c r="AG63" s="3"/>
      <c r="AH63" s="3"/>
      <c r="AI63" s="3"/>
      <c r="AJ63" s="3"/>
      <c r="AK63" s="3"/>
      <c r="AL63" s="3"/>
      <c r="AM63" s="3"/>
      <c r="AN63" s="5"/>
      <c r="AO63" s="5"/>
      <c r="AP63" s="5" t="s">
        <v>484</v>
      </c>
      <c r="AQ63" s="7" t="s">
        <v>130</v>
      </c>
      <c r="AR63" s="3" t="s">
        <v>947</v>
      </c>
      <c r="AS63" s="14" t="s">
        <v>576</v>
      </c>
    </row>
    <row r="64" spans="1:45" ht="15.75" hidden="1" customHeight="1">
      <c r="A64" s="7" t="s">
        <v>429</v>
      </c>
      <c r="B64" s="7">
        <v>9</v>
      </c>
      <c r="C64" s="4">
        <v>4</v>
      </c>
      <c r="D64" s="9" t="s">
        <v>57</v>
      </c>
      <c r="E64" s="9" t="s">
        <v>113</v>
      </c>
      <c r="F64" s="3" t="s">
        <v>767</v>
      </c>
      <c r="G64" s="4" t="str">
        <f t="shared" si="6"/>
        <v>9.4</v>
      </c>
      <c r="H64" s="3" t="s">
        <v>484</v>
      </c>
      <c r="I64" s="5"/>
      <c r="J64" s="5" t="s">
        <v>956</v>
      </c>
      <c r="K64" s="3" t="str">
        <f t="shared" si="4"/>
        <v>&gt; 1000 ([Sun et al., 2014; Augustine et al., 2019; Sun et al., 2022; Clarke et al., 2023][Wearn &amp; Glover-Kapfer, 2017])</v>
      </c>
      <c r="L64" s="9" t="s">
        <v>201</v>
      </c>
      <c r="M64" s="3" t="s">
        <v>947</v>
      </c>
      <c r="N64" s="3"/>
      <c r="O64" s="9" t="s">
        <v>202</v>
      </c>
      <c r="P64" s="7" t="s">
        <v>956</v>
      </c>
      <c r="Q64" s="7" t="s">
        <v>190</v>
      </c>
      <c r="R64" s="5" t="s">
        <v>949</v>
      </c>
      <c r="S64" s="5" t="s">
        <v>948</v>
      </c>
      <c r="T64" s="3"/>
      <c r="U64" s="3"/>
      <c r="V64" s="3"/>
      <c r="W64" s="3"/>
      <c r="X64" s="3"/>
      <c r="Y64" s="3"/>
      <c r="Z64" s="3"/>
      <c r="AA64" s="3"/>
      <c r="AB64" s="3"/>
      <c r="AC64" s="3"/>
      <c r="AD64" s="3"/>
      <c r="AE64" s="3"/>
      <c r="AF64" s="3"/>
      <c r="AG64" s="3"/>
      <c r="AH64" s="3"/>
      <c r="AI64" s="3"/>
      <c r="AJ64" s="3"/>
      <c r="AK64" s="3"/>
      <c r="AL64" s="3"/>
      <c r="AM64" s="3"/>
      <c r="AN64" s="9"/>
      <c r="AO64" s="9"/>
      <c r="AP64" s="5" t="s">
        <v>484</v>
      </c>
      <c r="AQ64" s="9" t="s">
        <v>173</v>
      </c>
      <c r="AR64" s="3" t="s">
        <v>947</v>
      </c>
      <c r="AS64" s="14" t="s">
        <v>576</v>
      </c>
    </row>
    <row r="65" spans="1:45" ht="15.75" hidden="1" customHeight="1">
      <c r="A65" s="7" t="s">
        <v>429</v>
      </c>
      <c r="B65" s="7">
        <v>9</v>
      </c>
      <c r="C65" s="4">
        <v>5</v>
      </c>
      <c r="D65" s="9" t="s">
        <v>57</v>
      </c>
      <c r="E65" s="9" t="s">
        <v>113</v>
      </c>
      <c r="F65" s="3" t="s">
        <v>768</v>
      </c>
      <c r="G65" s="4" t="str">
        <f t="shared" si="6"/>
        <v>9.5</v>
      </c>
      <c r="H65" s="3" t="s">
        <v>605</v>
      </c>
      <c r="I65" s="9"/>
      <c r="J65" s="5" t="s">
        <v>955</v>
      </c>
      <c r="K65" s="3" t="str">
        <f t="shared" si="4"/>
        <v>&gt; 1200 ([Sun et al., 2014; Augustine et al., 2019; Sun et al., 2022; Clarke et al., 2023][Wearn &amp; Glover-Kapfer, 2017])</v>
      </c>
      <c r="L65" s="9" t="s">
        <v>192</v>
      </c>
      <c r="M65" s="3" t="s">
        <v>947</v>
      </c>
      <c r="N65" s="3"/>
      <c r="O65" s="9" t="s">
        <v>191</v>
      </c>
      <c r="P65" s="9" t="s">
        <v>955</v>
      </c>
      <c r="Q65" s="3" t="s">
        <v>484</v>
      </c>
      <c r="R65" s="5" t="s">
        <v>949</v>
      </c>
      <c r="S65" s="5" t="s">
        <v>948</v>
      </c>
      <c r="T65" s="3"/>
      <c r="U65" s="3"/>
      <c r="V65" s="3"/>
      <c r="W65" s="3"/>
      <c r="X65" s="3"/>
      <c r="Y65" s="3" t="s">
        <v>14</v>
      </c>
      <c r="Z65" s="3"/>
      <c r="AA65" s="3"/>
      <c r="AB65" s="3"/>
      <c r="AC65" s="3"/>
      <c r="AD65" s="3"/>
      <c r="AE65" s="3"/>
      <c r="AF65" s="3"/>
      <c r="AG65" s="3"/>
      <c r="AH65" s="3"/>
      <c r="AI65" s="3"/>
      <c r="AJ65" s="3"/>
      <c r="AK65" s="3"/>
      <c r="AL65" s="3"/>
      <c r="AM65" s="3"/>
      <c r="AN65" s="5"/>
      <c r="AO65" s="5"/>
      <c r="AP65" s="5" t="s">
        <v>484</v>
      </c>
      <c r="AQ65" s="9" t="s">
        <v>173</v>
      </c>
      <c r="AR65" s="3" t="s">
        <v>947</v>
      </c>
      <c r="AS65" s="14" t="s">
        <v>576</v>
      </c>
    </row>
    <row r="66" spans="1:45" ht="15.75" hidden="1" customHeight="1">
      <c r="A66" s="7" t="s">
        <v>429</v>
      </c>
      <c r="B66" s="7">
        <v>9</v>
      </c>
      <c r="C66" s="4">
        <v>6</v>
      </c>
      <c r="D66" s="9" t="s">
        <v>57</v>
      </c>
      <c r="E66" s="9" t="s">
        <v>113</v>
      </c>
      <c r="F66" s="3" t="s">
        <v>769</v>
      </c>
      <c r="G66" s="4" t="str">
        <f t="shared" si="6"/>
        <v>9.6</v>
      </c>
      <c r="H66" s="3" t="s">
        <v>602</v>
      </c>
      <c r="I66" s="3"/>
      <c r="J66" s="5" t="s">
        <v>954</v>
      </c>
      <c r="K66" s="3" t="str">
        <f t="shared" si="4"/>
        <v>&gt; 3500 ([Sun et al., 2014; Augustine et al., 2019; Sun et al., 2022; Clarke et al., 2023][Wearn &amp; Glover-Kapfer, 2017])</v>
      </c>
      <c r="L66" s="9" t="s">
        <v>174</v>
      </c>
      <c r="M66" s="3" t="s">
        <v>947</v>
      </c>
      <c r="N66" s="3"/>
      <c r="O66" s="9" t="s">
        <v>175</v>
      </c>
      <c r="P66" s="9" t="s">
        <v>954</v>
      </c>
      <c r="Q66" s="9" t="s">
        <v>953</v>
      </c>
      <c r="R66" s="5" t="s">
        <v>949</v>
      </c>
      <c r="S66" s="5" t="s">
        <v>948</v>
      </c>
      <c r="T66" s="3"/>
      <c r="U66" s="3"/>
      <c r="V66" s="3" t="s">
        <v>12</v>
      </c>
      <c r="W66" s="3"/>
      <c r="X66" s="3"/>
      <c r="Y66" s="3"/>
      <c r="Z66" s="3"/>
      <c r="AA66" s="3"/>
      <c r="AB66" s="3"/>
      <c r="AC66" s="3"/>
      <c r="AD66" s="3"/>
      <c r="AE66" s="3"/>
      <c r="AF66" s="3"/>
      <c r="AG66" s="3"/>
      <c r="AH66" s="3"/>
      <c r="AI66" s="3"/>
      <c r="AJ66" s="3"/>
      <c r="AK66" s="3"/>
      <c r="AL66" s="3"/>
      <c r="AM66" s="3"/>
      <c r="AN66" s="5"/>
      <c r="AO66" s="5"/>
      <c r="AP66" s="5" t="s">
        <v>484</v>
      </c>
      <c r="AQ66" s="9" t="s">
        <v>173</v>
      </c>
      <c r="AR66" s="3" t="s">
        <v>947</v>
      </c>
      <c r="AS66" s="14" t="s">
        <v>576</v>
      </c>
    </row>
    <row r="67" spans="1:45" ht="15.75" hidden="1" customHeight="1">
      <c r="A67" s="7" t="s">
        <v>429</v>
      </c>
      <c r="B67" s="7">
        <v>9</v>
      </c>
      <c r="C67" s="4">
        <v>7</v>
      </c>
      <c r="D67" s="3" t="s">
        <v>57</v>
      </c>
      <c r="E67" s="3" t="s">
        <v>116</v>
      </c>
      <c r="F67" s="3" t="s">
        <v>757</v>
      </c>
      <c r="G67" s="4" t="str">
        <f t="shared" si="6"/>
        <v>9.7</v>
      </c>
      <c r="H67" s="3" t="s">
        <v>484</v>
      </c>
      <c r="I67" s="5"/>
      <c r="J67" s="5" t="s">
        <v>137</v>
      </c>
      <c r="K67" s="3" t="str">
        <f t="shared" si="4"/>
        <v>Close enough that individuals will be detected at multiple locations (Royle et al., 2009; Clarke et al., 2023)</v>
      </c>
      <c r="L67" s="3" t="s">
        <v>369</v>
      </c>
      <c r="M67" s="5"/>
      <c r="N67" s="5"/>
      <c r="O67" s="3" t="s">
        <v>47</v>
      </c>
      <c r="P67" s="3" t="s">
        <v>137</v>
      </c>
      <c r="Q67" s="3" t="s">
        <v>484</v>
      </c>
      <c r="R67" s="5"/>
      <c r="S67" s="5" t="s">
        <v>948</v>
      </c>
      <c r="T67" s="3"/>
      <c r="U67" s="3"/>
      <c r="V67" s="3"/>
      <c r="W67" s="3"/>
      <c r="X67" s="3"/>
      <c r="Y67" s="3"/>
      <c r="Z67" s="3"/>
      <c r="AA67" s="3"/>
      <c r="AB67" s="3"/>
      <c r="AC67" s="3"/>
      <c r="AD67" s="3"/>
      <c r="AE67" s="3"/>
      <c r="AF67" s="3"/>
      <c r="AG67" s="3"/>
      <c r="AH67" s="3"/>
      <c r="AI67" s="3"/>
      <c r="AJ67" s="3"/>
      <c r="AK67" s="3"/>
      <c r="AL67" s="3"/>
      <c r="AM67" s="3"/>
      <c r="AN67" s="3" t="s">
        <v>47</v>
      </c>
      <c r="AO67" s="3"/>
      <c r="AP67" s="3" t="s">
        <v>137</v>
      </c>
      <c r="AQ67" s="3" t="s">
        <v>136</v>
      </c>
      <c r="AR67" s="3" t="s">
        <v>947</v>
      </c>
      <c r="AS67" s="14" t="s">
        <v>576</v>
      </c>
    </row>
    <row r="68" spans="1:45" ht="15.75" hidden="1" customHeight="1">
      <c r="A68" s="7" t="s">
        <v>429</v>
      </c>
      <c r="B68" s="7">
        <v>9</v>
      </c>
      <c r="C68" s="4">
        <v>12</v>
      </c>
      <c r="D68" s="3" t="s">
        <v>57</v>
      </c>
      <c r="E68" s="3" t="s">
        <v>115</v>
      </c>
      <c r="F68" s="3" t="s">
        <v>765</v>
      </c>
      <c r="G68" s="4" t="str">
        <f t="shared" si="6"/>
        <v>9.12</v>
      </c>
      <c r="H68" s="3" t="s">
        <v>484</v>
      </c>
      <c r="I68" s="5"/>
      <c r="J68" s="5" t="s">
        <v>964</v>
      </c>
      <c r="K68" s="3" t="str">
        <f t="shared" si="4"/>
        <v>Note: these recommendations are the same as SCR or less (Sun et al., 2014; Augustine et al., 2019; Sun et al., 2022; Clarke et al., 2023)</v>
      </c>
      <c r="L68" s="3" t="s">
        <v>131</v>
      </c>
      <c r="M68" s="5" t="s">
        <v>494</v>
      </c>
      <c r="N68" s="5"/>
      <c r="O68" s="3" t="s">
        <v>484</v>
      </c>
      <c r="P68" s="5" t="s">
        <v>964</v>
      </c>
      <c r="Q68" s="3" t="s">
        <v>484</v>
      </c>
      <c r="R68" s="5" t="s">
        <v>494</v>
      </c>
      <c r="S68" s="5" t="s">
        <v>948</v>
      </c>
      <c r="T68" s="3"/>
      <c r="U68" s="3"/>
      <c r="V68" s="3"/>
      <c r="W68" s="3"/>
      <c r="X68" s="3"/>
      <c r="Y68" s="3"/>
      <c r="Z68" s="3"/>
      <c r="AA68" s="3"/>
      <c r="AB68" s="3"/>
      <c r="AC68" s="3"/>
      <c r="AD68" s="3"/>
      <c r="AE68" s="3"/>
      <c r="AF68" s="3"/>
      <c r="AG68" s="3"/>
      <c r="AH68" s="3"/>
      <c r="AI68" s="3"/>
      <c r="AJ68" s="3"/>
      <c r="AK68" s="3"/>
      <c r="AL68" s="3"/>
      <c r="AM68" s="3"/>
      <c r="AN68" s="5"/>
      <c r="AO68" s="5"/>
      <c r="AP68" s="5" t="s">
        <v>484</v>
      </c>
      <c r="AQ68" s="3" t="s">
        <v>130</v>
      </c>
      <c r="AR68" s="3" t="s">
        <v>947</v>
      </c>
      <c r="AS68" s="14" t="s">
        <v>576</v>
      </c>
    </row>
    <row r="69" spans="1:45" ht="15.75" hidden="1" customHeight="1">
      <c r="A69" s="7" t="s">
        <v>429</v>
      </c>
      <c r="B69" s="7">
        <v>9</v>
      </c>
      <c r="C69" s="4">
        <v>8</v>
      </c>
      <c r="D69" s="3" t="s">
        <v>57</v>
      </c>
      <c r="E69" s="3" t="s">
        <v>115</v>
      </c>
      <c r="F69" s="3" t="s">
        <v>761</v>
      </c>
      <c r="G69" s="4" t="str">
        <f t="shared" si="6"/>
        <v>9.8</v>
      </c>
      <c r="H69" s="3" t="s">
        <v>416</v>
      </c>
      <c r="I69" s="3"/>
      <c r="J69" s="5" t="s">
        <v>1113</v>
      </c>
      <c r="K69" s="3" t="str">
        <f t="shared" si="4"/>
        <v>&lt;b&gt;≥ 30 (precision is dependent on number of marked individuals in a population) (minumum)&lt;/b&gt; (Burgar, 2021; Burgar, personal communication, April 23, 2023)</v>
      </c>
      <c r="L69" s="3" t="s">
        <v>248</v>
      </c>
      <c r="M69" s="3" t="s">
        <v>145</v>
      </c>
      <c r="N69" s="3" t="b">
        <v>1</v>
      </c>
      <c r="O69" s="3" t="s">
        <v>240</v>
      </c>
      <c r="P69" s="3" t="s">
        <v>952</v>
      </c>
      <c r="Q69" s="3" t="s">
        <v>484</v>
      </c>
      <c r="R69" s="5" t="s">
        <v>949</v>
      </c>
      <c r="S69" s="5" t="s">
        <v>948</v>
      </c>
      <c r="T69" s="3"/>
      <c r="U69" s="3"/>
      <c r="V69" s="3"/>
      <c r="W69" s="3"/>
      <c r="X69" s="3"/>
      <c r="Y69" s="3"/>
      <c r="Z69" s="3"/>
      <c r="AA69" s="3"/>
      <c r="AB69" s="3"/>
      <c r="AC69" s="3"/>
      <c r="AD69" s="3"/>
      <c r="AE69" s="3"/>
      <c r="AF69" s="3"/>
      <c r="AG69" s="3"/>
      <c r="AH69" s="3" t="s">
        <v>570</v>
      </c>
      <c r="AI69" s="3"/>
      <c r="AJ69" s="3"/>
      <c r="AK69" s="3"/>
      <c r="AL69" s="3"/>
      <c r="AM69" s="3"/>
      <c r="AN69" s="3"/>
      <c r="AO69" s="3"/>
      <c r="AP69" s="3" t="s">
        <v>249</v>
      </c>
      <c r="AQ69" s="3" t="s">
        <v>170</v>
      </c>
      <c r="AR69" s="3" t="s">
        <v>947</v>
      </c>
      <c r="AS69" s="14" t="s">
        <v>576</v>
      </c>
    </row>
    <row r="70" spans="1:45" ht="15.75" hidden="1" customHeight="1">
      <c r="A70" s="7" t="s">
        <v>429</v>
      </c>
      <c r="B70" s="7">
        <v>9</v>
      </c>
      <c r="C70" s="4">
        <v>9</v>
      </c>
      <c r="D70" s="3" t="s">
        <v>57</v>
      </c>
      <c r="E70" s="3" t="s">
        <v>115</v>
      </c>
      <c r="F70" s="3" t="s">
        <v>762</v>
      </c>
      <c r="G70" s="4" t="str">
        <f t="shared" si="6"/>
        <v>9.9</v>
      </c>
      <c r="H70" s="3" t="s">
        <v>586</v>
      </c>
      <c r="I70" s="3"/>
      <c r="J70" s="5" t="s">
        <v>951</v>
      </c>
      <c r="K70" s="3" t="str">
        <f t="shared" si="4"/>
        <v>≥ 30 (Sun et al., 2014; Augustine et al., 2019; Sun et al., 2022; Clarke et al., 2023)</v>
      </c>
      <c r="L70" s="3" t="s">
        <v>245</v>
      </c>
      <c r="M70" s="5"/>
      <c r="N70" s="5"/>
      <c r="O70" s="3" t="s">
        <v>240</v>
      </c>
      <c r="P70" s="3" t="s">
        <v>951</v>
      </c>
      <c r="Q70" s="3" t="s">
        <v>950</v>
      </c>
      <c r="R70" s="5" t="s">
        <v>949</v>
      </c>
      <c r="S70" s="5" t="s">
        <v>948</v>
      </c>
      <c r="T70" s="3"/>
      <c r="U70" s="3"/>
      <c r="V70" s="3" t="s">
        <v>12</v>
      </c>
      <c r="W70" s="3"/>
      <c r="X70" s="3"/>
      <c r="Y70" s="3"/>
      <c r="Z70" s="3"/>
      <c r="AA70" s="3"/>
      <c r="AB70" s="3"/>
      <c r="AC70" s="3"/>
      <c r="AD70" s="3"/>
      <c r="AE70" s="3"/>
      <c r="AF70" s="3"/>
      <c r="AG70" s="3"/>
      <c r="AH70" s="3"/>
      <c r="AI70" s="3"/>
      <c r="AJ70" s="3"/>
      <c r="AK70" s="3"/>
      <c r="AL70" s="3"/>
      <c r="AM70" s="3"/>
      <c r="AN70" s="5"/>
      <c r="AO70" s="5"/>
      <c r="AP70" s="5" t="s">
        <v>484</v>
      </c>
      <c r="AQ70" s="3" t="s">
        <v>130</v>
      </c>
      <c r="AR70" s="3" t="s">
        <v>947</v>
      </c>
      <c r="AS70" s="14" t="s">
        <v>576</v>
      </c>
    </row>
    <row r="71" spans="1:45" ht="15.75" hidden="1" customHeight="1">
      <c r="A71" s="7" t="s">
        <v>429</v>
      </c>
      <c r="B71" s="7">
        <v>9</v>
      </c>
      <c r="C71" s="4">
        <v>10</v>
      </c>
      <c r="D71" s="3" t="s">
        <v>57</v>
      </c>
      <c r="E71" s="3" t="s">
        <v>115</v>
      </c>
      <c r="F71" s="3" t="s">
        <v>763</v>
      </c>
      <c r="G71" s="4" t="str">
        <f t="shared" si="6"/>
        <v>9.10</v>
      </c>
      <c r="H71" s="3" t="s">
        <v>582</v>
      </c>
      <c r="I71" s="3"/>
      <c r="J71" s="5" t="s">
        <v>970</v>
      </c>
      <c r="K71" s="3" t="str">
        <f t="shared" si="4"/>
        <v>&gt; 60 (Sun et al., 2014; Augustine et al., 2019; Sun et al., 2022; Clarke et al., 2023)</v>
      </c>
      <c r="L71" s="3" t="s">
        <v>229</v>
      </c>
      <c r="M71" s="3"/>
      <c r="N71" s="3"/>
      <c r="O71" s="3" t="s">
        <v>228</v>
      </c>
      <c r="P71" s="3" t="s">
        <v>970</v>
      </c>
      <c r="Q71" s="3" t="s">
        <v>969</v>
      </c>
      <c r="R71" s="5" t="s">
        <v>949</v>
      </c>
      <c r="S71" s="5" t="s">
        <v>948</v>
      </c>
      <c r="T71" s="3"/>
      <c r="U71" s="3"/>
      <c r="V71" s="3" t="s">
        <v>12</v>
      </c>
      <c r="W71" s="3"/>
      <c r="X71" s="3"/>
      <c r="Y71" s="3"/>
      <c r="Z71" s="3"/>
      <c r="AA71" s="3"/>
      <c r="AB71" s="3"/>
      <c r="AC71" s="3"/>
      <c r="AD71" s="3"/>
      <c r="AE71" s="3"/>
      <c r="AF71" s="3"/>
      <c r="AG71" s="3"/>
      <c r="AH71" s="3"/>
      <c r="AI71" s="3"/>
      <c r="AJ71" s="3"/>
      <c r="AK71" s="3"/>
      <c r="AL71" s="3"/>
      <c r="AM71" s="3"/>
      <c r="AN71" s="3"/>
      <c r="AO71" s="3"/>
      <c r="AP71" s="5" t="s">
        <v>484</v>
      </c>
      <c r="AQ71" s="3" t="s">
        <v>130</v>
      </c>
      <c r="AR71" s="3" t="s">
        <v>947</v>
      </c>
      <c r="AS71" s="14" t="s">
        <v>576</v>
      </c>
    </row>
    <row r="72" spans="1:45" ht="15.75" hidden="1" customHeight="1">
      <c r="A72" s="7" t="s">
        <v>429</v>
      </c>
      <c r="B72" s="7">
        <v>9</v>
      </c>
      <c r="C72" s="4">
        <v>15</v>
      </c>
      <c r="D72" s="5" t="s">
        <v>57</v>
      </c>
      <c r="E72" s="3" t="s">
        <v>108</v>
      </c>
      <c r="F72" s="3" t="s">
        <v>760</v>
      </c>
      <c r="G72" s="4" t="str">
        <f t="shared" si="6"/>
        <v>9.15</v>
      </c>
      <c r="H72" s="3" t="s">
        <v>484</v>
      </c>
      <c r="I72" s="5"/>
      <c r="J72" s="5" t="s">
        <v>964</v>
      </c>
      <c r="K72" s="3" t="str">
        <f t="shared" si="4"/>
        <v>Note: these recommendations are the same as SCR or less (Sun et al., 2022)</v>
      </c>
      <c r="L72" s="5" t="s">
        <v>358</v>
      </c>
      <c r="M72" s="5" t="s">
        <v>494</v>
      </c>
      <c r="N72" s="5"/>
      <c r="O72" s="5" t="s">
        <v>47</v>
      </c>
      <c r="P72" s="5" t="s">
        <v>964</v>
      </c>
      <c r="Q72" s="3" t="s">
        <v>484</v>
      </c>
      <c r="R72" s="5" t="s">
        <v>494</v>
      </c>
      <c r="S72" s="5" t="s">
        <v>948</v>
      </c>
      <c r="T72" s="3"/>
      <c r="U72" s="3"/>
      <c r="V72" s="3"/>
      <c r="W72" s="3"/>
      <c r="X72" s="3"/>
      <c r="Y72" s="3"/>
      <c r="Z72" s="3"/>
      <c r="AA72" s="3"/>
      <c r="AB72" s="3"/>
      <c r="AC72" s="3"/>
      <c r="AD72" s="3"/>
      <c r="AE72" s="3"/>
      <c r="AF72" s="3"/>
      <c r="AG72" s="3"/>
      <c r="AH72" s="3"/>
      <c r="AI72" s="3"/>
      <c r="AJ72" s="3"/>
      <c r="AK72" s="3"/>
      <c r="AL72" s="3"/>
      <c r="AM72" s="3"/>
      <c r="AN72" s="3" t="s">
        <v>47</v>
      </c>
      <c r="AO72" s="3"/>
      <c r="AP72" s="5" t="s">
        <v>358</v>
      </c>
      <c r="AQ72" s="5" t="s">
        <v>357</v>
      </c>
      <c r="AR72" s="3" t="s">
        <v>947</v>
      </c>
      <c r="AS72" s="14" t="s">
        <v>576</v>
      </c>
    </row>
    <row r="73" spans="1:45" ht="15.75" hidden="1" customHeight="1">
      <c r="A73" s="7" t="s">
        <v>429</v>
      </c>
      <c r="B73" s="7">
        <v>9</v>
      </c>
      <c r="C73" s="4">
        <v>13</v>
      </c>
      <c r="D73" s="5" t="s">
        <v>57</v>
      </c>
      <c r="E73" s="3" t="s">
        <v>108</v>
      </c>
      <c r="F73" s="3" t="s">
        <v>758</v>
      </c>
      <c r="G73" s="4" t="str">
        <f t="shared" si="6"/>
        <v>9.13</v>
      </c>
      <c r="H73" s="3" t="s">
        <v>416</v>
      </c>
      <c r="I73" s="3"/>
      <c r="J73" s="5" t="s">
        <v>1112</v>
      </c>
      <c r="K73" s="3" t="str">
        <f t="shared" si="4"/>
        <v>&lt;b&gt;≥ 30 (minumum)&lt;/b&gt; (Burgar et al., 2018; Sun et al., 2022)</v>
      </c>
      <c r="L73" s="5" t="s">
        <v>388</v>
      </c>
      <c r="M73" s="3" t="s">
        <v>145</v>
      </c>
      <c r="N73" s="3" t="b">
        <v>1</v>
      </c>
      <c r="O73" s="5" t="s">
        <v>967</v>
      </c>
      <c r="P73" s="5" t="s">
        <v>966</v>
      </c>
      <c r="Q73" s="3" t="s">
        <v>484</v>
      </c>
      <c r="R73" s="5" t="s">
        <v>965</v>
      </c>
      <c r="S73" s="5" t="s">
        <v>948</v>
      </c>
      <c r="T73" s="3"/>
      <c r="U73" s="3"/>
      <c r="V73" s="3"/>
      <c r="W73" s="3"/>
      <c r="X73" s="3"/>
      <c r="Y73" s="3"/>
      <c r="Z73" s="3"/>
      <c r="AA73" s="3"/>
      <c r="AB73" s="3"/>
      <c r="AC73" s="3"/>
      <c r="AD73" s="3"/>
      <c r="AE73" s="3"/>
      <c r="AF73" s="3"/>
      <c r="AG73" s="3"/>
      <c r="AH73" s="3" t="s">
        <v>570</v>
      </c>
      <c r="AI73" s="3"/>
      <c r="AJ73" s="3"/>
      <c r="AK73" s="3"/>
      <c r="AL73" s="3"/>
      <c r="AM73" s="3"/>
      <c r="AN73" s="3"/>
      <c r="AO73" s="3"/>
      <c r="AP73" s="5" t="s">
        <v>484</v>
      </c>
      <c r="AQ73" s="5" t="s">
        <v>382</v>
      </c>
      <c r="AR73" s="3" t="s">
        <v>947</v>
      </c>
      <c r="AS73" s="14" t="s">
        <v>576</v>
      </c>
    </row>
    <row r="74" spans="1:45" ht="15.75" hidden="1" customHeight="1">
      <c r="A74" s="7" t="s">
        <v>429</v>
      </c>
      <c r="B74" s="7">
        <v>9</v>
      </c>
      <c r="C74" s="4">
        <v>14</v>
      </c>
      <c r="D74" s="5" t="s">
        <v>57</v>
      </c>
      <c r="E74" s="3" t="s">
        <v>108</v>
      </c>
      <c r="F74" s="3" t="s">
        <v>759</v>
      </c>
      <c r="G74" s="4" t="str">
        <f t="shared" si="6"/>
        <v>9.14</v>
      </c>
      <c r="H74" s="3" t="s">
        <v>484</v>
      </c>
      <c r="I74" s="3"/>
      <c r="J74" s="5" t="s">
        <v>384</v>
      </c>
      <c r="K74" s="3" t="str">
        <f t="shared" si="4"/>
        <v>Ideally 60 (but will depend on detection probability and resight data) (Burgar et al., 2018; Sun et al., 2022)</v>
      </c>
      <c r="L74" s="5" t="s">
        <v>383</v>
      </c>
      <c r="M74" s="7" t="s">
        <v>960</v>
      </c>
      <c r="N74" s="7"/>
      <c r="O74" s="5">
        <v>60</v>
      </c>
      <c r="P74" s="5" t="s">
        <v>384</v>
      </c>
      <c r="Q74" s="3" t="s">
        <v>484</v>
      </c>
      <c r="R74" s="5" t="s">
        <v>965</v>
      </c>
      <c r="S74" s="5" t="s">
        <v>948</v>
      </c>
      <c r="T74" s="3"/>
      <c r="U74" s="3"/>
      <c r="V74" s="3"/>
      <c r="W74" s="3"/>
      <c r="X74" s="3"/>
      <c r="Y74" s="3"/>
      <c r="Z74" s="3"/>
      <c r="AA74" s="3"/>
      <c r="AB74" s="3"/>
      <c r="AC74" s="3"/>
      <c r="AD74" s="3"/>
      <c r="AE74" s="3"/>
      <c r="AF74" s="3"/>
      <c r="AG74" s="3"/>
      <c r="AH74" s="3"/>
      <c r="AI74" s="3"/>
      <c r="AJ74" s="3"/>
      <c r="AK74" s="3"/>
      <c r="AL74" s="3"/>
      <c r="AM74" s="3"/>
      <c r="AN74" s="3" t="s">
        <v>47</v>
      </c>
      <c r="AO74" s="3"/>
      <c r="AP74" s="5" t="s">
        <v>484</v>
      </c>
      <c r="AQ74" s="5" t="s">
        <v>382</v>
      </c>
      <c r="AR74" s="3" t="s">
        <v>947</v>
      </c>
      <c r="AS74" s="14" t="s">
        <v>576</v>
      </c>
    </row>
    <row r="75" spans="1:45" ht="15.75" hidden="1" customHeight="1">
      <c r="A75" s="7" t="s">
        <v>429</v>
      </c>
      <c r="B75" s="7">
        <v>9</v>
      </c>
      <c r="C75" s="4">
        <v>19</v>
      </c>
      <c r="D75" s="5" t="s">
        <v>57</v>
      </c>
      <c r="E75" s="3" t="s">
        <v>120</v>
      </c>
      <c r="F75" s="3" t="s">
        <v>773</v>
      </c>
      <c r="G75" s="4" t="str">
        <f t="shared" si="6"/>
        <v>9.19</v>
      </c>
      <c r="H75" s="3" t="s">
        <v>484</v>
      </c>
      <c r="I75" s="5"/>
      <c r="J75" s="5" t="s">
        <v>1122</v>
      </c>
      <c r="K75" s="3" t="str">
        <f t="shared" si="4"/>
        <v>*Note: these recommendations are the same as SC (or less) (such that identity traits [e.g., antlers present/ absent] don’t change (Sun et al., 2014)</v>
      </c>
      <c r="L75" s="5" t="s">
        <v>135</v>
      </c>
      <c r="M75" s="5" t="s">
        <v>947</v>
      </c>
      <c r="N75" s="5"/>
      <c r="O75" s="3" t="s">
        <v>484</v>
      </c>
      <c r="P75" s="5" t="s">
        <v>958</v>
      </c>
      <c r="Q75" s="3" t="s">
        <v>484</v>
      </c>
      <c r="R75" s="5" t="s">
        <v>494</v>
      </c>
      <c r="S75" s="5" t="s">
        <v>948</v>
      </c>
      <c r="T75" s="3"/>
      <c r="U75" s="3"/>
      <c r="V75" s="3"/>
      <c r="W75" s="3"/>
      <c r="X75" s="3"/>
      <c r="Y75" s="3"/>
      <c r="Z75" s="3"/>
      <c r="AA75" s="3"/>
      <c r="AB75" s="3"/>
      <c r="AC75" s="3"/>
      <c r="AD75" s="3"/>
      <c r="AE75" s="3"/>
      <c r="AF75" s="3"/>
      <c r="AG75" s="3"/>
      <c r="AH75" s="3"/>
      <c r="AI75" s="3"/>
      <c r="AJ75" s="3"/>
      <c r="AK75" s="3"/>
      <c r="AL75" s="3"/>
      <c r="AM75" s="3"/>
      <c r="AN75" s="5"/>
      <c r="AO75" s="5"/>
      <c r="AP75" s="5" t="s">
        <v>484</v>
      </c>
      <c r="AQ75" s="5" t="s">
        <v>134</v>
      </c>
      <c r="AR75" s="3" t="s">
        <v>947</v>
      </c>
      <c r="AS75" s="14" t="s">
        <v>576</v>
      </c>
    </row>
    <row r="76" spans="1:45" ht="15.75" hidden="1" customHeight="1">
      <c r="A76" s="7" t="s">
        <v>429</v>
      </c>
      <c r="B76" s="7">
        <v>9</v>
      </c>
      <c r="C76" s="4">
        <v>16</v>
      </c>
      <c r="D76" s="20" t="s">
        <v>57</v>
      </c>
      <c r="E76" s="8" t="s">
        <v>120</v>
      </c>
      <c r="F76" s="3" t="s">
        <v>770</v>
      </c>
      <c r="G76" s="4" t="str">
        <f t="shared" si="6"/>
        <v>9.16</v>
      </c>
      <c r="H76" s="3" t="s">
        <v>415</v>
      </c>
      <c r="I76" s="20"/>
      <c r="J76" s="5" t="s">
        <v>1111</v>
      </c>
      <c r="K76" s="3" t="str">
        <f t="shared" si="4"/>
        <v>&lt;b&gt;≥ 1 month per survey (presuming multiple surveys completed) (minumum)&lt;/b&gt; (Burgar et al., 2018; Burgar, personal communication, April 23, 2023)</v>
      </c>
      <c r="L76" s="20" t="s">
        <v>289</v>
      </c>
      <c r="M76" s="3" t="s">
        <v>145</v>
      </c>
      <c r="N76" s="3" t="b">
        <v>1</v>
      </c>
      <c r="O76" s="20" t="s">
        <v>286</v>
      </c>
      <c r="P76" s="20" t="s">
        <v>963</v>
      </c>
      <c r="Q76" s="3" t="s">
        <v>484</v>
      </c>
      <c r="R76" s="5" t="s">
        <v>962</v>
      </c>
      <c r="S76" s="5" t="s">
        <v>948</v>
      </c>
      <c r="T76" s="3"/>
      <c r="U76" s="3"/>
      <c r="V76" s="3"/>
      <c r="W76" s="3"/>
      <c r="X76" s="3" t="s">
        <v>961</v>
      </c>
      <c r="Y76" s="3"/>
      <c r="Z76" s="3"/>
      <c r="AA76" s="3"/>
      <c r="AB76" s="3"/>
      <c r="AC76" s="3"/>
      <c r="AD76" s="3"/>
      <c r="AE76" s="3"/>
      <c r="AF76" s="3"/>
      <c r="AG76" s="3"/>
      <c r="AH76" s="3"/>
      <c r="AI76" s="3"/>
      <c r="AJ76" s="3"/>
      <c r="AK76" s="3"/>
      <c r="AL76" s="3"/>
      <c r="AM76" s="3"/>
      <c r="AN76" s="20"/>
      <c r="AO76" s="20"/>
      <c r="AP76" s="5" t="s">
        <v>484</v>
      </c>
      <c r="AQ76" s="20" t="s">
        <v>194</v>
      </c>
      <c r="AR76" s="3" t="s">
        <v>947</v>
      </c>
      <c r="AS76" s="14" t="s">
        <v>576</v>
      </c>
    </row>
    <row r="77" spans="1:45" ht="15.75" hidden="1" customHeight="1">
      <c r="A77" s="7" t="s">
        <v>429</v>
      </c>
      <c r="B77" s="7">
        <v>9</v>
      </c>
      <c r="C77" s="4">
        <v>17</v>
      </c>
      <c r="D77" s="5" t="s">
        <v>57</v>
      </c>
      <c r="E77" s="3" t="s">
        <v>120</v>
      </c>
      <c r="F77" s="3" t="s">
        <v>771</v>
      </c>
      <c r="G77" s="4" t="str">
        <f t="shared" si="6"/>
        <v>9.17</v>
      </c>
      <c r="H77" s="3" t="s">
        <v>484</v>
      </c>
      <c r="I77" s="3"/>
      <c r="J77" s="5" t="s">
        <v>501</v>
      </c>
      <c r="K77" s="3" t="str">
        <f t="shared" si="4"/>
        <v>Ideally &gt; 12 months total (based on minimum for SCR) (Burgar et al., 2018; Burgar, personal communication, April 23, 2023)</v>
      </c>
      <c r="L77" s="5" t="s">
        <v>197</v>
      </c>
      <c r="M77" s="7" t="s">
        <v>960</v>
      </c>
      <c r="N77" s="7"/>
      <c r="O77" s="5" t="s">
        <v>196</v>
      </c>
      <c r="P77" s="5" t="s">
        <v>501</v>
      </c>
      <c r="Q77" s="3" t="s">
        <v>484</v>
      </c>
      <c r="R77" s="5" t="s">
        <v>959</v>
      </c>
      <c r="S77" s="5" t="s">
        <v>948</v>
      </c>
      <c r="T77" s="3"/>
      <c r="U77" s="3"/>
      <c r="V77" s="3"/>
      <c r="W77" s="3"/>
      <c r="X77" s="3"/>
      <c r="Y77" s="3"/>
      <c r="Z77" s="3"/>
      <c r="AA77" s="3"/>
      <c r="AB77" s="3"/>
      <c r="AC77" s="3"/>
      <c r="AD77" s="3"/>
      <c r="AE77" s="3"/>
      <c r="AF77" s="3"/>
      <c r="AG77" s="3"/>
      <c r="AH77" s="3"/>
      <c r="AI77" s="3"/>
      <c r="AJ77" s="3"/>
      <c r="AK77" s="3"/>
      <c r="AL77" s="3"/>
      <c r="AM77" s="3"/>
      <c r="AN77" s="5"/>
      <c r="AO77" s="5"/>
      <c r="AP77" s="5" t="s">
        <v>484</v>
      </c>
      <c r="AQ77" s="5" t="s">
        <v>194</v>
      </c>
      <c r="AR77" s="3" t="s">
        <v>947</v>
      </c>
      <c r="AS77" s="14" t="s">
        <v>576</v>
      </c>
    </row>
    <row r="78" spans="1:45" ht="16.5" hidden="1" customHeight="1">
      <c r="A78" s="7" t="s">
        <v>429</v>
      </c>
      <c r="B78" s="7">
        <v>9</v>
      </c>
      <c r="C78" s="4">
        <v>18</v>
      </c>
      <c r="D78" s="5" t="s">
        <v>57</v>
      </c>
      <c r="E78" s="3" t="s">
        <v>120</v>
      </c>
      <c r="F78" s="3" t="s">
        <v>772</v>
      </c>
      <c r="G78" s="4" t="str">
        <f t="shared" si="6"/>
        <v>9.18</v>
      </c>
      <c r="H78" s="3" t="s">
        <v>484</v>
      </c>
      <c r="I78" s="3"/>
      <c r="J78" s="5" t="s">
        <v>276</v>
      </c>
      <c r="K78" s="3" t="str">
        <f t="shared" si="4"/>
        <v>Ideally 1-3 months (depending on time required to maximize detections while minimizing the violation of "population closure" assumption) (Burgar et al., 2018; Burgar, personal communication, April 23, 2023)</v>
      </c>
      <c r="L78" s="5" t="s">
        <v>275</v>
      </c>
      <c r="M78" s="7" t="s">
        <v>960</v>
      </c>
      <c r="N78" s="7"/>
      <c r="O78" s="5" t="s">
        <v>274</v>
      </c>
      <c r="P78" s="5" t="s">
        <v>276</v>
      </c>
      <c r="Q78" s="3" t="s">
        <v>484</v>
      </c>
      <c r="R78" s="5" t="s">
        <v>959</v>
      </c>
      <c r="S78" s="5" t="s">
        <v>948</v>
      </c>
      <c r="T78" s="3"/>
      <c r="U78" s="3"/>
      <c r="V78" s="3"/>
      <c r="W78" s="3"/>
      <c r="X78" s="3"/>
      <c r="Y78" s="3"/>
      <c r="Z78" s="3"/>
      <c r="AA78" s="3"/>
      <c r="AB78" s="3"/>
      <c r="AC78" s="3"/>
      <c r="AD78" s="3"/>
      <c r="AE78" s="3"/>
      <c r="AF78" s="3"/>
      <c r="AG78" s="3"/>
      <c r="AH78" s="3"/>
      <c r="AI78" s="3"/>
      <c r="AJ78" s="3"/>
      <c r="AK78" s="3"/>
      <c r="AL78" s="3"/>
      <c r="AM78" s="3"/>
      <c r="AN78" s="5"/>
      <c r="AO78" s="5"/>
      <c r="AP78" s="5" t="s">
        <v>484</v>
      </c>
      <c r="AQ78" s="5" t="s">
        <v>194</v>
      </c>
      <c r="AR78" s="3" t="s">
        <v>947</v>
      </c>
      <c r="AS78" s="14" t="s">
        <v>576</v>
      </c>
    </row>
    <row r="79" spans="1:45" ht="15.75" hidden="1" customHeight="1">
      <c r="A79" s="23" t="s">
        <v>429</v>
      </c>
      <c r="D79" s="3" t="s">
        <v>41</v>
      </c>
      <c r="E79" s="3" t="s">
        <v>31</v>
      </c>
      <c r="F79" s="10" t="s">
        <v>1127</v>
      </c>
      <c r="G79">
        <v>9999</v>
      </c>
      <c r="H79" s="3"/>
      <c r="I79" t="s">
        <v>1126</v>
      </c>
      <c r="AS79" s="14" t="s">
        <v>576</v>
      </c>
    </row>
    <row r="80" spans="1:45" ht="15.75" hidden="1" customHeight="1">
      <c r="A80" s="23" t="s">
        <v>429</v>
      </c>
      <c r="D80" s="3" t="s">
        <v>41</v>
      </c>
      <c r="E80" s="3" t="s">
        <v>115</v>
      </c>
      <c r="F80" s="10" t="s">
        <v>1127</v>
      </c>
      <c r="G80">
        <v>9999</v>
      </c>
      <c r="H80" s="3"/>
      <c r="I80" t="s">
        <v>1126</v>
      </c>
      <c r="AS80" s="14" t="s">
        <v>576</v>
      </c>
    </row>
    <row r="81" spans="1:45" ht="15.75" hidden="1" customHeight="1">
      <c r="A81" s="7" t="s">
        <v>429</v>
      </c>
      <c r="B81" s="7">
        <v>5</v>
      </c>
      <c r="C81" s="4">
        <v>1</v>
      </c>
      <c r="D81" s="3" t="s">
        <v>41</v>
      </c>
      <c r="E81" s="3" t="s">
        <v>31</v>
      </c>
      <c r="F81" s="3" t="s">
        <v>686</v>
      </c>
      <c r="G81" s="4" t="str">
        <f t="shared" ref="G81:G97" si="7">B81&amp;"."&amp;C81</f>
        <v>5.1</v>
      </c>
      <c r="H81" s="3" t="s">
        <v>484</v>
      </c>
      <c r="I81" s="3"/>
      <c r="J81" s="5" t="s">
        <v>86</v>
      </c>
      <c r="K81" s="3" t="str">
        <f t="shared" ref="K81:K112" si="8">J81&amp;" ("&amp;AQ81&amp;")"</f>
        <v>Ideally paired or random ([*ii] Tobler et al., 2008; Rovero et al., 2013; Wearn &amp; Glover-Kapfer, 2017)</v>
      </c>
      <c r="L81" s="3" t="s">
        <v>86</v>
      </c>
      <c r="M81" s="7" t="s">
        <v>960</v>
      </c>
      <c r="N81" s="7"/>
      <c r="O81" s="3" t="s">
        <v>103</v>
      </c>
      <c r="P81" s="3" t="s">
        <v>86</v>
      </c>
      <c r="Q81" s="3" t="s">
        <v>484</v>
      </c>
      <c r="R81" s="5" t="s">
        <v>484</v>
      </c>
      <c r="S81" s="3"/>
      <c r="T81" s="3"/>
      <c r="U81" s="3"/>
      <c r="V81" s="3"/>
      <c r="W81" s="3"/>
      <c r="X81" s="3"/>
      <c r="Y81" s="3"/>
      <c r="Z81" s="3"/>
      <c r="AA81" s="3"/>
      <c r="AB81" s="3"/>
      <c r="AC81" s="3"/>
      <c r="AD81" s="3"/>
      <c r="AE81" s="3"/>
      <c r="AF81" s="3"/>
      <c r="AG81" s="3"/>
      <c r="AH81" s="3"/>
      <c r="AI81" s="3"/>
      <c r="AJ81" s="3"/>
      <c r="AK81" s="3"/>
      <c r="AL81" s="3"/>
      <c r="AM81" s="3"/>
      <c r="AN81" s="3" t="s">
        <v>47</v>
      </c>
      <c r="AO81" s="3"/>
      <c r="AP81" s="3" t="s">
        <v>105</v>
      </c>
      <c r="AQ81" s="3" t="s">
        <v>104</v>
      </c>
      <c r="AR81" s="3" t="s">
        <v>947</v>
      </c>
      <c r="AS81" s="14" t="s">
        <v>576</v>
      </c>
    </row>
    <row r="82" spans="1:45" ht="15.75" hidden="1" customHeight="1">
      <c r="A82" s="7" t="s">
        <v>429</v>
      </c>
      <c r="B82" s="7">
        <v>5</v>
      </c>
      <c r="C82" s="4">
        <v>2</v>
      </c>
      <c r="D82" s="3" t="s">
        <v>41</v>
      </c>
      <c r="E82" s="3" t="s">
        <v>31</v>
      </c>
      <c r="F82" s="3" t="s">
        <v>687</v>
      </c>
      <c r="G82" s="4" t="str">
        <f t="shared" si="7"/>
        <v>5.2</v>
      </c>
      <c r="H82" s="3" t="s">
        <v>484</v>
      </c>
      <c r="I82" s="5"/>
      <c r="J82" s="5" t="s">
        <v>30</v>
      </c>
      <c r="K82" s="3" t="str">
        <f t="shared" si="8"/>
        <v>Targeted ([*iii] Tobler et al., 2008; Sollmann et al., 2012; Wearn &amp; Glover-Kapfer, 2017)</v>
      </c>
      <c r="L82" s="3" t="s">
        <v>30</v>
      </c>
      <c r="M82" s="5" t="s">
        <v>947</v>
      </c>
      <c r="N82" s="5"/>
      <c r="O82" s="3" t="s">
        <v>30</v>
      </c>
      <c r="P82" s="3" t="s">
        <v>30</v>
      </c>
      <c r="Q82" s="3" t="s">
        <v>484</v>
      </c>
      <c r="R82" s="5" t="s">
        <v>484</v>
      </c>
      <c r="S82" s="3"/>
      <c r="T82" s="3"/>
      <c r="U82" s="3"/>
      <c r="V82" s="3"/>
      <c r="W82" s="3"/>
      <c r="X82" s="3"/>
      <c r="Y82" s="3"/>
      <c r="Z82" s="3"/>
      <c r="AA82" s="3"/>
      <c r="AB82" s="3"/>
      <c r="AC82" s="3"/>
      <c r="AD82" s="3"/>
      <c r="AE82" s="3"/>
      <c r="AF82" s="3"/>
      <c r="AG82" s="3"/>
      <c r="AH82" s="3"/>
      <c r="AI82" s="3"/>
      <c r="AJ82" s="3"/>
      <c r="AK82" s="3"/>
      <c r="AL82" s="3"/>
      <c r="AM82" s="3"/>
      <c r="AN82" s="3" t="s">
        <v>47</v>
      </c>
      <c r="AO82" s="3"/>
      <c r="AP82" s="3" t="s">
        <v>46</v>
      </c>
      <c r="AQ82" s="3" t="s">
        <v>45</v>
      </c>
      <c r="AR82" s="3" t="s">
        <v>947</v>
      </c>
      <c r="AS82" s="14" t="s">
        <v>576</v>
      </c>
    </row>
    <row r="83" spans="1:45" ht="15.75" hidden="1" customHeight="1">
      <c r="A83" s="7" t="s">
        <v>429</v>
      </c>
      <c r="B83" s="7">
        <v>5</v>
      </c>
      <c r="C83" s="4">
        <v>3</v>
      </c>
      <c r="D83" s="3" t="s">
        <v>41</v>
      </c>
      <c r="E83" s="3" t="s">
        <v>31</v>
      </c>
      <c r="F83" s="3" t="s">
        <v>688</v>
      </c>
      <c r="G83" s="4" t="str">
        <f t="shared" si="7"/>
        <v>5.3</v>
      </c>
      <c r="H83" s="3" t="s">
        <v>609</v>
      </c>
      <c r="I83" s="3"/>
      <c r="J83" s="5" t="s">
        <v>30</v>
      </c>
      <c r="K83" s="3" t="str">
        <f t="shared" si="8"/>
        <v>Targeted (Rovero et al., 2013)</v>
      </c>
      <c r="L83" s="3" t="s">
        <v>40</v>
      </c>
      <c r="M83" s="5" t="s">
        <v>947</v>
      </c>
      <c r="N83" s="5"/>
      <c r="O83" s="3" t="s">
        <v>30</v>
      </c>
      <c r="P83" s="3" t="s">
        <v>30</v>
      </c>
      <c r="Q83" s="3" t="s">
        <v>992</v>
      </c>
      <c r="R83" s="5" t="s">
        <v>484</v>
      </c>
      <c r="S83" s="3"/>
      <c r="T83" s="3"/>
      <c r="U83" s="3"/>
      <c r="V83" s="3"/>
      <c r="W83" s="3"/>
      <c r="X83" s="3"/>
      <c r="Y83" s="3"/>
      <c r="Z83" s="3"/>
      <c r="AA83" s="3" t="s">
        <v>445</v>
      </c>
      <c r="AB83" s="3"/>
      <c r="AC83" s="3"/>
      <c r="AD83" s="3"/>
      <c r="AE83" s="3"/>
      <c r="AF83" s="3"/>
      <c r="AG83" s="3"/>
      <c r="AH83" s="3"/>
      <c r="AI83" s="3"/>
      <c r="AJ83" s="3"/>
      <c r="AK83" s="3"/>
      <c r="AL83" s="3"/>
      <c r="AM83" s="3"/>
      <c r="AN83" s="5"/>
      <c r="AO83" s="5"/>
      <c r="AP83" s="5" t="s">
        <v>484</v>
      </c>
      <c r="AQ83" s="3" t="s">
        <v>39</v>
      </c>
      <c r="AR83" s="3" t="s">
        <v>947</v>
      </c>
      <c r="AS83" s="14" t="s">
        <v>576</v>
      </c>
    </row>
    <row r="84" spans="1:45" ht="15.75" hidden="1" customHeight="1">
      <c r="A84" s="7" t="s">
        <v>429</v>
      </c>
      <c r="B84" s="7">
        <v>5</v>
      </c>
      <c r="C84" s="4">
        <v>4</v>
      </c>
      <c r="D84" s="3" t="s">
        <v>41</v>
      </c>
      <c r="E84" s="3" t="s">
        <v>31</v>
      </c>
      <c r="F84" s="3" t="s">
        <v>689</v>
      </c>
      <c r="G84" s="4" t="str">
        <f t="shared" si="7"/>
        <v>5.4</v>
      </c>
      <c r="H84" s="3" t="s">
        <v>484</v>
      </c>
      <c r="I84" s="5"/>
      <c r="J84" s="5" t="s">
        <v>65</v>
      </c>
      <c r="K84" s="3" t="str">
        <f t="shared" si="8"/>
        <v>Systematic (Clarke et al., 2023)</v>
      </c>
      <c r="L84" s="3" t="s">
        <v>65</v>
      </c>
      <c r="M84" s="5" t="s">
        <v>947</v>
      </c>
      <c r="N84" s="5"/>
      <c r="O84" s="3" t="s">
        <v>65</v>
      </c>
      <c r="P84" s="3" t="s">
        <v>65</v>
      </c>
      <c r="Q84" s="3" t="s">
        <v>484</v>
      </c>
      <c r="R84" s="5" t="s">
        <v>484</v>
      </c>
      <c r="S84" s="3"/>
      <c r="T84" s="3"/>
      <c r="U84" s="3"/>
      <c r="V84" s="3"/>
      <c r="W84" s="3"/>
      <c r="X84" s="3"/>
      <c r="Y84" s="3"/>
      <c r="Z84" s="3"/>
      <c r="AA84" s="3"/>
      <c r="AB84" s="3"/>
      <c r="AC84" s="3"/>
      <c r="AD84" s="3"/>
      <c r="AE84" s="3"/>
      <c r="AF84" s="3"/>
      <c r="AG84" s="3"/>
      <c r="AH84" s="3"/>
      <c r="AI84" s="3"/>
      <c r="AJ84" s="3"/>
      <c r="AK84" s="3"/>
      <c r="AL84" s="3"/>
      <c r="AM84" s="3"/>
      <c r="AN84" s="5"/>
      <c r="AO84" s="5"/>
      <c r="AP84" s="5" t="s">
        <v>484</v>
      </c>
      <c r="AQ84" s="3" t="s">
        <v>60</v>
      </c>
      <c r="AR84" s="3" t="s">
        <v>947</v>
      </c>
      <c r="AS84" s="14" t="s">
        <v>576</v>
      </c>
    </row>
    <row r="85" spans="1:45" ht="15.75" hidden="1" customHeight="1">
      <c r="A85" s="7" t="s">
        <v>429</v>
      </c>
      <c r="B85" s="7">
        <v>5</v>
      </c>
      <c r="C85" s="4">
        <v>5</v>
      </c>
      <c r="D85" s="7" t="s">
        <v>41</v>
      </c>
      <c r="E85" s="7" t="s">
        <v>113</v>
      </c>
      <c r="F85" s="3" t="s">
        <v>699</v>
      </c>
      <c r="G85" s="4" t="str">
        <f t="shared" si="7"/>
        <v>5.5</v>
      </c>
      <c r="H85" s="3" t="s">
        <v>484</v>
      </c>
      <c r="I85" s="5"/>
      <c r="J85" s="5" t="s">
        <v>956</v>
      </c>
      <c r="K85" s="3" t="str">
        <f t="shared" si="8"/>
        <v>&gt; 1000 (Wearn &amp; Glover-Kapfer, 2017)</v>
      </c>
      <c r="L85" s="7" t="s">
        <v>199</v>
      </c>
      <c r="M85" s="7"/>
      <c r="N85" s="7"/>
      <c r="O85" s="7" t="s">
        <v>202</v>
      </c>
      <c r="P85" s="7" t="s">
        <v>956</v>
      </c>
      <c r="Q85" s="7" t="s">
        <v>190</v>
      </c>
      <c r="R85" s="5" t="s">
        <v>949</v>
      </c>
      <c r="S85" s="7"/>
      <c r="T85" s="3"/>
      <c r="U85" s="3"/>
      <c r="V85" s="3"/>
      <c r="W85" s="3"/>
      <c r="X85" s="3"/>
      <c r="Y85" s="3"/>
      <c r="Z85" s="3"/>
      <c r="AA85" s="3"/>
      <c r="AB85" s="3"/>
      <c r="AC85" s="3"/>
      <c r="AD85" s="3"/>
      <c r="AE85" s="3"/>
      <c r="AF85" s="3"/>
      <c r="AG85" s="3"/>
      <c r="AH85" s="3"/>
      <c r="AI85" s="3"/>
      <c r="AJ85" s="3"/>
      <c r="AK85" s="3"/>
      <c r="AL85" s="3"/>
      <c r="AM85" s="3"/>
      <c r="AN85" s="7"/>
      <c r="AO85" s="7"/>
      <c r="AP85" s="5" t="s">
        <v>484</v>
      </c>
      <c r="AQ85" s="7" t="s">
        <v>27</v>
      </c>
      <c r="AR85" s="3" t="s">
        <v>947</v>
      </c>
      <c r="AS85" s="14" t="s">
        <v>576</v>
      </c>
    </row>
    <row r="86" spans="1:45" ht="15.75" hidden="1" customHeight="1">
      <c r="A86" s="7" t="s">
        <v>429</v>
      </c>
      <c r="B86" s="7">
        <v>5</v>
      </c>
      <c r="C86" s="4">
        <v>6</v>
      </c>
      <c r="D86" s="7" t="s">
        <v>41</v>
      </c>
      <c r="E86" s="7" t="s">
        <v>113</v>
      </c>
      <c r="F86" s="3" t="s">
        <v>700</v>
      </c>
      <c r="G86" s="4" t="str">
        <f t="shared" si="7"/>
        <v>5.6</v>
      </c>
      <c r="H86" s="3" t="s">
        <v>605</v>
      </c>
      <c r="I86" s="7"/>
      <c r="J86" s="5" t="s">
        <v>955</v>
      </c>
      <c r="K86" s="3" t="str">
        <f t="shared" si="8"/>
        <v>&gt; 1200 (Wearn &amp; Glover-Kapfer, 2017)</v>
      </c>
      <c r="L86" s="7" t="s">
        <v>193</v>
      </c>
      <c r="M86" s="5"/>
      <c r="N86" s="5"/>
      <c r="O86" s="7" t="s">
        <v>191</v>
      </c>
      <c r="P86" s="9" t="s">
        <v>955</v>
      </c>
      <c r="Q86" s="3" t="s">
        <v>484</v>
      </c>
      <c r="R86" s="5" t="s">
        <v>949</v>
      </c>
      <c r="S86" s="7"/>
      <c r="T86" s="3"/>
      <c r="U86" s="3"/>
      <c r="V86" s="3"/>
      <c r="W86" s="3"/>
      <c r="X86" s="3"/>
      <c r="Y86" s="3" t="s">
        <v>14</v>
      </c>
      <c r="Z86" s="3"/>
      <c r="AA86" s="3"/>
      <c r="AB86" s="3"/>
      <c r="AC86" s="3"/>
      <c r="AD86" s="3"/>
      <c r="AE86" s="3"/>
      <c r="AF86" s="3"/>
      <c r="AG86" s="3"/>
      <c r="AH86" s="3"/>
      <c r="AI86" s="3"/>
      <c r="AJ86" s="3"/>
      <c r="AK86" s="3"/>
      <c r="AL86" s="3"/>
      <c r="AM86" s="3"/>
      <c r="AN86" s="5"/>
      <c r="AO86" s="5"/>
      <c r="AP86" s="5" t="s">
        <v>484</v>
      </c>
      <c r="AQ86" s="7" t="s">
        <v>27</v>
      </c>
      <c r="AR86" s="3" t="s">
        <v>947</v>
      </c>
      <c r="AS86" s="14" t="s">
        <v>576</v>
      </c>
    </row>
    <row r="87" spans="1:45" ht="15.75" hidden="1" customHeight="1">
      <c r="A87" s="7" t="s">
        <v>429</v>
      </c>
      <c r="B87" s="7">
        <v>5</v>
      </c>
      <c r="C87" s="4">
        <v>7</v>
      </c>
      <c r="D87" s="7" t="s">
        <v>41</v>
      </c>
      <c r="E87" s="7" t="s">
        <v>113</v>
      </c>
      <c r="F87" s="3" t="s">
        <v>701</v>
      </c>
      <c r="G87" s="4" t="str">
        <f t="shared" si="7"/>
        <v>5.7</v>
      </c>
      <c r="H87" s="3" t="s">
        <v>602</v>
      </c>
      <c r="I87" s="3"/>
      <c r="J87" s="5" t="s">
        <v>954</v>
      </c>
      <c r="K87" s="3" t="str">
        <f t="shared" si="8"/>
        <v>&gt; 3500 (Wearn &amp; Glover-Kapfer, 2017)</v>
      </c>
      <c r="L87" s="7" t="s">
        <v>176</v>
      </c>
      <c r="M87" s="5"/>
      <c r="N87" s="5"/>
      <c r="O87" s="7" t="s">
        <v>175</v>
      </c>
      <c r="P87" s="9" t="s">
        <v>954</v>
      </c>
      <c r="Q87" s="7" t="s">
        <v>953</v>
      </c>
      <c r="R87" s="5" t="s">
        <v>949</v>
      </c>
      <c r="S87" s="7"/>
      <c r="T87" s="3"/>
      <c r="U87" s="3"/>
      <c r="V87" s="3" t="s">
        <v>12</v>
      </c>
      <c r="W87" s="3"/>
      <c r="X87" s="3"/>
      <c r="Y87" s="3"/>
      <c r="Z87" s="3"/>
      <c r="AA87" s="3"/>
      <c r="AB87" s="3"/>
      <c r="AC87" s="3"/>
      <c r="AD87" s="3"/>
      <c r="AE87" s="3"/>
      <c r="AF87" s="3"/>
      <c r="AG87" s="3"/>
      <c r="AH87" s="3"/>
      <c r="AI87" s="3"/>
      <c r="AJ87" s="3"/>
      <c r="AK87" s="3"/>
      <c r="AL87" s="3"/>
      <c r="AM87" s="3"/>
      <c r="AN87" s="5"/>
      <c r="AO87" s="5"/>
      <c r="AP87" s="5" t="s">
        <v>484</v>
      </c>
      <c r="AQ87" s="7" t="s">
        <v>27</v>
      </c>
      <c r="AR87" s="3" t="s">
        <v>947</v>
      </c>
      <c r="AS87" s="14" t="s">
        <v>576</v>
      </c>
    </row>
    <row r="88" spans="1:45" ht="15.75" hidden="1" customHeight="1">
      <c r="A88" s="7" t="s">
        <v>429</v>
      </c>
      <c r="B88" s="7">
        <v>5</v>
      </c>
      <c r="C88" s="4">
        <v>8</v>
      </c>
      <c r="D88" s="3" t="s">
        <v>41</v>
      </c>
      <c r="E88" s="3" t="s">
        <v>116</v>
      </c>
      <c r="F88" s="3" t="s">
        <v>690</v>
      </c>
      <c r="G88" s="4" t="str">
        <f t="shared" si="7"/>
        <v>5.8</v>
      </c>
      <c r="H88" s="3" t="s">
        <v>484</v>
      </c>
      <c r="I88" s="5"/>
      <c r="J88" s="5" t="s">
        <v>371</v>
      </c>
      <c r="K88" s="3" t="str">
        <f t="shared" si="8"/>
        <v>Spatially dependent ([*iv] Wearn &amp; Glover-Kapfer, 2017)</v>
      </c>
      <c r="L88" s="3" t="s">
        <v>371</v>
      </c>
      <c r="M88" s="5" t="s">
        <v>947</v>
      </c>
      <c r="N88" s="5"/>
      <c r="O88" s="3" t="s">
        <v>47</v>
      </c>
      <c r="P88" s="3" t="s">
        <v>371</v>
      </c>
      <c r="Q88" s="3" t="s">
        <v>484</v>
      </c>
      <c r="R88" s="5" t="s">
        <v>484</v>
      </c>
      <c r="S88" s="3"/>
      <c r="T88" s="3"/>
      <c r="U88" s="3"/>
      <c r="V88" s="3"/>
      <c r="W88" s="3"/>
      <c r="X88" s="3"/>
      <c r="Y88" s="3"/>
      <c r="Z88" s="3"/>
      <c r="AA88" s="3"/>
      <c r="AB88" s="3"/>
      <c r="AC88" s="3"/>
      <c r="AD88" s="3"/>
      <c r="AE88" s="3"/>
      <c r="AF88" s="3"/>
      <c r="AG88" s="3"/>
      <c r="AH88" s="3"/>
      <c r="AI88" s="3"/>
      <c r="AJ88" s="3"/>
      <c r="AK88" s="3"/>
      <c r="AL88" s="3"/>
      <c r="AM88" s="3"/>
      <c r="AN88" s="3" t="s">
        <v>47</v>
      </c>
      <c r="AO88" s="3"/>
      <c r="AP88" s="3" t="s">
        <v>372</v>
      </c>
      <c r="AQ88" s="3" t="s">
        <v>370</v>
      </c>
      <c r="AR88" s="3" t="s">
        <v>947</v>
      </c>
      <c r="AS88" s="14" t="s">
        <v>576</v>
      </c>
    </row>
    <row r="89" spans="1:45" ht="15.75" hidden="1" customHeight="1">
      <c r="A89" s="7" t="s">
        <v>429</v>
      </c>
      <c r="B89" s="7">
        <v>5</v>
      </c>
      <c r="C89" s="4">
        <v>10</v>
      </c>
      <c r="D89" s="3" t="s">
        <v>41</v>
      </c>
      <c r="E89" s="3" t="s">
        <v>116</v>
      </c>
      <c r="F89" s="3" t="s">
        <v>692</v>
      </c>
      <c r="G89" s="4" t="str">
        <f t="shared" si="7"/>
        <v>5.10</v>
      </c>
      <c r="H89" s="3" t="s">
        <v>484</v>
      </c>
      <c r="I89" s="5"/>
      <c r="J89" s="5" t="s">
        <v>271</v>
      </c>
      <c r="K89" s="3" t="str">
        <f t="shared" si="8"/>
        <v>1-4 km is typical (Tobler et al., 2008;  Sollmann et al., 2012; Wearn &amp; Glover-Kapfer, 2017)</v>
      </c>
      <c r="L89" s="3" t="s">
        <v>271</v>
      </c>
      <c r="M89" s="5" t="s">
        <v>998</v>
      </c>
      <c r="N89" s="5"/>
      <c r="O89" s="3" t="s">
        <v>272</v>
      </c>
      <c r="P89" s="3" t="s">
        <v>271</v>
      </c>
      <c r="Q89" s="3" t="s">
        <v>484</v>
      </c>
      <c r="R89" s="5" t="s">
        <v>997</v>
      </c>
      <c r="S89" s="3"/>
      <c r="T89" s="3"/>
      <c r="U89" s="3"/>
      <c r="V89" s="3"/>
      <c r="W89" s="3"/>
      <c r="X89" s="3"/>
      <c r="Y89" s="3"/>
      <c r="Z89" s="3"/>
      <c r="AA89" s="3"/>
      <c r="AB89" s="3"/>
      <c r="AC89" s="3"/>
      <c r="AD89" s="3"/>
      <c r="AE89" s="3"/>
      <c r="AF89" s="3"/>
      <c r="AG89" s="3"/>
      <c r="AH89" s="3"/>
      <c r="AI89" s="3"/>
      <c r="AJ89" s="3"/>
      <c r="AK89" s="3"/>
      <c r="AL89" s="3"/>
      <c r="AM89" s="3"/>
      <c r="AN89" s="5"/>
      <c r="AO89" s="5"/>
      <c r="AP89" s="5" t="s">
        <v>484</v>
      </c>
      <c r="AQ89" s="3" t="s">
        <v>270</v>
      </c>
      <c r="AR89" s="3" t="s">
        <v>947</v>
      </c>
      <c r="AS89" s="14" t="s">
        <v>576</v>
      </c>
    </row>
    <row r="90" spans="1:45" ht="15.75" hidden="1" customHeight="1">
      <c r="A90" s="7" t="s">
        <v>429</v>
      </c>
      <c r="B90" s="7">
        <v>5</v>
      </c>
      <c r="C90" s="4">
        <v>11</v>
      </c>
      <c r="D90" s="3" t="s">
        <v>41</v>
      </c>
      <c r="E90" s="3" t="s">
        <v>115</v>
      </c>
      <c r="F90" s="3" t="s">
        <v>696</v>
      </c>
      <c r="G90" s="4" t="str">
        <f t="shared" si="7"/>
        <v>5.11</v>
      </c>
      <c r="H90" s="3" t="s">
        <v>586</v>
      </c>
      <c r="I90" s="3"/>
      <c r="J90" s="5" t="s">
        <v>951</v>
      </c>
      <c r="K90" s="3" t="str">
        <f t="shared" si="8"/>
        <v>≥ 30 (Tobler &amp; Powell, 2013; Wearn &amp; Glover-Kapfer, 2017)</v>
      </c>
      <c r="L90" s="3" t="s">
        <v>247</v>
      </c>
      <c r="M90" s="5"/>
      <c r="N90" s="5"/>
      <c r="O90" s="3" t="s">
        <v>240</v>
      </c>
      <c r="P90" s="3" t="s">
        <v>951</v>
      </c>
      <c r="Q90" s="3" t="s">
        <v>950</v>
      </c>
      <c r="R90" s="5" t="s">
        <v>949</v>
      </c>
      <c r="S90" s="3"/>
      <c r="T90" s="3"/>
      <c r="U90" s="3"/>
      <c r="V90" s="3" t="s">
        <v>12</v>
      </c>
      <c r="W90" s="3"/>
      <c r="X90" s="3"/>
      <c r="Y90" s="3"/>
      <c r="Z90" s="3"/>
      <c r="AA90" s="3"/>
      <c r="AB90" s="3"/>
      <c r="AC90" s="3"/>
      <c r="AD90" s="3"/>
      <c r="AE90" s="3"/>
      <c r="AF90" s="3"/>
      <c r="AG90" s="3"/>
      <c r="AH90" s="3"/>
      <c r="AI90" s="3"/>
      <c r="AJ90" s="3"/>
      <c r="AK90" s="3"/>
      <c r="AL90" s="3"/>
      <c r="AM90" s="3"/>
      <c r="AN90" s="5"/>
      <c r="AO90" s="5"/>
      <c r="AP90" s="5" t="s">
        <v>484</v>
      </c>
      <c r="AQ90" s="3" t="s">
        <v>153</v>
      </c>
      <c r="AR90" s="3" t="s">
        <v>947</v>
      </c>
      <c r="AS90" s="14" t="s">
        <v>576</v>
      </c>
    </row>
    <row r="91" spans="1:45" ht="15.75" hidden="1" customHeight="1">
      <c r="A91" s="7" t="s">
        <v>429</v>
      </c>
      <c r="B91" s="7">
        <v>5</v>
      </c>
      <c r="C91" s="4">
        <v>12</v>
      </c>
      <c r="D91" s="3" t="s">
        <v>41</v>
      </c>
      <c r="E91" s="3" t="s">
        <v>115</v>
      </c>
      <c r="F91" s="3" t="s">
        <v>697</v>
      </c>
      <c r="G91" s="4" t="str">
        <f t="shared" si="7"/>
        <v>5.12</v>
      </c>
      <c r="H91" s="3" t="s">
        <v>582</v>
      </c>
      <c r="I91" s="3"/>
      <c r="J91" s="5" t="s">
        <v>970</v>
      </c>
      <c r="K91" s="3" t="str">
        <f t="shared" si="8"/>
        <v>&gt; 60 (Tobler &amp; Powell, 2013; Wearn &amp; Glover-Kapfer, 2017)</v>
      </c>
      <c r="L91" s="3" t="s">
        <v>230</v>
      </c>
      <c r="M91" s="3"/>
      <c r="N91" s="3"/>
      <c r="O91" s="3" t="s">
        <v>228</v>
      </c>
      <c r="P91" s="3" t="s">
        <v>970</v>
      </c>
      <c r="Q91" s="3" t="s">
        <v>969</v>
      </c>
      <c r="R91" s="5" t="s">
        <v>949</v>
      </c>
      <c r="S91" s="3"/>
      <c r="T91" s="3"/>
      <c r="U91" s="3"/>
      <c r="V91" s="3" t="s">
        <v>12</v>
      </c>
      <c r="W91" s="3"/>
      <c r="X91" s="3"/>
      <c r="Y91" s="3"/>
      <c r="Z91" s="3"/>
      <c r="AA91" s="3"/>
      <c r="AB91" s="3"/>
      <c r="AC91" s="3"/>
      <c r="AD91" s="3"/>
      <c r="AE91" s="3"/>
      <c r="AF91" s="3"/>
      <c r="AG91" s="3"/>
      <c r="AH91" s="3"/>
      <c r="AI91" s="3"/>
      <c r="AJ91" s="3"/>
      <c r="AK91" s="3"/>
      <c r="AL91" s="3"/>
      <c r="AM91" s="3"/>
      <c r="AN91" s="3"/>
      <c r="AO91" s="3"/>
      <c r="AP91" s="3" t="s">
        <v>230</v>
      </c>
      <c r="AQ91" s="3" t="s">
        <v>153</v>
      </c>
      <c r="AR91" s="3" t="s">
        <v>947</v>
      </c>
      <c r="AS91" s="14" t="s">
        <v>576</v>
      </c>
    </row>
    <row r="92" spans="1:45" ht="15.75" hidden="1" customHeight="1">
      <c r="A92" s="7" t="s">
        <v>429</v>
      </c>
      <c r="B92" s="7">
        <v>5</v>
      </c>
      <c r="C92" s="4">
        <v>13</v>
      </c>
      <c r="D92" s="3" t="s">
        <v>41</v>
      </c>
      <c r="E92" s="3" t="s">
        <v>115</v>
      </c>
      <c r="F92" s="3" t="s">
        <v>698</v>
      </c>
      <c r="G92" s="4" t="str">
        <f t="shared" si="7"/>
        <v>5.13</v>
      </c>
      <c r="H92" s="3" t="s">
        <v>602</v>
      </c>
      <c r="I92" s="3"/>
      <c r="J92" s="5" t="s">
        <v>968</v>
      </c>
      <c r="K92" s="3" t="str">
        <f t="shared" si="8"/>
        <v>&gt; 60-120 (Tobler &amp; Powell, 2013; Wearn &amp; Glover-Kapfer, 2017)</v>
      </c>
      <c r="L92" s="3" t="s">
        <v>154</v>
      </c>
      <c r="M92" s="5"/>
      <c r="N92" s="5"/>
      <c r="O92" s="3" t="s">
        <v>220</v>
      </c>
      <c r="P92" s="3" t="s">
        <v>968</v>
      </c>
      <c r="Q92" s="3" t="s">
        <v>953</v>
      </c>
      <c r="R92" s="5" t="s">
        <v>949</v>
      </c>
      <c r="S92" s="3"/>
      <c r="T92" s="3"/>
      <c r="U92" s="3"/>
      <c r="V92" s="3" t="s">
        <v>12</v>
      </c>
      <c r="W92" s="3"/>
      <c r="X92" s="3"/>
      <c r="Y92" s="3"/>
      <c r="Z92" s="3"/>
      <c r="AA92" s="3"/>
      <c r="AB92" s="3"/>
      <c r="AC92" s="3"/>
      <c r="AD92" s="3"/>
      <c r="AE92" s="3"/>
      <c r="AF92" s="3"/>
      <c r="AG92" s="3"/>
      <c r="AH92" s="3"/>
      <c r="AI92" s="3"/>
      <c r="AJ92" s="3"/>
      <c r="AK92" s="3"/>
      <c r="AL92" s="3"/>
      <c r="AM92" s="3"/>
      <c r="AN92" s="5"/>
      <c r="AO92" s="5"/>
      <c r="AP92" s="5" t="s">
        <v>484</v>
      </c>
      <c r="AQ92" s="3" t="s">
        <v>153</v>
      </c>
      <c r="AR92" s="3" t="s">
        <v>947</v>
      </c>
      <c r="AS92" s="14" t="s">
        <v>576</v>
      </c>
    </row>
    <row r="93" spans="1:45" ht="15.75" hidden="1" customHeight="1">
      <c r="A93" s="7" t="s">
        <v>429</v>
      </c>
      <c r="B93" s="7">
        <v>5</v>
      </c>
      <c r="C93" s="4">
        <v>14</v>
      </c>
      <c r="D93" s="5" t="s">
        <v>41</v>
      </c>
      <c r="E93" s="3" t="s">
        <v>108</v>
      </c>
      <c r="F93" s="3" t="s">
        <v>693</v>
      </c>
      <c r="G93" s="4" t="str">
        <f t="shared" si="7"/>
        <v>5.14</v>
      </c>
      <c r="H93" s="3" t="s">
        <v>484</v>
      </c>
      <c r="I93" s="3"/>
      <c r="J93" s="5" t="s">
        <v>1121</v>
      </c>
      <c r="K93" s="3" t="str">
        <f t="shared" si="8"/>
        <v>&lt;b&gt;Enough to encompass the home ranges of 5-10 individuals (minumum)&lt;/b&gt; ( Krebs et al., 2011; Noss et al., 2012; Tobler &amp; Powell, 2013; Wearn &amp; Glover-Kapfer, 2017)</v>
      </c>
      <c r="L93" s="5" t="s">
        <v>144</v>
      </c>
      <c r="M93" s="3" t="s">
        <v>145</v>
      </c>
      <c r="N93" s="3" t="b">
        <v>1</v>
      </c>
      <c r="O93" s="3" t="s">
        <v>484</v>
      </c>
      <c r="P93" s="5" t="s">
        <v>996</v>
      </c>
      <c r="Q93" s="3" t="s">
        <v>484</v>
      </c>
      <c r="R93" s="5" t="s">
        <v>484</v>
      </c>
      <c r="S93" s="5"/>
      <c r="T93" s="3"/>
      <c r="U93" s="3"/>
      <c r="V93" s="3"/>
      <c r="W93" s="3"/>
      <c r="X93" s="3"/>
      <c r="Y93" s="3"/>
      <c r="Z93" s="3"/>
      <c r="AA93" s="3"/>
      <c r="AB93" s="3"/>
      <c r="AC93" s="3"/>
      <c r="AD93" s="3"/>
      <c r="AE93" s="3"/>
      <c r="AF93" s="3"/>
      <c r="AG93" s="3"/>
      <c r="AH93" s="3"/>
      <c r="AI93" s="3"/>
      <c r="AJ93" s="3"/>
      <c r="AK93" s="3"/>
      <c r="AL93" s="3"/>
      <c r="AM93" s="3"/>
      <c r="AN93" s="3" t="s">
        <v>47</v>
      </c>
      <c r="AO93" s="3"/>
      <c r="AP93" s="5" t="s">
        <v>144</v>
      </c>
      <c r="AQ93" s="5" t="s">
        <v>143</v>
      </c>
      <c r="AR93" s="3" t="s">
        <v>1117</v>
      </c>
      <c r="AS93" s="14" t="s">
        <v>576</v>
      </c>
    </row>
    <row r="94" spans="1:45" ht="15.75" hidden="1" customHeight="1">
      <c r="A94" s="7" t="s">
        <v>429</v>
      </c>
      <c r="B94" s="7">
        <v>5</v>
      </c>
      <c r="C94" s="4">
        <v>17</v>
      </c>
      <c r="D94" s="5" t="s">
        <v>41</v>
      </c>
      <c r="E94" s="3" t="s">
        <v>120</v>
      </c>
      <c r="F94" s="3" t="s">
        <v>702</v>
      </c>
      <c r="G94" s="4" t="str">
        <f t="shared" si="7"/>
        <v>5.17</v>
      </c>
      <c r="H94" s="3" t="s">
        <v>484</v>
      </c>
      <c r="I94" s="5"/>
      <c r="J94" s="5" t="s">
        <v>209</v>
      </c>
      <c r="K94" s="3" t="str">
        <f t="shared" si="8"/>
        <v>As short as possible (Wearn &amp; Glover-Kapfer, 2017)</v>
      </c>
      <c r="L94" s="5" t="s">
        <v>209</v>
      </c>
      <c r="M94" s="5" t="s">
        <v>208</v>
      </c>
      <c r="N94" s="5"/>
      <c r="O94" s="5" t="s">
        <v>204</v>
      </c>
      <c r="P94" s="5" t="s">
        <v>209</v>
      </c>
      <c r="Q94" s="3" t="s">
        <v>484</v>
      </c>
      <c r="R94" s="5" t="s">
        <v>484</v>
      </c>
      <c r="S94" s="5"/>
      <c r="T94" s="3"/>
      <c r="U94" s="3"/>
      <c r="V94" s="3"/>
      <c r="W94" s="3"/>
      <c r="X94" s="3"/>
      <c r="Y94" s="3"/>
      <c r="Z94" s="3"/>
      <c r="AA94" s="3"/>
      <c r="AB94" s="3"/>
      <c r="AC94" s="3"/>
      <c r="AD94" s="3"/>
      <c r="AE94" s="3"/>
      <c r="AF94" s="3"/>
      <c r="AG94" s="3"/>
      <c r="AH94" s="3"/>
      <c r="AI94" s="3"/>
      <c r="AJ94" s="3"/>
      <c r="AK94" s="3"/>
      <c r="AL94" s="3"/>
      <c r="AM94" s="3"/>
      <c r="AN94" s="5"/>
      <c r="AO94" s="5"/>
      <c r="AP94" s="5" t="s">
        <v>209</v>
      </c>
      <c r="AQ94" s="5" t="s">
        <v>27</v>
      </c>
      <c r="AR94" s="3" t="s">
        <v>947</v>
      </c>
      <c r="AS94" s="14" t="s">
        <v>576</v>
      </c>
    </row>
    <row r="95" spans="1:45" ht="15.75" hidden="1" customHeight="1">
      <c r="A95" s="7" t="s">
        <v>429</v>
      </c>
      <c r="B95" s="7">
        <v>5</v>
      </c>
      <c r="C95" s="4">
        <v>18</v>
      </c>
      <c r="D95" s="5" t="s">
        <v>41</v>
      </c>
      <c r="E95" s="3" t="s">
        <v>120</v>
      </c>
      <c r="F95" s="3" t="s">
        <v>703</v>
      </c>
      <c r="G95" s="4" t="str">
        <f t="shared" si="7"/>
        <v>5.18</v>
      </c>
      <c r="H95" s="3" t="s">
        <v>590</v>
      </c>
      <c r="I95" s="5"/>
      <c r="J95" s="5" t="s">
        <v>211</v>
      </c>
      <c r="K95" s="3" t="str">
        <f t="shared" si="8"/>
        <v>&gt; 60 recaptures (Rovero et al., 2013)</v>
      </c>
      <c r="L95" s="5" t="s">
        <v>211</v>
      </c>
      <c r="M95" s="5"/>
      <c r="N95" s="5"/>
      <c r="O95" s="5" t="s">
        <v>204</v>
      </c>
      <c r="P95" s="5" t="s">
        <v>211</v>
      </c>
      <c r="Q95" s="3" t="s">
        <v>484</v>
      </c>
      <c r="R95" s="5" t="s">
        <v>979</v>
      </c>
      <c r="S95" s="5"/>
      <c r="T95" s="3"/>
      <c r="U95" s="3"/>
      <c r="V95" s="3"/>
      <c r="W95" s="3"/>
      <c r="X95" s="3"/>
      <c r="Y95" s="3"/>
      <c r="Z95" s="3"/>
      <c r="AA95" s="3"/>
      <c r="AB95" s="3"/>
      <c r="AC95" s="3"/>
      <c r="AD95" s="3"/>
      <c r="AE95" s="3"/>
      <c r="AF95" s="3"/>
      <c r="AG95" s="3"/>
      <c r="AH95" s="3"/>
      <c r="AI95" s="3"/>
      <c r="AJ95" s="3" t="s">
        <v>468</v>
      </c>
      <c r="AK95" s="3"/>
      <c r="AL95" s="3"/>
      <c r="AM95" s="3" t="s">
        <v>461</v>
      </c>
      <c r="AN95" s="5"/>
      <c r="AO95" s="5"/>
      <c r="AP95" s="5" t="s">
        <v>484</v>
      </c>
      <c r="AQ95" s="5" t="s">
        <v>39</v>
      </c>
      <c r="AR95" s="3" t="s">
        <v>947</v>
      </c>
      <c r="AS95" s="14" t="s">
        <v>576</v>
      </c>
    </row>
    <row r="96" spans="1:45" ht="15.75" hidden="1" customHeight="1">
      <c r="A96" s="7" t="s">
        <v>429</v>
      </c>
      <c r="B96" s="7">
        <v>5</v>
      </c>
      <c r="C96" s="4">
        <v>19</v>
      </c>
      <c r="D96" s="5" t="s">
        <v>41</v>
      </c>
      <c r="E96" s="3" t="s">
        <v>120</v>
      </c>
      <c r="F96" s="3" t="s">
        <v>704</v>
      </c>
      <c r="G96" s="4" t="str">
        <f t="shared" si="7"/>
        <v>5.19</v>
      </c>
      <c r="H96" s="3" t="s">
        <v>484</v>
      </c>
      <c r="I96" s="5"/>
      <c r="J96" s="5" t="s">
        <v>160</v>
      </c>
      <c r="K96" s="3" t="str">
        <f t="shared" si="8"/>
        <v>Species-dependent (Tobler et al., 2008; Sollmann et al., 2012)</v>
      </c>
      <c r="L96" s="5" t="s">
        <v>160</v>
      </c>
      <c r="M96" s="5" t="s">
        <v>993</v>
      </c>
      <c r="N96" s="5"/>
      <c r="O96" s="5" t="s">
        <v>47</v>
      </c>
      <c r="P96" s="5" t="s">
        <v>160</v>
      </c>
      <c r="Q96" s="3" t="s">
        <v>484</v>
      </c>
      <c r="R96" s="5" t="s">
        <v>484</v>
      </c>
      <c r="S96" s="5"/>
      <c r="T96" s="3"/>
      <c r="U96" s="3"/>
      <c r="V96" s="3"/>
      <c r="W96" s="3"/>
      <c r="X96" s="3"/>
      <c r="Y96" s="3"/>
      <c r="Z96" s="3"/>
      <c r="AA96" s="3"/>
      <c r="AB96" s="3"/>
      <c r="AC96" s="3"/>
      <c r="AD96" s="3"/>
      <c r="AE96" s="3"/>
      <c r="AF96" s="3"/>
      <c r="AG96" s="3"/>
      <c r="AH96" s="3"/>
      <c r="AI96" s="3"/>
      <c r="AJ96" s="3"/>
      <c r="AK96" s="3"/>
      <c r="AL96" s="3"/>
      <c r="AM96" s="3"/>
      <c r="AN96" s="3" t="s">
        <v>47</v>
      </c>
      <c r="AO96" s="3"/>
      <c r="AP96" s="5" t="s">
        <v>484</v>
      </c>
      <c r="AQ96" s="5" t="s">
        <v>316</v>
      </c>
      <c r="AR96" s="3" t="s">
        <v>947</v>
      </c>
      <c r="AS96" s="14" t="s">
        <v>576</v>
      </c>
    </row>
    <row r="97" spans="1:45" ht="15.75" hidden="1" customHeight="1">
      <c r="A97" s="7" t="s">
        <v>429</v>
      </c>
      <c r="B97" s="7">
        <v>5</v>
      </c>
      <c r="C97" s="4">
        <v>20</v>
      </c>
      <c r="D97" s="5" t="s">
        <v>41</v>
      </c>
      <c r="E97" s="3" t="s">
        <v>120</v>
      </c>
      <c r="F97" s="3" t="s">
        <v>705</v>
      </c>
      <c r="G97" s="4" t="str">
        <f t="shared" si="7"/>
        <v>5.20</v>
      </c>
      <c r="H97" s="3" t="s">
        <v>484</v>
      </c>
      <c r="I97" s="3"/>
      <c r="J97" s="5" t="s">
        <v>317</v>
      </c>
      <c r="K97" s="3" t="str">
        <f t="shared" si="8"/>
        <v>Ideally &lt; 3 months (Tobler et al., 2008; Sollmann et al., 2012)</v>
      </c>
      <c r="L97" s="5" t="s">
        <v>317</v>
      </c>
      <c r="M97" s="7" t="s">
        <v>960</v>
      </c>
      <c r="N97" s="7"/>
      <c r="O97" s="5" t="s">
        <v>318</v>
      </c>
      <c r="P97" s="5" t="s">
        <v>317</v>
      </c>
      <c r="Q97" s="3" t="s">
        <v>484</v>
      </c>
      <c r="R97" s="5" t="s">
        <v>959</v>
      </c>
      <c r="S97" s="5"/>
      <c r="T97" s="3"/>
      <c r="U97" s="3"/>
      <c r="V97" s="3"/>
      <c r="W97" s="3"/>
      <c r="X97" s="3"/>
      <c r="Y97" s="3"/>
      <c r="Z97" s="3"/>
      <c r="AA97" s="3"/>
      <c r="AB97" s="3"/>
      <c r="AC97" s="3"/>
      <c r="AD97" s="3"/>
      <c r="AE97" s="3"/>
      <c r="AF97" s="3"/>
      <c r="AG97" s="3"/>
      <c r="AH97" s="3"/>
      <c r="AI97" s="3"/>
      <c r="AJ97" s="3"/>
      <c r="AK97" s="3"/>
      <c r="AL97" s="3"/>
      <c r="AM97" s="3"/>
      <c r="AN97" s="5"/>
      <c r="AO97" s="5"/>
      <c r="AP97" s="5" t="s">
        <v>484</v>
      </c>
      <c r="AQ97" s="5" t="s">
        <v>316</v>
      </c>
      <c r="AR97" s="3" t="s">
        <v>947</v>
      </c>
      <c r="AS97" s="14" t="s">
        <v>576</v>
      </c>
    </row>
    <row r="98" spans="1:45" ht="15.75" hidden="1" customHeight="1">
      <c r="A98" s="43" t="s">
        <v>428</v>
      </c>
      <c r="B98" s="7">
        <v>2</v>
      </c>
      <c r="C98" s="4">
        <v>9</v>
      </c>
      <c r="D98" s="3" t="s">
        <v>79</v>
      </c>
      <c r="E98" s="3" t="s">
        <v>116</v>
      </c>
      <c r="F98" s="3" t="s">
        <v>633</v>
      </c>
      <c r="G98" s="4" t="str">
        <f t="shared" ref="G98:G115" si="9">IF(C98&lt;10,(B98&amp;".0"&amp;C98),(B98&amp;"."&amp;C98))</f>
        <v>2.09</v>
      </c>
      <c r="H98" s="3" t="s">
        <v>484</v>
      </c>
      <c r="I98" s="47" t="s">
        <v>1040</v>
      </c>
      <c r="J98" s="5" t="s">
        <v>1041</v>
      </c>
      <c r="K98" s="3" t="str">
        <f t="shared" si="8"/>
        <v>1-2 km is often adequate ( Tobler et al., 2008; Kinnaird &amp; O'Brien, 2011; Ahumada et al., 2011; Wearn &amp; Glover-Kapfer, 2017)</v>
      </c>
      <c r="L98" s="3" t="s">
        <v>283</v>
      </c>
      <c r="M98" s="5" t="s">
        <v>1042</v>
      </c>
      <c r="N98" s="5"/>
      <c r="O98" s="3" t="s">
        <v>278</v>
      </c>
      <c r="P98" s="3" t="s">
        <v>1041</v>
      </c>
      <c r="Q98" s="3" t="s">
        <v>1039</v>
      </c>
      <c r="R98" s="5" t="s">
        <v>997</v>
      </c>
      <c r="S98" s="3"/>
      <c r="T98" s="3"/>
      <c r="U98" s="3"/>
      <c r="V98" s="3"/>
      <c r="W98" s="3"/>
      <c r="X98" s="3"/>
      <c r="Y98" s="3"/>
      <c r="Z98" s="3"/>
      <c r="AA98" s="3"/>
      <c r="AB98" s="3"/>
      <c r="AC98" s="3"/>
      <c r="AD98" s="3"/>
      <c r="AE98" s="3"/>
      <c r="AF98" s="3"/>
      <c r="AG98" s="3"/>
      <c r="AH98" s="3"/>
      <c r="AI98" s="3"/>
      <c r="AJ98" s="3"/>
      <c r="AK98" s="3"/>
      <c r="AL98" s="3"/>
      <c r="AM98" s="3"/>
      <c r="AN98" s="10" t="s">
        <v>284</v>
      </c>
      <c r="AO98" s="10"/>
      <c r="AP98" s="3" t="s">
        <v>283</v>
      </c>
      <c r="AQ98" s="3" t="s">
        <v>282</v>
      </c>
      <c r="AR98" s="3" t="s">
        <v>947</v>
      </c>
      <c r="AS98" s="14" t="s">
        <v>576</v>
      </c>
    </row>
    <row r="99" spans="1:45" ht="15.75" hidden="1" customHeight="1">
      <c r="A99" s="43" t="s">
        <v>428</v>
      </c>
      <c r="B99" s="7">
        <v>2</v>
      </c>
      <c r="C99" s="4">
        <v>11</v>
      </c>
      <c r="D99" s="5" t="s">
        <v>79</v>
      </c>
      <c r="E99" s="3" t="s">
        <v>108</v>
      </c>
      <c r="F99" s="3" t="s">
        <v>634</v>
      </c>
      <c r="G99" s="4" t="str">
        <f t="shared" si="9"/>
        <v>2.11</v>
      </c>
      <c r="H99" s="3" t="s">
        <v>397</v>
      </c>
      <c r="I99" s="3" t="s">
        <v>397</v>
      </c>
      <c r="J99" s="5" t="s">
        <v>1106</v>
      </c>
      <c r="K99" s="3" t="str">
        <f t="shared" si="8"/>
        <v>&lt;b&gt;≥ 20 (minumum)&lt;/b&gt; (Wearn &amp; Glover-Kapfer, 2017)</v>
      </c>
      <c r="L99" s="5" t="s">
        <v>390</v>
      </c>
      <c r="M99" s="3" t="s">
        <v>145</v>
      </c>
      <c r="N99" s="3" t="b">
        <v>1</v>
      </c>
      <c r="O99" s="5" t="s">
        <v>989</v>
      </c>
      <c r="P99" s="5" t="s">
        <v>988</v>
      </c>
      <c r="Q99" s="3" t="s">
        <v>484</v>
      </c>
      <c r="R99" s="5" t="s">
        <v>965</v>
      </c>
      <c r="S99" s="5"/>
      <c r="T99" s="3"/>
      <c r="U99" s="3"/>
      <c r="V99" s="3"/>
      <c r="W99" s="3"/>
      <c r="X99" s="3"/>
      <c r="Y99" s="3"/>
      <c r="Z99" s="3"/>
      <c r="AA99" s="3"/>
      <c r="AB99" s="3"/>
      <c r="AC99" s="3"/>
      <c r="AD99" s="3"/>
      <c r="AE99" s="3"/>
      <c r="AF99" s="3"/>
      <c r="AG99" s="3"/>
      <c r="AH99" s="3" t="s">
        <v>570</v>
      </c>
      <c r="AI99" s="3"/>
      <c r="AJ99" s="3"/>
      <c r="AK99" s="3"/>
      <c r="AL99" s="3"/>
      <c r="AM99" s="3"/>
      <c r="AN99" s="3"/>
      <c r="AO99" s="3"/>
      <c r="AP99" s="5" t="s">
        <v>484</v>
      </c>
      <c r="AQ99" s="5" t="s">
        <v>27</v>
      </c>
      <c r="AR99" s="3" t="s">
        <v>947</v>
      </c>
      <c r="AS99" s="14" t="s">
        <v>576</v>
      </c>
    </row>
    <row r="100" spans="1:45" ht="15.75" hidden="1" customHeight="1">
      <c r="A100" s="43" t="s">
        <v>428</v>
      </c>
      <c r="B100" s="7">
        <v>2</v>
      </c>
      <c r="C100" s="4">
        <v>1</v>
      </c>
      <c r="D100" s="3" t="s">
        <v>79</v>
      </c>
      <c r="E100" s="3" t="s">
        <v>31</v>
      </c>
      <c r="F100" s="3" t="s">
        <v>627</v>
      </c>
      <c r="G100" s="4" t="str">
        <f t="shared" si="9"/>
        <v>2.01</v>
      </c>
      <c r="H100" s="3" t="s">
        <v>484</v>
      </c>
      <c r="I100" s="3"/>
      <c r="J100" s="5" t="s">
        <v>87</v>
      </c>
      <c r="K100" s="3" t="str">
        <f t="shared" si="8"/>
        <v>Ideally random (Rovero et al., 2013; Wearn &amp; Glover-Kapfer, 2017)</v>
      </c>
      <c r="L100" s="3" t="s">
        <v>84</v>
      </c>
      <c r="M100" s="7" t="s">
        <v>960</v>
      </c>
      <c r="N100" s="7"/>
      <c r="O100" s="3" t="s">
        <v>85</v>
      </c>
      <c r="P100" s="3" t="s">
        <v>87</v>
      </c>
      <c r="Q100" s="3" t="s">
        <v>484</v>
      </c>
      <c r="R100" s="5" t="s">
        <v>484</v>
      </c>
      <c r="S100" s="3"/>
      <c r="T100" s="3"/>
      <c r="U100" s="3"/>
      <c r="V100" s="3"/>
      <c r="W100" s="3"/>
      <c r="X100" s="3"/>
      <c r="Y100" s="3"/>
      <c r="Z100" s="3"/>
      <c r="AA100" s="3"/>
      <c r="AB100" s="3"/>
      <c r="AC100" s="3"/>
      <c r="AD100" s="3"/>
      <c r="AE100" s="3"/>
      <c r="AF100" s="3"/>
      <c r="AG100" s="3"/>
      <c r="AH100" s="3"/>
      <c r="AI100" s="3"/>
      <c r="AJ100" s="3"/>
      <c r="AK100" s="3"/>
      <c r="AL100" s="3"/>
      <c r="AM100" s="3"/>
      <c r="AN100" s="3"/>
      <c r="AO100" s="3"/>
      <c r="AP100" s="5" t="s">
        <v>484</v>
      </c>
      <c r="AQ100" s="3" t="s">
        <v>89</v>
      </c>
      <c r="AR100" s="3" t="s">
        <v>947</v>
      </c>
      <c r="AS100" s="14" t="s">
        <v>576</v>
      </c>
    </row>
    <row r="101" spans="1:45" ht="15.75" hidden="1" customHeight="1">
      <c r="A101" s="43" t="s">
        <v>428</v>
      </c>
      <c r="B101" s="7">
        <v>2</v>
      </c>
      <c r="C101" s="4">
        <v>2</v>
      </c>
      <c r="D101" s="3" t="s">
        <v>79</v>
      </c>
      <c r="E101" s="3" t="s">
        <v>31</v>
      </c>
      <c r="F101" s="3" t="s">
        <v>628</v>
      </c>
      <c r="G101" s="4" t="str">
        <f t="shared" si="9"/>
        <v>2.02</v>
      </c>
      <c r="H101" s="3" t="s">
        <v>484</v>
      </c>
      <c r="I101" s="5"/>
      <c r="J101" s="5" t="s">
        <v>83</v>
      </c>
      <c r="K101" s="3" t="str">
        <f t="shared" si="8"/>
        <v>Stratified (Wearn &amp; Glover-Kapfer, 2017)</v>
      </c>
      <c r="L101" s="3" t="s">
        <v>83</v>
      </c>
      <c r="M101" s="5" t="s">
        <v>947</v>
      </c>
      <c r="N101" s="5"/>
      <c r="O101" s="3" t="s">
        <v>83</v>
      </c>
      <c r="P101" s="3" t="s">
        <v>83</v>
      </c>
      <c r="Q101" s="3" t="s">
        <v>484</v>
      </c>
      <c r="R101" s="5" t="s">
        <v>484</v>
      </c>
      <c r="S101" s="3"/>
      <c r="T101" s="3"/>
      <c r="U101" s="3"/>
      <c r="V101" s="3"/>
      <c r="W101" s="3"/>
      <c r="X101" s="3"/>
      <c r="Y101" s="3"/>
      <c r="Z101" s="3"/>
      <c r="AA101" s="3"/>
      <c r="AB101" s="3"/>
      <c r="AC101" s="3"/>
      <c r="AD101" s="3"/>
      <c r="AE101" s="3"/>
      <c r="AF101" s="3"/>
      <c r="AG101" s="3"/>
      <c r="AH101" s="3"/>
      <c r="AI101" s="3"/>
      <c r="AJ101" s="3"/>
      <c r="AK101" s="3"/>
      <c r="AL101" s="3"/>
      <c r="AM101" s="3"/>
      <c r="AN101" s="5"/>
      <c r="AO101" s="5"/>
      <c r="AP101" s="5" t="s">
        <v>484</v>
      </c>
      <c r="AQ101" s="3" t="s">
        <v>27</v>
      </c>
      <c r="AR101" s="3" t="s">
        <v>947</v>
      </c>
      <c r="AS101" s="14" t="s">
        <v>576</v>
      </c>
    </row>
    <row r="102" spans="1:45" ht="15.75" hidden="1" customHeight="1">
      <c r="A102" s="43" t="s">
        <v>428</v>
      </c>
      <c r="B102" s="7">
        <v>2</v>
      </c>
      <c r="C102" s="4">
        <v>3</v>
      </c>
      <c r="D102" s="3" t="s">
        <v>79</v>
      </c>
      <c r="E102" s="3" t="s">
        <v>31</v>
      </c>
      <c r="F102" s="3" t="s">
        <v>629</v>
      </c>
      <c r="G102" s="4" t="str">
        <f t="shared" si="9"/>
        <v>2.03</v>
      </c>
      <c r="H102" s="3" t="s">
        <v>484</v>
      </c>
      <c r="I102" s="5"/>
      <c r="J102" s="5" t="s">
        <v>78</v>
      </c>
      <c r="K102" s="3" t="str">
        <f t="shared" si="8"/>
        <v>Stratified random (Wearn &amp; Glover-Kapfer, 2017)</v>
      </c>
      <c r="L102" s="3" t="s">
        <v>78</v>
      </c>
      <c r="M102" s="5" t="s">
        <v>947</v>
      </c>
      <c r="N102" s="5"/>
      <c r="O102" s="3" t="s">
        <v>78</v>
      </c>
      <c r="P102" s="3" t="s">
        <v>78</v>
      </c>
      <c r="Q102" s="3" t="s">
        <v>484</v>
      </c>
      <c r="R102" s="5" t="s">
        <v>484</v>
      </c>
      <c r="S102" s="3"/>
      <c r="T102" s="3"/>
      <c r="U102" s="3"/>
      <c r="V102" s="3"/>
      <c r="W102" s="3"/>
      <c r="X102" s="3"/>
      <c r="Y102" s="3"/>
      <c r="Z102" s="3"/>
      <c r="AA102" s="3"/>
      <c r="AB102" s="3"/>
      <c r="AC102" s="3"/>
      <c r="AD102" s="3"/>
      <c r="AE102" s="3"/>
      <c r="AF102" s="3"/>
      <c r="AG102" s="3"/>
      <c r="AH102" s="3"/>
      <c r="AI102" s="3"/>
      <c r="AJ102" s="3"/>
      <c r="AK102" s="3"/>
      <c r="AL102" s="3"/>
      <c r="AM102" s="3"/>
      <c r="AN102" s="5"/>
      <c r="AO102" s="5"/>
      <c r="AP102" s="5" t="s">
        <v>484</v>
      </c>
      <c r="AQ102" s="3" t="s">
        <v>27</v>
      </c>
      <c r="AR102" s="3" t="s">
        <v>947</v>
      </c>
      <c r="AS102" s="14" t="s">
        <v>576</v>
      </c>
    </row>
    <row r="103" spans="1:45" ht="15.75" hidden="1" customHeight="1">
      <c r="A103" s="43" t="s">
        <v>428</v>
      </c>
      <c r="B103" s="7">
        <v>2</v>
      </c>
      <c r="C103" s="4">
        <v>4</v>
      </c>
      <c r="D103" s="3" t="s">
        <v>79</v>
      </c>
      <c r="E103" s="3" t="s">
        <v>31</v>
      </c>
      <c r="F103" s="3" t="s">
        <v>630</v>
      </c>
      <c r="G103" s="4" t="str">
        <f t="shared" si="9"/>
        <v>2.04</v>
      </c>
      <c r="H103" s="3" t="s">
        <v>484</v>
      </c>
      <c r="I103" s="5"/>
      <c r="J103" s="5" t="s">
        <v>148</v>
      </c>
      <c r="K103" s="3" t="str">
        <f t="shared" si="8"/>
        <v>Clustered ( O'Brien, 2010; O'Connell &amp; Bailey, 2011)</v>
      </c>
      <c r="L103" s="3" t="s">
        <v>148</v>
      </c>
      <c r="M103" s="5" t="s">
        <v>947</v>
      </c>
      <c r="N103" s="5"/>
      <c r="O103" s="3" t="s">
        <v>148</v>
      </c>
      <c r="P103" s="3" t="s">
        <v>148</v>
      </c>
      <c r="Q103" s="3" t="s">
        <v>484</v>
      </c>
      <c r="R103" s="5" t="s">
        <v>484</v>
      </c>
      <c r="S103" s="3"/>
      <c r="T103" s="3"/>
      <c r="U103" s="3"/>
      <c r="V103" s="3"/>
      <c r="W103" s="3"/>
      <c r="X103" s="3"/>
      <c r="Y103" s="3"/>
      <c r="Z103" s="3"/>
      <c r="AA103" s="3"/>
      <c r="AB103" s="3"/>
      <c r="AC103" s="3"/>
      <c r="AD103" s="3"/>
      <c r="AE103" s="3"/>
      <c r="AF103" s="3"/>
      <c r="AG103" s="3"/>
      <c r="AH103" s="3"/>
      <c r="AI103" s="3"/>
      <c r="AJ103" s="3"/>
      <c r="AK103" s="3"/>
      <c r="AL103" s="3"/>
      <c r="AM103" s="3"/>
      <c r="AN103" s="5"/>
      <c r="AO103" s="5"/>
      <c r="AP103" s="5" t="s">
        <v>484</v>
      </c>
      <c r="AQ103" s="3" t="s">
        <v>152</v>
      </c>
      <c r="AR103" s="3" t="s">
        <v>947</v>
      </c>
      <c r="AS103" s="14" t="s">
        <v>576</v>
      </c>
    </row>
    <row r="104" spans="1:45" ht="15.75" hidden="1" customHeight="1">
      <c r="A104" s="43" t="s">
        <v>428</v>
      </c>
      <c r="B104" s="7">
        <v>2</v>
      </c>
      <c r="C104" s="4">
        <v>5</v>
      </c>
      <c r="D104" s="7" t="s">
        <v>79</v>
      </c>
      <c r="E104" s="7" t="s">
        <v>113</v>
      </c>
      <c r="F104" s="3" t="s">
        <v>641</v>
      </c>
      <c r="G104" s="4" t="str">
        <f t="shared" si="9"/>
        <v>2.05</v>
      </c>
      <c r="H104" s="3" t="s">
        <v>484</v>
      </c>
      <c r="I104" s="5"/>
      <c r="J104" s="5" t="s">
        <v>1045</v>
      </c>
      <c r="K104" s="3" t="str">
        <f t="shared" si="8"/>
        <v>Typically, 600-1500 (Wearn &amp; Glover-Kapfer, 2017)</v>
      </c>
      <c r="L104" s="7" t="s">
        <v>217</v>
      </c>
      <c r="M104" s="5" t="s">
        <v>1046</v>
      </c>
      <c r="N104" s="5"/>
      <c r="O104" s="7" t="s">
        <v>218</v>
      </c>
      <c r="P104" s="7" t="s">
        <v>1045</v>
      </c>
      <c r="Q104" s="3" t="s">
        <v>484</v>
      </c>
      <c r="R104" s="5" t="s">
        <v>949</v>
      </c>
      <c r="S104" s="7"/>
      <c r="T104" s="3"/>
      <c r="U104" s="3"/>
      <c r="V104" s="3"/>
      <c r="W104" s="3"/>
      <c r="X104" s="3"/>
      <c r="Y104" s="3"/>
      <c r="Z104" s="3"/>
      <c r="AA104" s="3"/>
      <c r="AB104" s="3"/>
      <c r="AC104" s="3"/>
      <c r="AD104" s="3"/>
      <c r="AE104" s="3"/>
      <c r="AF104" s="3"/>
      <c r="AG104" s="3"/>
      <c r="AH104" s="3"/>
      <c r="AI104" s="3"/>
      <c r="AJ104" s="3"/>
      <c r="AK104" s="3"/>
      <c r="AL104" s="3"/>
      <c r="AM104" s="3"/>
      <c r="AN104" s="5"/>
      <c r="AO104" s="5"/>
      <c r="AP104" s="5" t="s">
        <v>484</v>
      </c>
      <c r="AQ104" s="7" t="s">
        <v>27</v>
      </c>
      <c r="AR104" s="3" t="s">
        <v>947</v>
      </c>
      <c r="AS104" s="14" t="s">
        <v>576</v>
      </c>
    </row>
    <row r="105" spans="1:45" ht="15.75" hidden="1" customHeight="1">
      <c r="A105" s="43" t="s">
        <v>428</v>
      </c>
      <c r="B105" s="7">
        <v>2</v>
      </c>
      <c r="C105" s="4">
        <v>6</v>
      </c>
      <c r="D105" s="7" t="s">
        <v>79</v>
      </c>
      <c r="E105" s="7" t="s">
        <v>113</v>
      </c>
      <c r="F105" s="3" t="s">
        <v>642</v>
      </c>
      <c r="G105" s="4" t="str">
        <f t="shared" si="9"/>
        <v>2.06</v>
      </c>
      <c r="H105" s="3" t="s">
        <v>484</v>
      </c>
      <c r="I105" s="5"/>
      <c r="J105" s="5" t="s">
        <v>1044</v>
      </c>
      <c r="K105" s="3" t="str">
        <f t="shared" si="8"/>
        <v>≥ 1000 (Wearn &amp; Glover-Kapfer, 2017)</v>
      </c>
      <c r="L105" s="7" t="s">
        <v>266</v>
      </c>
      <c r="M105" s="5"/>
      <c r="N105" s="5"/>
      <c r="O105" s="7" t="s">
        <v>267</v>
      </c>
      <c r="P105" s="7" t="s">
        <v>1044</v>
      </c>
      <c r="Q105" s="3" t="s">
        <v>484</v>
      </c>
      <c r="R105" s="5" t="s">
        <v>949</v>
      </c>
      <c r="S105" s="7"/>
      <c r="T105" s="3"/>
      <c r="U105" s="3"/>
      <c r="V105" s="3"/>
      <c r="W105" s="3"/>
      <c r="X105" s="3"/>
      <c r="Y105" s="3"/>
      <c r="Z105" s="3"/>
      <c r="AA105" s="3"/>
      <c r="AB105" s="3"/>
      <c r="AC105" s="3"/>
      <c r="AD105" s="3"/>
      <c r="AE105" s="3"/>
      <c r="AF105" s="3"/>
      <c r="AG105" s="3"/>
      <c r="AH105" s="3"/>
      <c r="AI105" s="3"/>
      <c r="AJ105" s="3"/>
      <c r="AK105" s="3"/>
      <c r="AL105" s="3"/>
      <c r="AM105" s="3"/>
      <c r="AN105" s="5"/>
      <c r="AO105" s="5"/>
      <c r="AP105" s="5" t="s">
        <v>484</v>
      </c>
      <c r="AQ105" s="7" t="s">
        <v>27</v>
      </c>
      <c r="AR105" s="3" t="s">
        <v>947</v>
      </c>
      <c r="AS105" s="14" t="s">
        <v>576</v>
      </c>
    </row>
    <row r="106" spans="1:45" ht="15.75" hidden="1" customHeight="1">
      <c r="A106" s="43" t="s">
        <v>428</v>
      </c>
      <c r="B106" s="7">
        <v>2</v>
      </c>
      <c r="C106" s="4">
        <v>7</v>
      </c>
      <c r="D106" s="3" t="s">
        <v>79</v>
      </c>
      <c r="E106" s="3" t="s">
        <v>116</v>
      </c>
      <c r="F106" s="3" t="s">
        <v>631</v>
      </c>
      <c r="G106" s="4" t="str">
        <f t="shared" si="9"/>
        <v>2.07</v>
      </c>
      <c r="H106" s="3" t="s">
        <v>484</v>
      </c>
      <c r="I106" s="5"/>
      <c r="J106" s="5" t="s">
        <v>355</v>
      </c>
      <c r="K106" s="3" t="str">
        <f t="shared" si="8"/>
        <v>Spatially independent ([*i] Wearn &amp; Glover-Kapfer, 2017)</v>
      </c>
      <c r="L106" s="3" t="s">
        <v>355</v>
      </c>
      <c r="M106" s="5" t="s">
        <v>947</v>
      </c>
      <c r="N106" s="5"/>
      <c r="O106" s="3" t="s">
        <v>47</v>
      </c>
      <c r="P106" s="3" t="s">
        <v>355</v>
      </c>
      <c r="Q106" s="3" t="s">
        <v>484</v>
      </c>
      <c r="R106" s="5" t="s">
        <v>484</v>
      </c>
      <c r="S106" s="3"/>
      <c r="T106" s="3"/>
      <c r="U106" s="3"/>
      <c r="V106" s="3"/>
      <c r="W106" s="3"/>
      <c r="X106" s="3"/>
      <c r="Y106" s="3"/>
      <c r="Z106" s="3"/>
      <c r="AA106" s="3"/>
      <c r="AB106" s="3"/>
      <c r="AC106" s="3"/>
      <c r="AD106" s="3"/>
      <c r="AE106" s="3"/>
      <c r="AF106" s="3"/>
      <c r="AG106" s="3"/>
      <c r="AH106" s="3"/>
      <c r="AI106" s="3"/>
      <c r="AJ106" s="3"/>
      <c r="AK106" s="3"/>
      <c r="AL106" s="3"/>
      <c r="AM106" s="3"/>
      <c r="AN106" s="3" t="s">
        <v>47</v>
      </c>
      <c r="AO106" s="3"/>
      <c r="AP106" s="3" t="s">
        <v>375</v>
      </c>
      <c r="AQ106" s="3" t="s">
        <v>374</v>
      </c>
      <c r="AR106" s="3" t="s">
        <v>947</v>
      </c>
      <c r="AS106" s="14" t="s">
        <v>576</v>
      </c>
    </row>
    <row r="107" spans="1:45" ht="15.75" hidden="1" customHeight="1">
      <c r="A107" s="43" t="s">
        <v>428</v>
      </c>
      <c r="B107" s="7">
        <v>2</v>
      </c>
      <c r="C107" s="4">
        <v>8</v>
      </c>
      <c r="D107" s="3" t="s">
        <v>79</v>
      </c>
      <c r="E107" s="3" t="s">
        <v>116</v>
      </c>
      <c r="F107" s="3" t="s">
        <v>632</v>
      </c>
      <c r="G107" s="4" t="str">
        <f t="shared" si="9"/>
        <v>2.08</v>
      </c>
      <c r="H107" s="3" t="s">
        <v>484</v>
      </c>
      <c r="I107" s="3"/>
      <c r="J107" s="5" t="s">
        <v>1043</v>
      </c>
      <c r="K107" s="3" t="str">
        <f t="shared" si="8"/>
        <v>Ideally ≥ 1 km, but closer may be justified (Tobler et al., 2008; Cusack et al., 2015)</v>
      </c>
      <c r="L107" s="3" t="s">
        <v>294</v>
      </c>
      <c r="M107" s="7" t="s">
        <v>960</v>
      </c>
      <c r="N107" s="7"/>
      <c r="O107" s="3" t="s">
        <v>286</v>
      </c>
      <c r="P107" s="3" t="s">
        <v>1043</v>
      </c>
      <c r="Q107" s="3" t="s">
        <v>484</v>
      </c>
      <c r="R107" s="5" t="s">
        <v>997</v>
      </c>
      <c r="S107" s="3"/>
      <c r="T107" s="3"/>
      <c r="U107" s="3"/>
      <c r="V107" s="3"/>
      <c r="W107" s="3"/>
      <c r="X107" s="3"/>
      <c r="Y107" s="3"/>
      <c r="Z107" s="3"/>
      <c r="AA107" s="3"/>
      <c r="AB107" s="3"/>
      <c r="AC107" s="3"/>
      <c r="AD107" s="3"/>
      <c r="AE107" s="3"/>
      <c r="AF107" s="3"/>
      <c r="AG107" s="3"/>
      <c r="AH107" s="3"/>
      <c r="AI107" s="3"/>
      <c r="AJ107" s="3"/>
      <c r="AK107" s="3"/>
      <c r="AL107" s="3"/>
      <c r="AM107" s="3"/>
      <c r="AN107" s="3" t="s">
        <v>47</v>
      </c>
      <c r="AO107" s="3"/>
      <c r="AP107" s="3" t="s">
        <v>294</v>
      </c>
      <c r="AQ107" s="3" t="s">
        <v>293</v>
      </c>
      <c r="AR107" s="3" t="s">
        <v>947</v>
      </c>
      <c r="AS107" s="14" t="s">
        <v>576</v>
      </c>
    </row>
    <row r="108" spans="1:45" ht="15.75" hidden="1" customHeight="1">
      <c r="A108" s="43" t="s">
        <v>428</v>
      </c>
      <c r="B108" s="7">
        <v>2</v>
      </c>
      <c r="C108" s="4">
        <v>10</v>
      </c>
      <c r="D108" s="3" t="s">
        <v>79</v>
      </c>
      <c r="E108" s="3" t="s">
        <v>115</v>
      </c>
      <c r="F108" s="3" t="s">
        <v>640</v>
      </c>
      <c r="G108" s="4" t="str">
        <f t="shared" si="9"/>
        <v>2.10</v>
      </c>
      <c r="H108" s="3" t="s">
        <v>484</v>
      </c>
      <c r="I108" s="3"/>
      <c r="J108" s="5" t="s">
        <v>1003</v>
      </c>
      <c r="K108" s="3" t="str">
        <f t="shared" si="8"/>
        <v>Ideally ≥ 30 (Ahumada et al., 2011; Wearn &amp; Glover-Kapfer, 2017)</v>
      </c>
      <c r="L108" s="3" t="s">
        <v>239</v>
      </c>
      <c r="M108" s="7" t="s">
        <v>960</v>
      </c>
      <c r="N108" s="7"/>
      <c r="O108" s="3" t="s">
        <v>240</v>
      </c>
      <c r="P108" s="3" t="s">
        <v>1003</v>
      </c>
      <c r="Q108" s="3" t="s">
        <v>484</v>
      </c>
      <c r="R108" s="5" t="s">
        <v>949</v>
      </c>
      <c r="S108" s="3"/>
      <c r="T108" s="3"/>
      <c r="U108" s="3"/>
      <c r="V108" s="3"/>
      <c r="W108" s="3"/>
      <c r="X108" s="3"/>
      <c r="Y108" s="3"/>
      <c r="Z108" s="3"/>
      <c r="AA108" s="3"/>
      <c r="AB108" s="3"/>
      <c r="AC108" s="3"/>
      <c r="AD108" s="3"/>
      <c r="AE108" s="3"/>
      <c r="AF108" s="3"/>
      <c r="AG108" s="3"/>
      <c r="AH108" s="3"/>
      <c r="AI108" s="3"/>
      <c r="AJ108" s="3"/>
      <c r="AK108" s="3"/>
      <c r="AL108" s="3"/>
      <c r="AM108" s="3"/>
      <c r="AN108" s="3"/>
      <c r="AO108" s="3"/>
      <c r="AP108" s="5" t="s">
        <v>484</v>
      </c>
      <c r="AQ108" s="3" t="s">
        <v>241</v>
      </c>
      <c r="AR108" s="3" t="s">
        <v>947</v>
      </c>
      <c r="AS108" s="14" t="s">
        <v>576</v>
      </c>
    </row>
    <row r="109" spans="1:45" ht="15.75" hidden="1" customHeight="1">
      <c r="A109" s="43" t="s">
        <v>428</v>
      </c>
      <c r="B109" s="7">
        <v>2</v>
      </c>
      <c r="C109" s="4">
        <v>12</v>
      </c>
      <c r="D109" s="5" t="s">
        <v>79</v>
      </c>
      <c r="E109" s="3" t="s">
        <v>108</v>
      </c>
      <c r="F109" s="3" t="s">
        <v>635</v>
      </c>
      <c r="G109" s="4" t="str">
        <f t="shared" si="9"/>
        <v>2.12</v>
      </c>
      <c r="H109" s="3" t="s">
        <v>484</v>
      </c>
      <c r="I109" s="5"/>
      <c r="J109" s="5" t="s">
        <v>387</v>
      </c>
      <c r="K109" s="3" t="str">
        <f t="shared" si="8"/>
        <v>Commonly 30 (Ahumada et al., 2011)</v>
      </c>
      <c r="L109" s="5" t="s">
        <v>387</v>
      </c>
      <c r="M109" s="5" t="s">
        <v>1038</v>
      </c>
      <c r="N109" s="5"/>
      <c r="O109" s="5">
        <v>30</v>
      </c>
      <c r="P109" s="5" t="s">
        <v>387</v>
      </c>
      <c r="Q109" s="3" t="s">
        <v>484</v>
      </c>
      <c r="R109" s="5" t="s">
        <v>965</v>
      </c>
      <c r="S109" s="5"/>
      <c r="T109" s="3"/>
      <c r="U109" s="3"/>
      <c r="V109" s="3"/>
      <c r="W109" s="3"/>
      <c r="X109" s="3"/>
      <c r="Y109" s="3"/>
      <c r="Z109" s="3"/>
      <c r="AA109" s="3"/>
      <c r="AB109" s="3"/>
      <c r="AC109" s="3"/>
      <c r="AD109" s="3"/>
      <c r="AE109" s="3"/>
      <c r="AF109" s="3"/>
      <c r="AG109" s="3"/>
      <c r="AH109" s="3"/>
      <c r="AI109" s="3"/>
      <c r="AJ109" s="3"/>
      <c r="AK109" s="3"/>
      <c r="AL109" s="3"/>
      <c r="AM109" s="3"/>
      <c r="AN109" s="5"/>
      <c r="AO109" s="5"/>
      <c r="AP109" s="5" t="s">
        <v>484</v>
      </c>
      <c r="AQ109" s="5" t="s">
        <v>386</v>
      </c>
      <c r="AR109" s="3" t="s">
        <v>947</v>
      </c>
      <c r="AS109" s="14" t="s">
        <v>576</v>
      </c>
    </row>
    <row r="110" spans="1:45" ht="15.75" hidden="1" customHeight="1">
      <c r="A110" s="43" t="s">
        <v>428</v>
      </c>
      <c r="B110" s="7">
        <v>2</v>
      </c>
      <c r="C110" s="4">
        <v>13</v>
      </c>
      <c r="D110" s="5" t="s">
        <v>79</v>
      </c>
      <c r="E110" s="3" t="s">
        <v>108</v>
      </c>
      <c r="F110" s="3" t="s">
        <v>636</v>
      </c>
      <c r="G110" s="4" t="str">
        <f t="shared" si="9"/>
        <v>2.13</v>
      </c>
      <c r="H110" s="3" t="s">
        <v>484</v>
      </c>
      <c r="I110" s="3"/>
      <c r="J110" s="5" t="s">
        <v>1002</v>
      </c>
      <c r="K110" s="3" t="str">
        <f t="shared" si="8"/>
        <v>Ideally ≥ 50 (Wearn &amp; Glover-Kapfer, 2017)</v>
      </c>
      <c r="L110" s="5" t="s">
        <v>231</v>
      </c>
      <c r="M110" s="7" t="s">
        <v>960</v>
      </c>
      <c r="N110" s="7"/>
      <c r="O110" s="5" t="s">
        <v>232</v>
      </c>
      <c r="P110" s="5" t="s">
        <v>1002</v>
      </c>
      <c r="Q110" s="3" t="s">
        <v>484</v>
      </c>
      <c r="R110" s="5" t="s">
        <v>965</v>
      </c>
      <c r="S110" s="5"/>
      <c r="T110" s="3"/>
      <c r="U110" s="3"/>
      <c r="V110" s="3"/>
      <c r="W110" s="3"/>
      <c r="X110" s="3"/>
      <c r="Y110" s="3"/>
      <c r="Z110" s="3"/>
      <c r="AA110" s="3"/>
      <c r="AB110" s="3"/>
      <c r="AC110" s="3"/>
      <c r="AD110" s="3"/>
      <c r="AE110" s="3"/>
      <c r="AF110" s="3"/>
      <c r="AG110" s="3"/>
      <c r="AH110" s="3"/>
      <c r="AI110" s="3"/>
      <c r="AJ110" s="3"/>
      <c r="AK110" s="3"/>
      <c r="AL110" s="3"/>
      <c r="AM110" s="3"/>
      <c r="AN110" s="5"/>
      <c r="AO110" s="5"/>
      <c r="AP110" s="5" t="s">
        <v>484</v>
      </c>
      <c r="AQ110" s="5" t="s">
        <v>27</v>
      </c>
      <c r="AR110" s="3" t="s">
        <v>947</v>
      </c>
      <c r="AS110" s="14" t="s">
        <v>576</v>
      </c>
    </row>
    <row r="111" spans="1:45" ht="15.75" hidden="1" customHeight="1">
      <c r="A111" s="43" t="s">
        <v>428</v>
      </c>
      <c r="B111" s="7">
        <v>2</v>
      </c>
      <c r="C111" s="4">
        <v>14</v>
      </c>
      <c r="D111" s="5" t="s">
        <v>79</v>
      </c>
      <c r="E111" s="3" t="s">
        <v>108</v>
      </c>
      <c r="F111" s="3" t="s">
        <v>637</v>
      </c>
      <c r="G111" s="4" t="str">
        <f t="shared" si="9"/>
        <v>2.14</v>
      </c>
      <c r="H111" s="3" t="s">
        <v>580</v>
      </c>
      <c r="I111" s="5"/>
      <c r="J111" s="5" t="s">
        <v>1001</v>
      </c>
      <c r="K111" s="3" t="str">
        <f t="shared" si="8"/>
        <v>≥ 20 per stratum (Wearn &amp; Glover-Kapfer, 2017)</v>
      </c>
      <c r="L111" s="5" t="s">
        <v>295</v>
      </c>
      <c r="M111" s="5"/>
      <c r="N111" s="5"/>
      <c r="O111" s="5" t="s">
        <v>296</v>
      </c>
      <c r="P111" s="5" t="s">
        <v>1001</v>
      </c>
      <c r="Q111" s="3" t="s">
        <v>1037</v>
      </c>
      <c r="R111" s="5" t="s">
        <v>1000</v>
      </c>
      <c r="S111" s="5"/>
      <c r="T111" s="3"/>
      <c r="U111" s="3"/>
      <c r="V111" s="3"/>
      <c r="W111" s="3"/>
      <c r="X111" s="3"/>
      <c r="Y111" s="3"/>
      <c r="Z111" s="3"/>
      <c r="AA111" s="3"/>
      <c r="AB111" s="3"/>
      <c r="AC111" s="3"/>
      <c r="AD111" s="3"/>
      <c r="AE111" s="3" t="s">
        <v>31</v>
      </c>
      <c r="AF111" s="3"/>
      <c r="AG111" s="3" t="s">
        <v>1047</v>
      </c>
      <c r="AH111" s="3"/>
      <c r="AI111" s="3"/>
      <c r="AJ111" s="3"/>
      <c r="AK111" s="3"/>
      <c r="AL111" s="3"/>
      <c r="AM111" s="3"/>
      <c r="AN111" s="5"/>
      <c r="AO111" s="5"/>
      <c r="AP111" s="5" t="s">
        <v>484</v>
      </c>
      <c r="AQ111" s="5" t="s">
        <v>27</v>
      </c>
      <c r="AR111" s="3" t="s">
        <v>947</v>
      </c>
      <c r="AS111" s="14" t="s">
        <v>576</v>
      </c>
    </row>
    <row r="112" spans="1:45" ht="15.75" hidden="1" customHeight="1">
      <c r="A112" s="43" t="s">
        <v>428</v>
      </c>
      <c r="B112" s="7">
        <v>2</v>
      </c>
      <c r="C112" s="4">
        <v>15</v>
      </c>
      <c r="D112" s="5" t="s">
        <v>79</v>
      </c>
      <c r="E112" s="3" t="s">
        <v>108</v>
      </c>
      <c r="F112" s="3" t="s">
        <v>638</v>
      </c>
      <c r="G112" s="4" t="str">
        <f t="shared" si="9"/>
        <v>2.15</v>
      </c>
      <c r="H112" s="3" t="s">
        <v>589</v>
      </c>
      <c r="I112" s="5"/>
      <c r="J112" s="5" t="s">
        <v>1036</v>
      </c>
      <c r="K112" s="3" t="str">
        <f t="shared" si="8"/>
        <v>20-100 (Li et al., 2012; Ahumada et al., 2011; Wearn et al., 2016)</v>
      </c>
      <c r="L112" s="5" t="s">
        <v>255</v>
      </c>
      <c r="M112" s="5"/>
      <c r="N112" s="5"/>
      <c r="O112" s="5" t="s">
        <v>256</v>
      </c>
      <c r="P112" s="5" t="s">
        <v>1036</v>
      </c>
      <c r="Q112" s="5" t="s">
        <v>1035</v>
      </c>
      <c r="R112" s="5" t="s">
        <v>965</v>
      </c>
      <c r="S112" s="5"/>
      <c r="T112" s="3"/>
      <c r="U112" s="5" t="s">
        <v>441</v>
      </c>
      <c r="V112" s="5"/>
      <c r="W112" s="3"/>
      <c r="X112" s="3"/>
      <c r="Y112" s="3"/>
      <c r="Z112" s="3"/>
      <c r="AA112" s="3"/>
      <c r="AB112" s="3"/>
      <c r="AC112" s="3"/>
      <c r="AD112" s="3"/>
      <c r="AE112" s="3"/>
      <c r="AF112" s="3"/>
      <c r="AG112" s="3"/>
      <c r="AH112" s="3"/>
      <c r="AI112" s="3"/>
      <c r="AJ112" s="3"/>
      <c r="AK112" s="3"/>
      <c r="AL112" s="3"/>
      <c r="AM112" s="3"/>
      <c r="AN112" s="5"/>
      <c r="AO112" s="5"/>
      <c r="AP112" s="5" t="s">
        <v>484</v>
      </c>
      <c r="AQ112" s="5" t="s">
        <v>254</v>
      </c>
      <c r="AR112" s="3" t="s">
        <v>947</v>
      </c>
      <c r="AS112" s="14" t="s">
        <v>576</v>
      </c>
    </row>
    <row r="113" spans="1:45" ht="15.75" hidden="1" customHeight="1">
      <c r="A113" s="43" t="s">
        <v>428</v>
      </c>
      <c r="B113" s="7">
        <v>2</v>
      </c>
      <c r="C113" s="4">
        <v>16</v>
      </c>
      <c r="D113" s="5" t="s">
        <v>79</v>
      </c>
      <c r="E113" s="3" t="s">
        <v>108</v>
      </c>
      <c r="F113" s="3" t="s">
        <v>639</v>
      </c>
      <c r="G113" s="4" t="str">
        <f t="shared" si="9"/>
        <v>2.16</v>
      </c>
      <c r="H113" s="3" t="s">
        <v>484</v>
      </c>
      <c r="I113" s="5"/>
      <c r="J113" s="5" t="s">
        <v>252</v>
      </c>
      <c r="K113" s="3" t="str">
        <f t="shared" ref="K113:K144" si="10">J113&amp;" ("&amp;AQ113&amp;")"</f>
        <v>25-35, scale-dependent (Kays et al., 2020)</v>
      </c>
      <c r="L113" s="5" t="s">
        <v>252</v>
      </c>
      <c r="M113" s="5"/>
      <c r="N113" s="5"/>
      <c r="O113" s="5" t="s">
        <v>253</v>
      </c>
      <c r="P113" s="5" t="s">
        <v>252</v>
      </c>
      <c r="Q113" s="3" t="s">
        <v>484</v>
      </c>
      <c r="R113" s="5" t="s">
        <v>965</v>
      </c>
      <c r="S113" s="5"/>
      <c r="T113" s="3"/>
      <c r="U113" s="3"/>
      <c r="V113" s="3"/>
      <c r="W113" s="3"/>
      <c r="X113" s="3"/>
      <c r="Y113" s="3"/>
      <c r="Z113" s="3"/>
      <c r="AA113" s="3"/>
      <c r="AB113" s="3"/>
      <c r="AC113" s="3"/>
      <c r="AD113" s="3"/>
      <c r="AE113" s="3"/>
      <c r="AF113" s="3"/>
      <c r="AG113" s="3"/>
      <c r="AH113" s="3"/>
      <c r="AI113" s="3"/>
      <c r="AJ113" s="3"/>
      <c r="AK113" s="3"/>
      <c r="AL113" s="3"/>
      <c r="AM113" s="3"/>
      <c r="AN113" s="3" t="s">
        <v>47</v>
      </c>
      <c r="AO113" s="3"/>
      <c r="AP113" s="5" t="s">
        <v>484</v>
      </c>
      <c r="AQ113" s="5" t="s">
        <v>186</v>
      </c>
      <c r="AR113" s="3" t="s">
        <v>947</v>
      </c>
      <c r="AS113" s="14" t="s">
        <v>576</v>
      </c>
    </row>
    <row r="114" spans="1:45" ht="15.75" hidden="1" customHeight="1">
      <c r="A114" s="43" t="s">
        <v>428</v>
      </c>
      <c r="B114" s="7">
        <v>2</v>
      </c>
      <c r="C114" s="4">
        <v>17</v>
      </c>
      <c r="D114" s="5" t="s">
        <v>79</v>
      </c>
      <c r="E114" s="3" t="s">
        <v>120</v>
      </c>
      <c r="F114" s="3" t="s">
        <v>643</v>
      </c>
      <c r="G114" s="4" t="str">
        <f t="shared" si="9"/>
        <v>2.17</v>
      </c>
      <c r="H114" s="3" t="s">
        <v>484</v>
      </c>
      <c r="I114" s="3"/>
      <c r="J114" s="5" t="s">
        <v>312</v>
      </c>
      <c r="K114" s="3" t="str">
        <f t="shared" si="10"/>
        <v>Ideally &lt; 6 months (Wearn &amp; Glover-Kapfer, 2017)</v>
      </c>
      <c r="L114" s="5" t="s">
        <v>312</v>
      </c>
      <c r="M114" s="7" t="s">
        <v>960</v>
      </c>
      <c r="N114" s="7"/>
      <c r="O114" s="5" t="s">
        <v>313</v>
      </c>
      <c r="P114" s="5" t="s">
        <v>312</v>
      </c>
      <c r="Q114" s="3" t="s">
        <v>484</v>
      </c>
      <c r="R114" s="5" t="s">
        <v>959</v>
      </c>
      <c r="S114" s="5"/>
      <c r="T114" s="3"/>
      <c r="U114" s="3"/>
      <c r="V114" s="3"/>
      <c r="W114" s="3"/>
      <c r="X114" s="3"/>
      <c r="Y114" s="3"/>
      <c r="Z114" s="3"/>
      <c r="AA114" s="3"/>
      <c r="AB114" s="3"/>
      <c r="AC114" s="3"/>
      <c r="AD114" s="3"/>
      <c r="AE114" s="3"/>
      <c r="AF114" s="3"/>
      <c r="AG114" s="3"/>
      <c r="AH114" s="3"/>
      <c r="AI114" s="3"/>
      <c r="AJ114" s="3"/>
      <c r="AK114" s="3"/>
      <c r="AL114" s="3"/>
      <c r="AM114" s="3"/>
      <c r="AN114" s="5"/>
      <c r="AO114" s="5"/>
      <c r="AP114" s="5" t="s">
        <v>484</v>
      </c>
      <c r="AQ114" s="5" t="s">
        <v>27</v>
      </c>
      <c r="AR114" s="3" t="s">
        <v>947</v>
      </c>
      <c r="AS114" s="14" t="s">
        <v>576</v>
      </c>
    </row>
    <row r="115" spans="1:45" ht="15" hidden="1" customHeight="1">
      <c r="A115" s="43" t="s">
        <v>428</v>
      </c>
      <c r="B115" s="7">
        <v>2</v>
      </c>
      <c r="C115" s="4">
        <v>18</v>
      </c>
      <c r="D115" s="5" t="s">
        <v>79</v>
      </c>
      <c r="E115" s="3" t="s">
        <v>120</v>
      </c>
      <c r="F115" s="3" t="s">
        <v>644</v>
      </c>
      <c r="G115" s="4" t="str">
        <f t="shared" si="9"/>
        <v>2.18</v>
      </c>
      <c r="H115" s="3" t="s">
        <v>581</v>
      </c>
      <c r="I115" s="5"/>
      <c r="J115" s="5" t="s">
        <v>1034</v>
      </c>
      <c r="K115" s="3" t="str">
        <f t="shared" si="10"/>
        <v>3-6 months (Wearn &amp; Glover-Kapfer, 2017)</v>
      </c>
      <c r="L115" s="5" t="s">
        <v>250</v>
      </c>
      <c r="M115" s="5"/>
      <c r="N115" s="5"/>
      <c r="O115" s="5" t="s">
        <v>251</v>
      </c>
      <c r="P115" s="44" t="s">
        <v>1034</v>
      </c>
      <c r="Q115" s="5" t="s">
        <v>1033</v>
      </c>
      <c r="R115" s="5" t="s">
        <v>959</v>
      </c>
      <c r="S115" s="5"/>
      <c r="T115" s="3"/>
      <c r="U115" s="3"/>
      <c r="V115" s="3"/>
      <c r="W115" s="3"/>
      <c r="X115" s="3"/>
      <c r="Y115" s="3"/>
      <c r="Z115" s="3"/>
      <c r="AA115" s="3"/>
      <c r="AB115" s="3" t="s">
        <v>21</v>
      </c>
      <c r="AC115" s="3"/>
      <c r="AD115" s="3"/>
      <c r="AE115" s="3"/>
      <c r="AF115" s="3"/>
      <c r="AG115" s="3"/>
      <c r="AH115" s="3"/>
      <c r="AI115" s="3"/>
      <c r="AJ115" s="3"/>
      <c r="AK115" s="3"/>
      <c r="AL115" s="3"/>
      <c r="AM115" s="3"/>
      <c r="AN115" s="5"/>
      <c r="AO115" s="5"/>
      <c r="AP115" s="5" t="s">
        <v>484</v>
      </c>
      <c r="AQ115" s="5" t="s">
        <v>27</v>
      </c>
      <c r="AR115" s="3" t="s">
        <v>947</v>
      </c>
      <c r="AS115" s="14" t="s">
        <v>576</v>
      </c>
    </row>
    <row r="116" spans="1:45" ht="15.75" hidden="1" customHeight="1">
      <c r="A116" s="7" t="s">
        <v>429</v>
      </c>
      <c r="B116" s="7">
        <v>14</v>
      </c>
      <c r="C116" s="4">
        <v>1</v>
      </c>
      <c r="D116" s="3" t="s">
        <v>44</v>
      </c>
      <c r="E116" s="3" t="s">
        <v>31</v>
      </c>
      <c r="F116" s="3" t="s">
        <v>873</v>
      </c>
      <c r="G116" s="4" t="str">
        <f t="shared" ref="G116:G124" si="11">B116&amp;"."&amp;C116</f>
        <v>14.1</v>
      </c>
      <c r="H116" s="3" t="s">
        <v>595</v>
      </c>
      <c r="I116" s="3"/>
      <c r="J116" s="5" t="s">
        <v>93</v>
      </c>
      <c r="K116" s="3" t="str">
        <f t="shared" si="10"/>
        <v>Random with respect to movement, pointing in either random or consistent direction (Loonam et al., 2021; Clarke et al., 2023)</v>
      </c>
      <c r="L116" s="3" t="s">
        <v>93</v>
      </c>
      <c r="M116" s="5" t="s">
        <v>947</v>
      </c>
      <c r="N116" s="5"/>
      <c r="O116" s="3" t="s">
        <v>85</v>
      </c>
      <c r="P116" s="3" t="s">
        <v>93</v>
      </c>
      <c r="Q116" s="3" t="s">
        <v>1059</v>
      </c>
      <c r="R116" s="5" t="s">
        <v>484</v>
      </c>
      <c r="S116" s="3"/>
      <c r="T116" s="3"/>
      <c r="U116" s="3"/>
      <c r="V116" s="3"/>
      <c r="W116" s="3"/>
      <c r="X116" s="3"/>
      <c r="Y116" s="3"/>
      <c r="Z116" s="3"/>
      <c r="AA116" s="3"/>
      <c r="AB116" s="3"/>
      <c r="AC116" s="3"/>
      <c r="AD116" s="3"/>
      <c r="AE116" s="3"/>
      <c r="AF116" s="3" t="s">
        <v>451</v>
      </c>
      <c r="AG116" s="3"/>
      <c r="AH116" s="3"/>
      <c r="AI116" s="3"/>
      <c r="AJ116" s="3"/>
      <c r="AK116" s="3"/>
      <c r="AL116" s="3"/>
      <c r="AM116" s="3"/>
      <c r="AN116" s="5"/>
      <c r="AO116" s="5"/>
      <c r="AP116" s="5" t="s">
        <v>484</v>
      </c>
      <c r="AQ116" s="3" t="s">
        <v>92</v>
      </c>
      <c r="AR116" s="3" t="s">
        <v>947</v>
      </c>
      <c r="AS116" s="14" t="s">
        <v>576</v>
      </c>
    </row>
    <row r="117" spans="1:45" ht="15.75" hidden="1" customHeight="1">
      <c r="A117" s="7" t="s">
        <v>429</v>
      </c>
      <c r="B117" s="7">
        <v>14</v>
      </c>
      <c r="C117" s="4">
        <v>2</v>
      </c>
      <c r="D117" s="3" t="s">
        <v>44</v>
      </c>
      <c r="E117" s="3" t="s">
        <v>31</v>
      </c>
      <c r="F117" s="3" t="s">
        <v>874</v>
      </c>
      <c r="G117" s="4" t="str">
        <f t="shared" si="11"/>
        <v>14.2</v>
      </c>
      <c r="H117" s="3" t="s">
        <v>484</v>
      </c>
      <c r="I117" s="5"/>
      <c r="J117" s="5" t="s">
        <v>65</v>
      </c>
      <c r="K117" s="3" t="str">
        <f t="shared" si="10"/>
        <v>Systematic (Loonam et al., 2021)</v>
      </c>
      <c r="L117" s="3" t="s">
        <v>65</v>
      </c>
      <c r="M117" s="5" t="s">
        <v>947</v>
      </c>
      <c r="N117" s="5"/>
      <c r="O117" s="3" t="s">
        <v>65</v>
      </c>
      <c r="P117" s="3" t="s">
        <v>65</v>
      </c>
      <c r="Q117" s="3" t="s">
        <v>484</v>
      </c>
      <c r="R117" s="5" t="s">
        <v>484</v>
      </c>
      <c r="S117" s="3"/>
      <c r="T117" s="3"/>
      <c r="U117" s="3"/>
      <c r="V117" s="3"/>
      <c r="W117" s="3"/>
      <c r="X117" s="3"/>
      <c r="Y117" s="3"/>
      <c r="Z117" s="3"/>
      <c r="AA117" s="3"/>
      <c r="AB117" s="3"/>
      <c r="AC117" s="3"/>
      <c r="AD117" s="3"/>
      <c r="AE117" s="3"/>
      <c r="AF117" s="3"/>
      <c r="AG117" s="3"/>
      <c r="AH117" s="3"/>
      <c r="AI117" s="3"/>
      <c r="AJ117" s="3"/>
      <c r="AK117" s="3"/>
      <c r="AL117" s="3"/>
      <c r="AM117" s="3"/>
      <c r="AN117" s="5"/>
      <c r="AO117" s="5"/>
      <c r="AP117" s="5" t="s">
        <v>484</v>
      </c>
      <c r="AQ117" s="3" t="s">
        <v>42</v>
      </c>
      <c r="AR117" s="3" t="s">
        <v>947</v>
      </c>
      <c r="AS117" s="14" t="s">
        <v>576</v>
      </c>
    </row>
    <row r="118" spans="1:45" ht="15.75" hidden="1" customHeight="1">
      <c r="A118" s="7" t="s">
        <v>429</v>
      </c>
      <c r="B118" s="7">
        <v>14</v>
      </c>
      <c r="C118" s="4">
        <v>3</v>
      </c>
      <c r="D118" s="3" t="s">
        <v>44</v>
      </c>
      <c r="E118" s="3" t="s">
        <v>31</v>
      </c>
      <c r="F118" s="3" t="s">
        <v>875</v>
      </c>
      <c r="G118" s="4" t="str">
        <f t="shared" si="11"/>
        <v>14.3</v>
      </c>
      <c r="H118" s="3" t="s">
        <v>594</v>
      </c>
      <c r="I118" s="3"/>
      <c r="J118" s="5" t="s">
        <v>85</v>
      </c>
      <c r="K118" s="3" t="str">
        <f t="shared" si="10"/>
        <v>Random (Loonam et al., 2021)</v>
      </c>
      <c r="L118" s="3" t="s">
        <v>43</v>
      </c>
      <c r="M118" s="5" t="s">
        <v>947</v>
      </c>
      <c r="N118" s="5"/>
      <c r="O118" s="3" t="s">
        <v>85</v>
      </c>
      <c r="P118" s="3" t="s">
        <v>85</v>
      </c>
      <c r="Q118" s="3" t="s">
        <v>1058</v>
      </c>
      <c r="R118" s="5" t="s">
        <v>484</v>
      </c>
      <c r="S118" s="3"/>
      <c r="T118" s="3"/>
      <c r="U118" s="3"/>
      <c r="V118" s="3"/>
      <c r="W118" s="3"/>
      <c r="X118" s="3"/>
      <c r="Y118" s="3"/>
      <c r="Z118" s="3"/>
      <c r="AA118" s="3"/>
      <c r="AB118" s="3"/>
      <c r="AC118" s="3"/>
      <c r="AD118" s="3" t="s">
        <v>450</v>
      </c>
      <c r="AE118" s="3"/>
      <c r="AF118" s="3"/>
      <c r="AG118" s="3"/>
      <c r="AH118" s="3"/>
      <c r="AI118" s="3"/>
      <c r="AJ118" s="3"/>
      <c r="AK118" s="3"/>
      <c r="AL118" s="3"/>
      <c r="AM118" s="3"/>
      <c r="AN118" s="5"/>
      <c r="AO118" s="5"/>
      <c r="AP118" s="5" t="s">
        <v>484</v>
      </c>
      <c r="AQ118" s="3" t="s">
        <v>42</v>
      </c>
      <c r="AR118" s="3" t="s">
        <v>947</v>
      </c>
      <c r="AS118" s="14" t="s">
        <v>576</v>
      </c>
    </row>
    <row r="119" spans="1:45" ht="15.75" hidden="1" customHeight="1">
      <c r="A119" s="7" t="s">
        <v>429</v>
      </c>
      <c r="B119" s="7">
        <v>14</v>
      </c>
      <c r="C119" s="4">
        <v>4</v>
      </c>
      <c r="D119" s="3" t="s">
        <v>44</v>
      </c>
      <c r="E119" s="3" t="s">
        <v>31</v>
      </c>
      <c r="F119" s="3" t="s">
        <v>876</v>
      </c>
      <c r="G119" s="4" t="str">
        <f t="shared" si="11"/>
        <v>14.4</v>
      </c>
      <c r="H119" s="3" t="s">
        <v>594</v>
      </c>
      <c r="I119" s="3"/>
      <c r="J119" s="5" t="s">
        <v>30</v>
      </c>
      <c r="K119" s="3" t="str">
        <f t="shared" si="10"/>
        <v>Targeted (Loonam et al., 2021)</v>
      </c>
      <c r="L119" s="3" t="s">
        <v>43</v>
      </c>
      <c r="M119" s="5" t="s">
        <v>947</v>
      </c>
      <c r="N119" s="5"/>
      <c r="O119" s="3" t="s">
        <v>30</v>
      </c>
      <c r="P119" s="3" t="s">
        <v>30</v>
      </c>
      <c r="Q119" s="3" t="s">
        <v>1058</v>
      </c>
      <c r="R119" s="5" t="s">
        <v>484</v>
      </c>
      <c r="S119" s="3"/>
      <c r="T119" s="3"/>
      <c r="U119" s="3"/>
      <c r="V119" s="3"/>
      <c r="W119" s="3"/>
      <c r="X119" s="3"/>
      <c r="Y119" s="3"/>
      <c r="Z119" s="3"/>
      <c r="AA119" s="3"/>
      <c r="AB119" s="3"/>
      <c r="AC119" s="3"/>
      <c r="AD119" s="3" t="s">
        <v>450</v>
      </c>
      <c r="AE119" s="3"/>
      <c r="AF119" s="3"/>
      <c r="AG119" s="3"/>
      <c r="AH119" s="3"/>
      <c r="AI119" s="3"/>
      <c r="AJ119" s="3"/>
      <c r="AK119" s="3"/>
      <c r="AL119" s="3"/>
      <c r="AM119" s="3"/>
      <c r="AN119" s="5"/>
      <c r="AO119" s="5"/>
      <c r="AP119" s="5" t="s">
        <v>484</v>
      </c>
      <c r="AQ119" s="3" t="s">
        <v>42</v>
      </c>
      <c r="AR119" s="3" t="s">
        <v>947</v>
      </c>
      <c r="AS119" s="14" t="s">
        <v>576</v>
      </c>
    </row>
    <row r="120" spans="1:45" ht="15.75" hidden="1" customHeight="1">
      <c r="A120" s="7" t="s">
        <v>429</v>
      </c>
      <c r="B120" s="7">
        <v>14</v>
      </c>
      <c r="C120" s="4">
        <v>5</v>
      </c>
      <c r="D120" s="7" t="s">
        <v>44</v>
      </c>
      <c r="E120" s="7" t="s">
        <v>113</v>
      </c>
      <c r="F120" s="3" t="s">
        <v>880</v>
      </c>
      <c r="G120" s="4" t="str">
        <f t="shared" si="11"/>
        <v>14.5</v>
      </c>
      <c r="H120" s="3" t="s">
        <v>484</v>
      </c>
      <c r="I120" s="5"/>
      <c r="J120" s="5" t="s">
        <v>126</v>
      </c>
      <c r="K120" s="3" t="str">
        <f t="shared" si="10"/>
        <v>Dependent on spatial extent of interest (Moeller et al., 2023)</v>
      </c>
      <c r="L120" s="7" t="s">
        <v>126</v>
      </c>
      <c r="M120" s="5" t="s">
        <v>1057</v>
      </c>
      <c r="N120" s="5"/>
      <c r="O120" s="7" t="s">
        <v>47</v>
      </c>
      <c r="P120" s="7" t="s">
        <v>126</v>
      </c>
      <c r="Q120" s="3" t="s">
        <v>484</v>
      </c>
      <c r="R120" s="5" t="s">
        <v>484</v>
      </c>
      <c r="S120" s="7"/>
      <c r="T120" s="3"/>
      <c r="U120" s="3"/>
      <c r="V120" s="3"/>
      <c r="W120" s="3"/>
      <c r="X120" s="3"/>
      <c r="Y120" s="3"/>
      <c r="Z120" s="3"/>
      <c r="AA120" s="3"/>
      <c r="AB120" s="3"/>
      <c r="AC120" s="3"/>
      <c r="AD120" s="3"/>
      <c r="AE120" s="3"/>
      <c r="AF120" s="3"/>
      <c r="AG120" s="3"/>
      <c r="AH120" s="3"/>
      <c r="AI120" s="3"/>
      <c r="AJ120" s="3"/>
      <c r="AK120" s="3"/>
      <c r="AL120" s="3"/>
      <c r="AM120" s="3"/>
      <c r="AN120" s="5"/>
      <c r="AO120" s="5"/>
      <c r="AP120" s="5" t="s">
        <v>484</v>
      </c>
      <c r="AQ120" s="7" t="s">
        <v>125</v>
      </c>
      <c r="AR120" s="3" t="s">
        <v>947</v>
      </c>
      <c r="AS120" s="14" t="s">
        <v>576</v>
      </c>
    </row>
    <row r="121" spans="1:45" ht="15.75" hidden="1" customHeight="1">
      <c r="A121" s="7" t="s">
        <v>429</v>
      </c>
      <c r="B121" s="7">
        <v>14</v>
      </c>
      <c r="C121" s="4">
        <v>6</v>
      </c>
      <c r="D121" s="3" t="s">
        <v>44</v>
      </c>
      <c r="E121" s="3" t="s">
        <v>116</v>
      </c>
      <c r="F121" s="3" t="s">
        <v>877</v>
      </c>
      <c r="G121" s="4" t="str">
        <f t="shared" si="11"/>
        <v>14.6</v>
      </c>
      <c r="H121" s="3" t="s">
        <v>484</v>
      </c>
      <c r="I121" s="5"/>
      <c r="J121" s="5" t="s">
        <v>352</v>
      </c>
      <c r="K121" s="3" t="str">
        <f t="shared" si="10"/>
        <v>Dependent on spatial extent of interest  (Moeller et al., 2023)</v>
      </c>
      <c r="L121" s="3" t="s">
        <v>352</v>
      </c>
      <c r="M121" s="5" t="s">
        <v>1057</v>
      </c>
      <c r="N121" s="5"/>
      <c r="O121" s="3" t="s">
        <v>47</v>
      </c>
      <c r="P121" s="3" t="s">
        <v>352</v>
      </c>
      <c r="Q121" s="3" t="s">
        <v>484</v>
      </c>
      <c r="R121" s="5" t="s">
        <v>484</v>
      </c>
      <c r="S121" s="3"/>
      <c r="T121" s="3"/>
      <c r="U121" s="3"/>
      <c r="V121" s="3"/>
      <c r="W121" s="3"/>
      <c r="X121" s="3"/>
      <c r="Y121" s="3"/>
      <c r="Z121" s="3"/>
      <c r="AA121" s="3"/>
      <c r="AB121" s="3"/>
      <c r="AC121" s="3"/>
      <c r="AD121" s="3"/>
      <c r="AE121" s="3"/>
      <c r="AF121" s="3"/>
      <c r="AG121" s="3"/>
      <c r="AH121" s="3"/>
      <c r="AI121" s="3"/>
      <c r="AJ121" s="3"/>
      <c r="AK121" s="3"/>
      <c r="AL121" s="3"/>
      <c r="AM121" s="3"/>
      <c r="AN121" s="3" t="s">
        <v>47</v>
      </c>
      <c r="AO121" s="3"/>
      <c r="AP121" s="3" t="s">
        <v>352</v>
      </c>
      <c r="AQ121" s="3" t="s">
        <v>125</v>
      </c>
      <c r="AR121" s="3" t="s">
        <v>947</v>
      </c>
      <c r="AS121" s="14" t="s">
        <v>576</v>
      </c>
    </row>
    <row r="122" spans="1:45" ht="15.75" hidden="1" customHeight="1">
      <c r="A122" s="7" t="s">
        <v>429</v>
      </c>
      <c r="B122" s="7">
        <v>14</v>
      </c>
      <c r="C122" s="4">
        <v>7</v>
      </c>
      <c r="D122" s="3" t="s">
        <v>44</v>
      </c>
      <c r="E122" s="3" t="s">
        <v>115</v>
      </c>
      <c r="F122" s="3" t="s">
        <v>879</v>
      </c>
      <c r="G122" s="4" t="str">
        <f t="shared" si="11"/>
        <v>14.7</v>
      </c>
      <c r="H122" s="3" t="s">
        <v>484</v>
      </c>
      <c r="I122" s="5"/>
      <c r="J122" s="5" t="s">
        <v>126</v>
      </c>
      <c r="K122" s="3" t="str">
        <f t="shared" si="10"/>
        <v>Dependent on spatial extent of interest (Moeller et al., 2023)</v>
      </c>
      <c r="L122" s="3" t="s">
        <v>126</v>
      </c>
      <c r="M122" s="5" t="s">
        <v>1057</v>
      </c>
      <c r="N122" s="5"/>
      <c r="O122" s="3" t="s">
        <v>47</v>
      </c>
      <c r="P122" s="3" t="s">
        <v>126</v>
      </c>
      <c r="Q122" s="3" t="s">
        <v>484</v>
      </c>
      <c r="R122" s="5" t="s">
        <v>484</v>
      </c>
      <c r="S122" s="3"/>
      <c r="T122" s="3"/>
      <c r="U122" s="3"/>
      <c r="V122" s="3"/>
      <c r="W122" s="3"/>
      <c r="X122" s="3"/>
      <c r="Y122" s="3"/>
      <c r="Z122" s="3"/>
      <c r="AA122" s="3"/>
      <c r="AB122" s="3"/>
      <c r="AC122" s="3"/>
      <c r="AD122" s="3"/>
      <c r="AE122" s="3"/>
      <c r="AF122" s="3"/>
      <c r="AG122" s="3"/>
      <c r="AH122" s="3"/>
      <c r="AI122" s="3"/>
      <c r="AJ122" s="3"/>
      <c r="AK122" s="3"/>
      <c r="AL122" s="3"/>
      <c r="AM122" s="3"/>
      <c r="AN122" s="3" t="s">
        <v>47</v>
      </c>
      <c r="AO122" s="3"/>
      <c r="AP122" s="3" t="s">
        <v>126</v>
      </c>
      <c r="AQ122" s="3" t="s">
        <v>125</v>
      </c>
      <c r="AR122" s="3" t="s">
        <v>947</v>
      </c>
      <c r="AS122" s="14" t="s">
        <v>576</v>
      </c>
    </row>
    <row r="123" spans="1:45" ht="15.75" hidden="1" customHeight="1">
      <c r="A123" s="7" t="s">
        <v>429</v>
      </c>
      <c r="B123" s="7">
        <v>14</v>
      </c>
      <c r="C123" s="4">
        <v>8</v>
      </c>
      <c r="D123" s="5" t="s">
        <v>44</v>
      </c>
      <c r="E123" s="3" t="s">
        <v>108</v>
      </c>
      <c r="F123" s="3" t="s">
        <v>878</v>
      </c>
      <c r="G123" s="4" t="str">
        <f t="shared" si="11"/>
        <v>14.8</v>
      </c>
      <c r="H123" s="3" t="s">
        <v>484</v>
      </c>
      <c r="I123" s="5"/>
      <c r="J123" s="5" t="s">
        <v>126</v>
      </c>
      <c r="K123" s="3" t="str">
        <f t="shared" si="10"/>
        <v>Dependent on spatial extent of interest (Moeller et al., 2023)</v>
      </c>
      <c r="L123" s="5" t="s">
        <v>126</v>
      </c>
      <c r="M123" s="5" t="s">
        <v>1057</v>
      </c>
      <c r="N123" s="5"/>
      <c r="O123" s="5" t="s">
        <v>47</v>
      </c>
      <c r="P123" s="5" t="s">
        <v>126</v>
      </c>
      <c r="Q123" s="3" t="s">
        <v>484</v>
      </c>
      <c r="R123" s="5" t="s">
        <v>484</v>
      </c>
      <c r="S123" s="5"/>
      <c r="T123" s="3"/>
      <c r="U123" s="3"/>
      <c r="V123" s="3"/>
      <c r="W123" s="3"/>
      <c r="X123" s="3"/>
      <c r="Y123" s="3"/>
      <c r="Z123" s="3"/>
      <c r="AA123" s="3"/>
      <c r="AB123" s="3"/>
      <c r="AC123" s="3"/>
      <c r="AD123" s="3"/>
      <c r="AE123" s="3"/>
      <c r="AF123" s="3"/>
      <c r="AG123" s="3"/>
      <c r="AH123" s="3"/>
      <c r="AI123" s="3"/>
      <c r="AJ123" s="3"/>
      <c r="AK123" s="3"/>
      <c r="AL123" s="3"/>
      <c r="AM123" s="3"/>
      <c r="AN123" s="3" t="s">
        <v>47</v>
      </c>
      <c r="AO123" s="3"/>
      <c r="AP123" s="5" t="s">
        <v>126</v>
      </c>
      <c r="AQ123" s="5" t="s">
        <v>125</v>
      </c>
      <c r="AR123" s="3" t="s">
        <v>947</v>
      </c>
      <c r="AS123" s="14" t="s">
        <v>576</v>
      </c>
    </row>
    <row r="124" spans="1:45" ht="15.75" hidden="1" customHeight="1">
      <c r="A124" s="7" t="s">
        <v>429</v>
      </c>
      <c r="B124" s="7">
        <v>14</v>
      </c>
      <c r="C124" s="4">
        <v>9</v>
      </c>
      <c r="D124" s="5" t="s">
        <v>44</v>
      </c>
      <c r="E124" s="3" t="s">
        <v>120</v>
      </c>
      <c r="F124" s="3" t="s">
        <v>881</v>
      </c>
      <c r="G124" s="4" t="str">
        <f t="shared" si="11"/>
        <v>14.9</v>
      </c>
      <c r="H124" s="3" t="s">
        <v>484</v>
      </c>
      <c r="I124" s="5"/>
      <c r="J124" s="5" t="s">
        <v>126</v>
      </c>
      <c r="K124" s="3" t="str">
        <f t="shared" si="10"/>
        <v>Dependent on spatial extent of interest (Moeller et al., 2023)</v>
      </c>
      <c r="L124" s="5" t="s">
        <v>126</v>
      </c>
      <c r="M124" s="5" t="s">
        <v>1057</v>
      </c>
      <c r="N124" s="5"/>
      <c r="O124" s="3" t="s">
        <v>484</v>
      </c>
      <c r="P124" s="5" t="s">
        <v>126</v>
      </c>
      <c r="Q124" s="3" t="s">
        <v>484</v>
      </c>
      <c r="R124" s="5" t="s">
        <v>484</v>
      </c>
      <c r="S124" s="5"/>
      <c r="T124" s="3"/>
      <c r="U124" s="3"/>
      <c r="V124" s="3"/>
      <c r="W124" s="3"/>
      <c r="X124" s="3"/>
      <c r="Y124" s="3"/>
      <c r="Z124" s="3"/>
      <c r="AA124" s="3"/>
      <c r="AB124" s="3"/>
      <c r="AC124" s="3"/>
      <c r="AD124" s="3"/>
      <c r="AE124" s="3"/>
      <c r="AF124" s="3"/>
      <c r="AG124" s="3"/>
      <c r="AH124" s="3"/>
      <c r="AI124" s="3"/>
      <c r="AJ124" s="3"/>
      <c r="AK124" s="3"/>
      <c r="AL124" s="3"/>
      <c r="AM124" s="3"/>
      <c r="AN124" s="5"/>
      <c r="AO124" s="5"/>
      <c r="AP124" s="5" t="s">
        <v>126</v>
      </c>
      <c r="AQ124" s="5" t="s">
        <v>125</v>
      </c>
      <c r="AR124" s="3" t="s">
        <v>947</v>
      </c>
      <c r="AS124" s="14" t="s">
        <v>576</v>
      </c>
    </row>
    <row r="125" spans="1:45" ht="15.75" hidden="1" customHeight="1">
      <c r="A125" s="43" t="s">
        <v>428</v>
      </c>
      <c r="B125" s="7">
        <v>1</v>
      </c>
      <c r="C125" s="4">
        <v>1</v>
      </c>
      <c r="D125" s="3" t="s">
        <v>38</v>
      </c>
      <c r="E125" s="3" t="s">
        <v>31</v>
      </c>
      <c r="F125" s="3" t="s">
        <v>616</v>
      </c>
      <c r="G125" s="4" t="str">
        <f t="shared" ref="G125:G135" si="12">IF(C125&lt;10,(B125&amp;".0"&amp;C125),(B125&amp;"."&amp;C125))</f>
        <v>1.01</v>
      </c>
      <c r="H125" s="3" t="s">
        <v>484</v>
      </c>
      <c r="I125" s="5"/>
      <c r="J125" s="5" t="s">
        <v>30</v>
      </c>
      <c r="K125" s="3" t="str">
        <f t="shared" si="10"/>
        <v>Targeted (Tobler et al., 2008; Rovero et al., 2013)</v>
      </c>
      <c r="L125" s="3" t="s">
        <v>30</v>
      </c>
      <c r="M125" s="5" t="s">
        <v>947</v>
      </c>
      <c r="N125" s="5"/>
      <c r="O125" s="3" t="s">
        <v>30</v>
      </c>
      <c r="P125" s="3" t="s">
        <v>30</v>
      </c>
      <c r="Q125" s="3" t="s">
        <v>484</v>
      </c>
      <c r="R125" s="5" t="s">
        <v>484</v>
      </c>
      <c r="S125" s="3"/>
      <c r="T125" s="3"/>
      <c r="U125" s="3"/>
      <c r="V125" s="3"/>
      <c r="W125" s="3"/>
      <c r="X125" s="3"/>
      <c r="Y125" s="3"/>
      <c r="Z125" s="3"/>
      <c r="AA125" s="3"/>
      <c r="AB125" s="3"/>
      <c r="AC125" s="3"/>
      <c r="AD125" s="3"/>
      <c r="AE125" s="3"/>
      <c r="AF125" s="3"/>
      <c r="AG125" s="3"/>
      <c r="AH125" s="3"/>
      <c r="AI125" s="3"/>
      <c r="AJ125" s="3"/>
      <c r="AK125" s="3"/>
      <c r="AL125" s="3"/>
      <c r="AM125" s="3"/>
      <c r="AN125" s="5"/>
      <c r="AO125" s="5"/>
      <c r="AP125" s="5" t="s">
        <v>484</v>
      </c>
      <c r="AQ125" s="3" t="s">
        <v>37</v>
      </c>
      <c r="AR125" s="3" t="s">
        <v>947</v>
      </c>
      <c r="AS125" s="14" t="s">
        <v>576</v>
      </c>
    </row>
    <row r="126" spans="1:45" ht="15.75" hidden="1" customHeight="1">
      <c r="A126" s="43" t="s">
        <v>428</v>
      </c>
      <c r="B126" s="7">
        <v>1</v>
      </c>
      <c r="C126" s="4">
        <v>2</v>
      </c>
      <c r="D126" s="3" t="s">
        <v>38</v>
      </c>
      <c r="E126" s="3" t="s">
        <v>31</v>
      </c>
      <c r="F126" s="3" t="s">
        <v>617</v>
      </c>
      <c r="G126" s="4" t="str">
        <f t="shared" si="12"/>
        <v>1.02</v>
      </c>
      <c r="H126" s="3" t="s">
        <v>587</v>
      </c>
      <c r="I126" s="3"/>
      <c r="J126" s="5" t="s">
        <v>85</v>
      </c>
      <c r="K126" s="3" t="str">
        <f t="shared" si="10"/>
        <v>Random (Wearn et al., 2013)</v>
      </c>
      <c r="L126" s="3" t="s">
        <v>91</v>
      </c>
      <c r="M126" s="5" t="s">
        <v>947</v>
      </c>
      <c r="N126" s="5"/>
      <c r="O126" s="3" t="s">
        <v>85</v>
      </c>
      <c r="P126" s="3" t="s">
        <v>85</v>
      </c>
      <c r="Q126" s="3" t="s">
        <v>1091</v>
      </c>
      <c r="R126" s="5" t="s">
        <v>484</v>
      </c>
      <c r="S126" s="3"/>
      <c r="T126" s="3"/>
      <c r="U126" s="3"/>
      <c r="V126" s="3"/>
      <c r="W126" s="3"/>
      <c r="X126" s="3"/>
      <c r="Y126" s="3"/>
      <c r="Z126" s="3"/>
      <c r="AA126" s="3"/>
      <c r="AB126" s="3"/>
      <c r="AC126" s="3" t="s">
        <v>443</v>
      </c>
      <c r="AD126" s="3"/>
      <c r="AE126" s="3"/>
      <c r="AF126" s="3"/>
      <c r="AG126" s="3"/>
      <c r="AH126" s="3"/>
      <c r="AI126" s="3"/>
      <c r="AJ126" s="3"/>
      <c r="AK126" s="3"/>
      <c r="AL126" s="3"/>
      <c r="AM126" s="3"/>
      <c r="AN126" s="5"/>
      <c r="AO126" s="5"/>
      <c r="AP126" s="5" t="s">
        <v>484</v>
      </c>
      <c r="AQ126" s="3" t="s">
        <v>90</v>
      </c>
      <c r="AR126" s="3" t="s">
        <v>947</v>
      </c>
      <c r="AS126" s="14" t="s">
        <v>576</v>
      </c>
    </row>
    <row r="127" spans="1:45" ht="15.75" hidden="1" customHeight="1">
      <c r="A127" s="43" t="s">
        <v>428</v>
      </c>
      <c r="B127" s="7">
        <v>1</v>
      </c>
      <c r="C127" s="4">
        <v>3</v>
      </c>
      <c r="D127" s="7" t="s">
        <v>38</v>
      </c>
      <c r="E127" s="7" t="s">
        <v>113</v>
      </c>
      <c r="F127" s="3" t="s">
        <v>625</v>
      </c>
      <c r="G127" s="4" t="str">
        <f t="shared" si="12"/>
        <v>1.03</v>
      </c>
      <c r="H127" s="3" t="s">
        <v>484</v>
      </c>
      <c r="I127" s="5"/>
      <c r="J127" s="5" t="s">
        <v>1107</v>
      </c>
      <c r="K127" s="3" t="str">
        <f t="shared" si="10"/>
        <v>&lt;b&gt;No minimum&lt;/b&gt; (Tobler et al., 2008;  Wearn et al., 2013; Wearn &amp; Glover-Kapfer, 2017)</v>
      </c>
      <c r="L127" s="7" t="s">
        <v>206</v>
      </c>
      <c r="M127" s="3" t="s">
        <v>145</v>
      </c>
      <c r="N127" s="3" t="b">
        <v>1</v>
      </c>
      <c r="O127" s="7" t="s">
        <v>204</v>
      </c>
      <c r="P127" s="5" t="s">
        <v>206</v>
      </c>
      <c r="Q127" s="3" t="s">
        <v>484</v>
      </c>
      <c r="R127" s="5" t="s">
        <v>949</v>
      </c>
      <c r="S127" s="7"/>
      <c r="T127" s="3"/>
      <c r="U127" s="3"/>
      <c r="V127" s="3"/>
      <c r="W127" s="3"/>
      <c r="X127" s="3"/>
      <c r="Y127" s="3"/>
      <c r="Z127" s="3"/>
      <c r="AA127" s="3"/>
      <c r="AB127" s="3"/>
      <c r="AC127" s="3"/>
      <c r="AD127" s="3"/>
      <c r="AE127" s="3"/>
      <c r="AF127" s="3"/>
      <c r="AG127" s="3"/>
      <c r="AH127" s="3"/>
      <c r="AI127" s="3"/>
      <c r="AJ127" s="3"/>
      <c r="AK127" s="3"/>
      <c r="AL127" s="3"/>
      <c r="AM127" s="3"/>
      <c r="AN127" s="7"/>
      <c r="AO127" s="7"/>
      <c r="AP127" s="5" t="s">
        <v>484</v>
      </c>
      <c r="AQ127" s="7" t="s">
        <v>210</v>
      </c>
      <c r="AR127" s="3" t="s">
        <v>947</v>
      </c>
      <c r="AS127" s="14" t="s">
        <v>576</v>
      </c>
    </row>
    <row r="128" spans="1:45" ht="15.75" hidden="1" customHeight="1">
      <c r="A128" s="43" t="s">
        <v>428</v>
      </c>
      <c r="B128" s="7">
        <v>1</v>
      </c>
      <c r="C128" s="4">
        <v>4</v>
      </c>
      <c r="D128" s="3" t="s">
        <v>38</v>
      </c>
      <c r="E128" s="3" t="s">
        <v>116</v>
      </c>
      <c r="F128" s="3" t="s">
        <v>618</v>
      </c>
      <c r="G128" s="4" t="str">
        <f t="shared" si="12"/>
        <v>1.04</v>
      </c>
      <c r="H128" s="3" t="s">
        <v>484</v>
      </c>
      <c r="I128" s="5"/>
      <c r="J128" s="5" t="s">
        <v>1107</v>
      </c>
      <c r="K128" s="3" t="str">
        <f t="shared" si="10"/>
        <v>&lt;b&gt;No minimum&lt;/b&gt; (Rovero et al., 2013; Wearn &amp; Glover-Kapfer, 2017)</v>
      </c>
      <c r="L128" s="3" t="s">
        <v>206</v>
      </c>
      <c r="M128" s="3" t="s">
        <v>145</v>
      </c>
      <c r="N128" s="3" t="b">
        <v>1</v>
      </c>
      <c r="O128" s="3" t="s">
        <v>204</v>
      </c>
      <c r="P128" s="5" t="s">
        <v>206</v>
      </c>
      <c r="Q128" s="5" t="s">
        <v>484</v>
      </c>
      <c r="R128" s="5" t="s">
        <v>997</v>
      </c>
      <c r="S128" s="3"/>
      <c r="T128" s="3"/>
      <c r="U128" s="3"/>
      <c r="V128" s="3"/>
      <c r="W128" s="3"/>
      <c r="X128" s="3"/>
      <c r="Y128" s="3"/>
      <c r="Z128" s="3"/>
      <c r="AA128" s="3"/>
      <c r="AB128" s="3"/>
      <c r="AC128" s="3"/>
      <c r="AD128" s="3"/>
      <c r="AE128" s="3"/>
      <c r="AF128" s="3"/>
      <c r="AG128" s="3"/>
      <c r="AH128" s="3"/>
      <c r="AI128" s="3"/>
      <c r="AJ128" s="3"/>
      <c r="AK128" s="3"/>
      <c r="AL128" s="3"/>
      <c r="AM128" s="3"/>
      <c r="AN128" s="3"/>
      <c r="AO128" s="3"/>
      <c r="AP128" s="5" t="s">
        <v>484</v>
      </c>
      <c r="AQ128" s="3" t="s">
        <v>89</v>
      </c>
      <c r="AR128" s="3" t="s">
        <v>947</v>
      </c>
      <c r="AS128" s="14" t="s">
        <v>576</v>
      </c>
    </row>
    <row r="129" spans="1:45" ht="15.75" hidden="1" customHeight="1">
      <c r="A129" s="43" t="s">
        <v>428</v>
      </c>
      <c r="B129" s="7">
        <v>1</v>
      </c>
      <c r="C129" s="4">
        <v>5</v>
      </c>
      <c r="D129" s="3" t="s">
        <v>38</v>
      </c>
      <c r="E129" s="3" t="s">
        <v>116</v>
      </c>
      <c r="F129" s="3" t="s">
        <v>619</v>
      </c>
      <c r="G129" s="4" t="str">
        <f t="shared" si="12"/>
        <v>1.05</v>
      </c>
      <c r="H129" s="3" t="s">
        <v>484</v>
      </c>
      <c r="I129" s="3"/>
      <c r="J129" s="5" t="s">
        <v>277</v>
      </c>
      <c r="K129" s="3" t="str">
        <f t="shared" si="10"/>
        <v>Ideally 1-2 km (Rovero et al., 2013; Colyn et al., 2017; Wearn &amp; Glover-Kapfer, 2017)</v>
      </c>
      <c r="L129" s="3" t="s">
        <v>277</v>
      </c>
      <c r="M129" s="7" t="s">
        <v>960</v>
      </c>
      <c r="N129" s="7"/>
      <c r="O129" s="3" t="s">
        <v>278</v>
      </c>
      <c r="P129" s="3" t="s">
        <v>277</v>
      </c>
      <c r="Q129" s="3" t="s">
        <v>484</v>
      </c>
      <c r="R129" s="5" t="s">
        <v>997</v>
      </c>
      <c r="S129" s="3"/>
      <c r="T129" s="3"/>
      <c r="U129" s="3"/>
      <c r="V129" s="3"/>
      <c r="W129" s="3"/>
      <c r="X129" s="3"/>
      <c r="Y129" s="3"/>
      <c r="Z129" s="3"/>
      <c r="AA129" s="3"/>
      <c r="AB129" s="3"/>
      <c r="AC129" s="3"/>
      <c r="AD129" s="3"/>
      <c r="AE129" s="3"/>
      <c r="AF129" s="3"/>
      <c r="AG129" s="3"/>
      <c r="AH129" s="3"/>
      <c r="AI129" s="3"/>
      <c r="AJ129" s="3"/>
      <c r="AK129" s="3"/>
      <c r="AL129" s="3"/>
      <c r="AM129" s="3"/>
      <c r="AN129" s="3"/>
      <c r="AO129" s="3"/>
      <c r="AP129" s="5" t="s">
        <v>484</v>
      </c>
      <c r="AQ129" s="3" t="s">
        <v>279</v>
      </c>
      <c r="AR129" s="3" t="s">
        <v>947</v>
      </c>
      <c r="AS129" s="14" t="s">
        <v>576</v>
      </c>
    </row>
    <row r="130" spans="1:45" ht="15.75" hidden="1" customHeight="1">
      <c r="A130" s="43" t="s">
        <v>428</v>
      </c>
      <c r="B130" s="7">
        <v>1</v>
      </c>
      <c r="C130" s="4">
        <v>6</v>
      </c>
      <c r="D130" s="3" t="s">
        <v>38</v>
      </c>
      <c r="E130" s="3" t="s">
        <v>115</v>
      </c>
      <c r="F130" s="3" t="s">
        <v>622</v>
      </c>
      <c r="G130" s="4" t="str">
        <f t="shared" si="12"/>
        <v>1.06</v>
      </c>
      <c r="H130" s="3" t="s">
        <v>484</v>
      </c>
      <c r="I130" s="5"/>
      <c r="J130" s="5" t="s">
        <v>1107</v>
      </c>
      <c r="K130" s="3" t="str">
        <f t="shared" si="10"/>
        <v>&lt;b&gt;No minimum&lt;/b&gt; (Wearn &amp; Glover-Kapfer, 2017)</v>
      </c>
      <c r="L130" s="3" t="s">
        <v>206</v>
      </c>
      <c r="M130" s="3" t="s">
        <v>145</v>
      </c>
      <c r="N130" s="3" t="b">
        <v>1</v>
      </c>
      <c r="O130" s="3" t="s">
        <v>204</v>
      </c>
      <c r="P130" s="5" t="s">
        <v>206</v>
      </c>
      <c r="Q130" s="3" t="s">
        <v>484</v>
      </c>
      <c r="R130" s="5" t="s">
        <v>949</v>
      </c>
      <c r="S130" s="3"/>
      <c r="T130" s="3"/>
      <c r="U130" s="3"/>
      <c r="V130" s="3"/>
      <c r="W130" s="3"/>
      <c r="X130" s="3"/>
      <c r="Y130" s="3"/>
      <c r="Z130" s="3"/>
      <c r="AA130" s="3"/>
      <c r="AB130" s="3"/>
      <c r="AC130" s="3"/>
      <c r="AD130" s="3"/>
      <c r="AE130" s="3"/>
      <c r="AF130" s="3"/>
      <c r="AG130" s="3"/>
      <c r="AH130" s="3"/>
      <c r="AI130" s="3"/>
      <c r="AJ130" s="3"/>
      <c r="AK130" s="3"/>
      <c r="AL130" s="3"/>
      <c r="AM130" s="3"/>
      <c r="AN130" s="5"/>
      <c r="AO130" s="5"/>
      <c r="AP130" s="5" t="s">
        <v>484</v>
      </c>
      <c r="AQ130" s="3" t="s">
        <v>27</v>
      </c>
      <c r="AR130" s="3" t="s">
        <v>947</v>
      </c>
      <c r="AS130" s="14" t="s">
        <v>576</v>
      </c>
    </row>
    <row r="131" spans="1:45" ht="15.75" hidden="1" customHeight="1">
      <c r="A131" s="43" t="s">
        <v>428</v>
      </c>
      <c r="B131" s="7">
        <v>1</v>
      </c>
      <c r="C131" s="4">
        <v>7</v>
      </c>
      <c r="D131" s="3" t="s">
        <v>38</v>
      </c>
      <c r="E131" s="3" t="s">
        <v>115</v>
      </c>
      <c r="F131" s="3" t="s">
        <v>623</v>
      </c>
      <c r="G131" s="4" t="str">
        <f t="shared" si="12"/>
        <v>1.07</v>
      </c>
      <c r="H131" s="3" t="s">
        <v>586</v>
      </c>
      <c r="I131" s="3"/>
      <c r="J131" s="5" t="s">
        <v>1003</v>
      </c>
      <c r="K131" s="3" t="str">
        <f t="shared" si="10"/>
        <v>Ideally ≥ 30 (Wearn &amp; Glover-Kapfer, 2017)</v>
      </c>
      <c r="L131" s="3" t="s">
        <v>239</v>
      </c>
      <c r="M131" s="7" t="s">
        <v>960</v>
      </c>
      <c r="N131" s="7"/>
      <c r="O131" s="3" t="s">
        <v>240</v>
      </c>
      <c r="P131" s="3" t="s">
        <v>1003</v>
      </c>
      <c r="Q131" s="3" t="s">
        <v>484</v>
      </c>
      <c r="R131" s="5" t="s">
        <v>949</v>
      </c>
      <c r="S131" s="3"/>
      <c r="T131" s="3"/>
      <c r="U131" s="3"/>
      <c r="V131" s="3" t="s">
        <v>12</v>
      </c>
      <c r="W131" s="3"/>
      <c r="X131" s="3"/>
      <c r="Y131" s="3"/>
      <c r="Z131" s="3"/>
      <c r="AA131" s="3"/>
      <c r="AB131" s="3"/>
      <c r="AC131" s="3"/>
      <c r="AD131" s="3"/>
      <c r="AE131" s="3"/>
      <c r="AF131" s="3"/>
      <c r="AG131" s="3"/>
      <c r="AH131" s="3"/>
      <c r="AI131" s="3"/>
      <c r="AJ131" s="3"/>
      <c r="AK131" s="3"/>
      <c r="AL131" s="3"/>
      <c r="AM131" s="3"/>
      <c r="AN131" s="3"/>
      <c r="AO131" s="3"/>
      <c r="AP131" s="5" t="s">
        <v>484</v>
      </c>
      <c r="AQ131" s="3" t="s">
        <v>27</v>
      </c>
      <c r="AR131" s="3" t="s">
        <v>947</v>
      </c>
      <c r="AS131" s="14" t="s">
        <v>576</v>
      </c>
    </row>
    <row r="132" spans="1:45" ht="15.75" hidden="1" customHeight="1">
      <c r="A132" s="43" t="s">
        <v>428</v>
      </c>
      <c r="B132" s="7">
        <v>1</v>
      </c>
      <c r="C132" s="4">
        <v>8</v>
      </c>
      <c r="D132" s="3" t="s">
        <v>38</v>
      </c>
      <c r="E132" s="3" t="s">
        <v>115</v>
      </c>
      <c r="F132" s="3" t="s">
        <v>624</v>
      </c>
      <c r="G132" s="4" t="str">
        <f t="shared" si="12"/>
        <v>1.08</v>
      </c>
      <c r="H132" s="3" t="s">
        <v>588</v>
      </c>
      <c r="I132" s="3"/>
      <c r="J132" s="5" t="s">
        <v>1090</v>
      </c>
      <c r="K132" s="3" t="str">
        <f t="shared" si="10"/>
        <v>&lt; 30 (Wearn &amp; Glover-Kapfer, 2017)</v>
      </c>
      <c r="L132" s="3" t="s">
        <v>314</v>
      </c>
      <c r="M132" s="5"/>
      <c r="N132" s="5"/>
      <c r="O132" s="3" t="s">
        <v>315</v>
      </c>
      <c r="P132" s="3" t="s">
        <v>1090</v>
      </c>
      <c r="Q132" s="3" t="s">
        <v>1089</v>
      </c>
      <c r="R132" s="5" t="s">
        <v>949</v>
      </c>
      <c r="S132" s="3"/>
      <c r="T132" s="3"/>
      <c r="U132" s="3"/>
      <c r="V132" s="3" t="s">
        <v>12</v>
      </c>
      <c r="W132" s="3"/>
      <c r="X132" s="3"/>
      <c r="Y132" s="3"/>
      <c r="Z132" s="3"/>
      <c r="AA132" s="3"/>
      <c r="AB132" s="3"/>
      <c r="AC132" s="3"/>
      <c r="AD132" s="3"/>
      <c r="AE132" s="3"/>
      <c r="AF132" s="3"/>
      <c r="AG132" s="3"/>
      <c r="AH132" s="3"/>
      <c r="AI132" s="3"/>
      <c r="AJ132" s="3"/>
      <c r="AK132" s="3"/>
      <c r="AL132" s="3"/>
      <c r="AM132" s="3"/>
      <c r="AN132" s="5"/>
      <c r="AO132" s="5"/>
      <c r="AP132" s="5" t="s">
        <v>484</v>
      </c>
      <c r="AQ132" s="3" t="s">
        <v>27</v>
      </c>
      <c r="AR132" s="3" t="s">
        <v>947</v>
      </c>
      <c r="AS132" s="14" t="s">
        <v>576</v>
      </c>
    </row>
    <row r="133" spans="1:45" ht="15.75" hidden="1" customHeight="1">
      <c r="A133" s="43" t="s">
        <v>428</v>
      </c>
      <c r="B133" s="7">
        <v>1</v>
      </c>
      <c r="C133" s="4">
        <v>9</v>
      </c>
      <c r="D133" s="5" t="s">
        <v>38</v>
      </c>
      <c r="E133" s="3" t="s">
        <v>108</v>
      </c>
      <c r="F133" s="3" t="s">
        <v>620</v>
      </c>
      <c r="G133" s="4" t="str">
        <f t="shared" si="12"/>
        <v>1.09</v>
      </c>
      <c r="H133" s="3" t="s">
        <v>484</v>
      </c>
      <c r="I133" s="5"/>
      <c r="J133" s="5" t="s">
        <v>1107</v>
      </c>
      <c r="K133" s="3" t="str">
        <f t="shared" si="10"/>
        <v>&lt;b&gt;No minimum&lt;/b&gt; (Wearn &amp; Glover-Kapfer, 2017)</v>
      </c>
      <c r="L133" s="5" t="s">
        <v>206</v>
      </c>
      <c r="M133" s="3" t="s">
        <v>145</v>
      </c>
      <c r="N133" s="3" t="b">
        <v>1</v>
      </c>
      <c r="O133" s="5" t="s">
        <v>204</v>
      </c>
      <c r="P133" s="5" t="s">
        <v>206</v>
      </c>
      <c r="Q133" s="3" t="s">
        <v>484</v>
      </c>
      <c r="R133" s="5" t="s">
        <v>965</v>
      </c>
      <c r="S133" s="5"/>
      <c r="T133" s="3"/>
      <c r="U133" s="3"/>
      <c r="V133" s="3"/>
      <c r="W133" s="3"/>
      <c r="X133" s="3"/>
      <c r="Y133" s="3"/>
      <c r="Z133" s="3"/>
      <c r="AA133" s="3"/>
      <c r="AB133" s="3"/>
      <c r="AC133" s="3"/>
      <c r="AD133" s="3"/>
      <c r="AE133" s="3"/>
      <c r="AF133" s="3"/>
      <c r="AG133" s="3"/>
      <c r="AH133" s="3"/>
      <c r="AI133" s="3"/>
      <c r="AJ133" s="3"/>
      <c r="AK133" s="3"/>
      <c r="AL133" s="3"/>
      <c r="AM133" s="3"/>
      <c r="AN133" s="5"/>
      <c r="AO133" s="5"/>
      <c r="AP133" s="5" t="s">
        <v>484</v>
      </c>
      <c r="AQ133" s="5" t="s">
        <v>27</v>
      </c>
      <c r="AR133" s="3" t="s">
        <v>947</v>
      </c>
      <c r="AS133" s="14" t="s">
        <v>576</v>
      </c>
    </row>
    <row r="134" spans="1:45" ht="15.75" hidden="1" customHeight="1">
      <c r="A134" s="43" t="s">
        <v>428</v>
      </c>
      <c r="B134" s="7">
        <v>1</v>
      </c>
      <c r="C134" s="4">
        <v>10</v>
      </c>
      <c r="D134" s="5" t="s">
        <v>38</v>
      </c>
      <c r="E134" s="3" t="s">
        <v>108</v>
      </c>
      <c r="F134" s="3" t="s">
        <v>621</v>
      </c>
      <c r="G134" s="4" t="str">
        <f t="shared" si="12"/>
        <v>1.10</v>
      </c>
      <c r="H134" s="3" t="s">
        <v>484</v>
      </c>
      <c r="I134" s="3"/>
      <c r="J134" s="5" t="s">
        <v>1088</v>
      </c>
      <c r="K134" s="3" t="str">
        <f t="shared" si="10"/>
        <v>Ideally ≥ 20 (Tobler et al., 2008; Wearn et al., 2013)</v>
      </c>
      <c r="L134" s="5" t="s">
        <v>258</v>
      </c>
      <c r="M134" s="7" t="s">
        <v>960</v>
      </c>
      <c r="N134" s="7"/>
      <c r="O134" s="5" t="s">
        <v>259</v>
      </c>
      <c r="P134" s="5" t="s">
        <v>1088</v>
      </c>
      <c r="Q134" s="3" t="s">
        <v>484</v>
      </c>
      <c r="R134" s="5" t="s">
        <v>965</v>
      </c>
      <c r="S134" s="5"/>
      <c r="T134" s="3"/>
      <c r="U134" s="3"/>
      <c r="V134" s="3"/>
      <c r="W134" s="3"/>
      <c r="X134" s="3"/>
      <c r="Y134" s="3"/>
      <c r="Z134" s="3"/>
      <c r="AA134" s="3"/>
      <c r="AB134" s="3"/>
      <c r="AC134" s="3"/>
      <c r="AD134" s="3"/>
      <c r="AE134" s="3"/>
      <c r="AF134" s="3"/>
      <c r="AG134" s="3"/>
      <c r="AH134" s="3"/>
      <c r="AI134" s="3"/>
      <c r="AJ134" s="3"/>
      <c r="AK134" s="3"/>
      <c r="AL134" s="3"/>
      <c r="AM134" s="3"/>
      <c r="AN134" s="5"/>
      <c r="AO134" s="5"/>
      <c r="AP134" s="5" t="s">
        <v>484</v>
      </c>
      <c r="AQ134" s="5" t="s">
        <v>257</v>
      </c>
      <c r="AR134" s="3" t="s">
        <v>947</v>
      </c>
      <c r="AS134" s="14" t="s">
        <v>576</v>
      </c>
    </row>
    <row r="135" spans="1:45" ht="15.75" hidden="1" customHeight="1">
      <c r="A135" s="43" t="s">
        <v>428</v>
      </c>
      <c r="B135" s="7">
        <v>1</v>
      </c>
      <c r="C135" s="4">
        <v>11</v>
      </c>
      <c r="D135" s="5" t="s">
        <v>38</v>
      </c>
      <c r="E135" s="3" t="s">
        <v>120</v>
      </c>
      <c r="F135" s="3" t="s">
        <v>626</v>
      </c>
      <c r="G135" s="4" t="str">
        <f t="shared" si="12"/>
        <v>1.11</v>
      </c>
      <c r="H135" s="3" t="s">
        <v>484</v>
      </c>
      <c r="I135" s="5"/>
      <c r="J135" s="5" t="s">
        <v>1108</v>
      </c>
      <c r="K135" s="3" t="str">
        <f t="shared" si="10"/>
        <v>&lt;b&gt;No maximum&lt;/b&gt; (Tobler et al., 2008; Wearn &amp; Glover-Kapfer, 2017)</v>
      </c>
      <c r="L135" s="5" t="s">
        <v>310</v>
      </c>
      <c r="M135" s="5" t="s">
        <v>991</v>
      </c>
      <c r="N135" s="3" t="b">
        <v>1</v>
      </c>
      <c r="O135" s="5" t="s">
        <v>999</v>
      </c>
      <c r="P135" s="5" t="s">
        <v>310</v>
      </c>
      <c r="Q135" s="3" t="s">
        <v>484</v>
      </c>
      <c r="R135" s="5" t="s">
        <v>959</v>
      </c>
      <c r="S135" s="5"/>
      <c r="T135" s="3"/>
      <c r="U135" s="3"/>
      <c r="V135" s="3"/>
      <c r="W135" s="3"/>
      <c r="X135" s="3"/>
      <c r="Y135" s="3"/>
      <c r="Z135" s="3"/>
      <c r="AA135" s="3"/>
      <c r="AB135" s="3"/>
      <c r="AC135" s="3"/>
      <c r="AD135" s="3"/>
      <c r="AE135" s="3"/>
      <c r="AF135" s="3"/>
      <c r="AG135" s="3"/>
      <c r="AH135" s="3"/>
      <c r="AI135" s="3"/>
      <c r="AJ135" s="3"/>
      <c r="AK135" s="3"/>
      <c r="AL135" s="3"/>
      <c r="AM135" s="3"/>
      <c r="AN135" s="5"/>
      <c r="AO135" s="5"/>
      <c r="AP135" s="5" t="s">
        <v>484</v>
      </c>
      <c r="AQ135" s="5" t="s">
        <v>311</v>
      </c>
      <c r="AR135" s="3" t="s">
        <v>947</v>
      </c>
      <c r="AS135" s="14" t="s">
        <v>576</v>
      </c>
    </row>
    <row r="136" spans="1:45" ht="15.75" hidden="1" customHeight="1">
      <c r="A136" s="7" t="s">
        <v>429</v>
      </c>
      <c r="B136" s="7">
        <v>17</v>
      </c>
      <c r="C136" s="4">
        <v>1</v>
      </c>
      <c r="D136" s="3" t="s">
        <v>49</v>
      </c>
      <c r="E136" s="3" t="s">
        <v>31</v>
      </c>
      <c r="F136" s="3" t="s">
        <v>902</v>
      </c>
      <c r="G136" s="4" t="str">
        <f t="shared" ref="G136:G145" si="13">B136&amp;"."&amp;C136</f>
        <v>17.1</v>
      </c>
      <c r="H136" s="3" t="s">
        <v>484</v>
      </c>
      <c r="I136" s="5"/>
      <c r="J136" s="5" t="s">
        <v>94</v>
      </c>
      <c r="K136" s="3" t="str">
        <f t="shared" si="10"/>
        <v>Random with respect to movement (Loonam et al., 2021)</v>
      </c>
      <c r="L136" s="3" t="s">
        <v>94</v>
      </c>
      <c r="M136" s="5" t="s">
        <v>947</v>
      </c>
      <c r="N136" s="5"/>
      <c r="O136" s="3" t="s">
        <v>85</v>
      </c>
      <c r="P136" s="3" t="s">
        <v>94</v>
      </c>
      <c r="Q136" s="3" t="s">
        <v>484</v>
      </c>
      <c r="R136" s="5" t="s">
        <v>484</v>
      </c>
      <c r="S136" s="3"/>
      <c r="T136" s="3"/>
      <c r="U136" s="3"/>
      <c r="V136" s="3"/>
      <c r="W136" s="3"/>
      <c r="X136" s="3"/>
      <c r="Y136" s="3"/>
      <c r="Z136" s="3"/>
      <c r="AA136" s="3"/>
      <c r="AB136" s="3"/>
      <c r="AC136" s="3"/>
      <c r="AD136" s="3"/>
      <c r="AE136" s="3"/>
      <c r="AF136" s="3"/>
      <c r="AG136" s="3"/>
      <c r="AH136" s="3"/>
      <c r="AI136" s="3"/>
      <c r="AJ136" s="3"/>
      <c r="AK136" s="3"/>
      <c r="AL136" s="3"/>
      <c r="AM136" s="3"/>
      <c r="AN136" s="3" t="s">
        <v>47</v>
      </c>
      <c r="AO136" s="3"/>
      <c r="AP136" s="5" t="s">
        <v>484</v>
      </c>
      <c r="AQ136" s="3" t="s">
        <v>42</v>
      </c>
      <c r="AR136" s="3" t="s">
        <v>947</v>
      </c>
      <c r="AS136" s="14" t="s">
        <v>576</v>
      </c>
    </row>
    <row r="137" spans="1:45" ht="15.75" hidden="1" customHeight="1">
      <c r="A137" s="7" t="s">
        <v>429</v>
      </c>
      <c r="B137" s="7">
        <v>17</v>
      </c>
      <c r="C137" s="4">
        <v>2</v>
      </c>
      <c r="D137" s="3" t="s">
        <v>49</v>
      </c>
      <c r="E137" s="3" t="s">
        <v>31</v>
      </c>
      <c r="F137" s="3" t="s">
        <v>903</v>
      </c>
      <c r="G137" s="4" t="str">
        <f t="shared" si="13"/>
        <v>17.2</v>
      </c>
      <c r="H137" s="3" t="s">
        <v>484</v>
      </c>
      <c r="I137" s="5"/>
      <c r="J137" s="5" t="s">
        <v>65</v>
      </c>
      <c r="K137" s="3" t="str">
        <f t="shared" si="10"/>
        <v>Systematic (Loonam et al., 2021)</v>
      </c>
      <c r="L137" s="3" t="s">
        <v>65</v>
      </c>
      <c r="M137" s="5" t="s">
        <v>947</v>
      </c>
      <c r="N137" s="5"/>
      <c r="O137" s="3" t="s">
        <v>65</v>
      </c>
      <c r="P137" s="3" t="s">
        <v>65</v>
      </c>
      <c r="Q137" s="3" t="s">
        <v>484</v>
      </c>
      <c r="R137" s="5" t="s">
        <v>484</v>
      </c>
      <c r="S137" s="3"/>
      <c r="T137" s="3"/>
      <c r="U137" s="3"/>
      <c r="V137" s="3"/>
      <c r="W137" s="3"/>
      <c r="X137" s="3"/>
      <c r="Y137" s="3"/>
      <c r="Z137" s="3"/>
      <c r="AA137" s="3"/>
      <c r="AB137" s="3"/>
      <c r="AC137" s="3"/>
      <c r="AD137" s="3"/>
      <c r="AE137" s="3"/>
      <c r="AF137" s="3"/>
      <c r="AG137" s="3"/>
      <c r="AH137" s="3"/>
      <c r="AI137" s="3"/>
      <c r="AJ137" s="3"/>
      <c r="AK137" s="3"/>
      <c r="AL137" s="3"/>
      <c r="AM137" s="3"/>
      <c r="AN137" s="5"/>
      <c r="AO137" s="5"/>
      <c r="AP137" s="5" t="s">
        <v>484</v>
      </c>
      <c r="AQ137" s="3" t="s">
        <v>42</v>
      </c>
      <c r="AR137" s="3" t="s">
        <v>947</v>
      </c>
      <c r="AS137" s="14" t="s">
        <v>576</v>
      </c>
    </row>
    <row r="138" spans="1:45" ht="15.75" hidden="1" customHeight="1">
      <c r="A138" s="7" t="s">
        <v>429</v>
      </c>
      <c r="B138" s="7">
        <v>17</v>
      </c>
      <c r="C138" s="4">
        <v>3</v>
      </c>
      <c r="D138" s="3" t="s">
        <v>49</v>
      </c>
      <c r="E138" s="3" t="s">
        <v>31</v>
      </c>
      <c r="F138" s="3" t="s">
        <v>904</v>
      </c>
      <c r="G138" s="4" t="str">
        <f t="shared" si="13"/>
        <v>17.3</v>
      </c>
      <c r="H138" s="3" t="s">
        <v>484</v>
      </c>
      <c r="I138" s="5"/>
      <c r="J138" s="5" t="s">
        <v>48</v>
      </c>
      <c r="K138" s="3" t="str">
        <f t="shared" si="10"/>
        <v>Systematic random (Loonam et al., 2021)</v>
      </c>
      <c r="L138" s="3" t="s">
        <v>48</v>
      </c>
      <c r="M138" s="5" t="s">
        <v>947</v>
      </c>
      <c r="N138" s="5"/>
      <c r="O138" s="3" t="s">
        <v>48</v>
      </c>
      <c r="P138" s="3" t="s">
        <v>48</v>
      </c>
      <c r="Q138" s="3" t="s">
        <v>484</v>
      </c>
      <c r="R138" s="5" t="s">
        <v>484</v>
      </c>
      <c r="S138" s="3"/>
      <c r="T138" s="3"/>
      <c r="U138" s="3"/>
      <c r="V138" s="3"/>
      <c r="W138" s="3"/>
      <c r="X138" s="3"/>
      <c r="Y138" s="3"/>
      <c r="Z138" s="3"/>
      <c r="AA138" s="3"/>
      <c r="AB138" s="3"/>
      <c r="AC138" s="3"/>
      <c r="AD138" s="3"/>
      <c r="AE138" s="3"/>
      <c r="AF138" s="3"/>
      <c r="AG138" s="3"/>
      <c r="AH138" s="3"/>
      <c r="AI138" s="3"/>
      <c r="AJ138" s="3"/>
      <c r="AK138" s="3"/>
      <c r="AL138" s="3"/>
      <c r="AM138" s="3"/>
      <c r="AN138" s="5"/>
      <c r="AO138" s="5"/>
      <c r="AP138" s="5" t="s">
        <v>484</v>
      </c>
      <c r="AQ138" s="3" t="s">
        <v>42</v>
      </c>
      <c r="AR138" s="3" t="s">
        <v>947</v>
      </c>
      <c r="AS138" s="14" t="s">
        <v>576</v>
      </c>
    </row>
    <row r="139" spans="1:45" ht="15.75" hidden="1" customHeight="1">
      <c r="A139" s="7" t="s">
        <v>429</v>
      </c>
      <c r="B139" s="7">
        <v>17</v>
      </c>
      <c r="C139" s="4">
        <v>4</v>
      </c>
      <c r="D139" s="7" t="s">
        <v>49</v>
      </c>
      <c r="E139" s="7" t="s">
        <v>113</v>
      </c>
      <c r="F139" s="3" t="s">
        <v>910</v>
      </c>
      <c r="G139" s="4" t="str">
        <f t="shared" si="13"/>
        <v>17.4</v>
      </c>
      <c r="H139" s="3" t="s">
        <v>484</v>
      </c>
      <c r="I139" s="5"/>
      <c r="J139" s="5" t="s">
        <v>348</v>
      </c>
      <c r="K139" s="3" t="str">
        <f t="shared" si="10"/>
        <v>Dependent on species density and distribution (e.g., more cameras with lower density and more clumped distribution) (Moeller et al., 2018)</v>
      </c>
      <c r="L139" s="7" t="s">
        <v>336</v>
      </c>
      <c r="M139" s="5" t="s">
        <v>1053</v>
      </c>
      <c r="N139" s="5"/>
      <c r="O139" s="7" t="s">
        <v>47</v>
      </c>
      <c r="P139" s="5" t="s">
        <v>348</v>
      </c>
      <c r="Q139" s="3" t="s">
        <v>484</v>
      </c>
      <c r="R139" s="5" t="s">
        <v>484</v>
      </c>
      <c r="S139" s="7"/>
      <c r="T139" s="3"/>
      <c r="U139" s="3"/>
      <c r="V139" s="3"/>
      <c r="W139" s="3"/>
      <c r="X139" s="3"/>
      <c r="Y139" s="3"/>
      <c r="Z139" s="3"/>
      <c r="AA139" s="3"/>
      <c r="AB139" s="3"/>
      <c r="AC139" s="3"/>
      <c r="AD139" s="3"/>
      <c r="AE139" s="3"/>
      <c r="AF139" s="3"/>
      <c r="AG139" s="3"/>
      <c r="AH139" s="3"/>
      <c r="AI139" s="3"/>
      <c r="AJ139" s="3"/>
      <c r="AK139" s="3"/>
      <c r="AL139" s="3"/>
      <c r="AM139" s="3"/>
      <c r="AN139" s="5"/>
      <c r="AO139" s="5"/>
      <c r="AP139" s="5" t="s">
        <v>484</v>
      </c>
      <c r="AQ139" s="7" t="s">
        <v>118</v>
      </c>
      <c r="AR139" s="3" t="s">
        <v>947</v>
      </c>
      <c r="AS139" s="14" t="s">
        <v>576</v>
      </c>
    </row>
    <row r="140" spans="1:45" ht="15.75" hidden="1" customHeight="1">
      <c r="A140" s="7" t="s">
        <v>429</v>
      </c>
      <c r="B140" s="7">
        <v>17</v>
      </c>
      <c r="C140" s="4">
        <v>5</v>
      </c>
      <c r="D140" s="3" t="s">
        <v>49</v>
      </c>
      <c r="E140" s="3" t="s">
        <v>116</v>
      </c>
      <c r="F140" s="3" t="s">
        <v>905</v>
      </c>
      <c r="G140" s="4" t="str">
        <f t="shared" si="13"/>
        <v>17.5</v>
      </c>
      <c r="H140" s="3" t="s">
        <v>484</v>
      </c>
      <c r="I140" s="5"/>
      <c r="J140" s="5" t="s">
        <v>1054</v>
      </c>
      <c r="K140" s="3" t="str">
        <f t="shared" si="10"/>
        <v>No requirements (uses instantaneous snapshots) (Moeller et al., 2018)</v>
      </c>
      <c r="L140" s="3" t="s">
        <v>203</v>
      </c>
      <c r="M140" s="5" t="s">
        <v>957</v>
      </c>
      <c r="N140" s="5"/>
      <c r="O140" s="3" t="s">
        <v>204</v>
      </c>
      <c r="P140" s="3" t="s">
        <v>1054</v>
      </c>
      <c r="Q140" s="3" t="s">
        <v>484</v>
      </c>
      <c r="R140" s="5" t="s">
        <v>484</v>
      </c>
      <c r="S140" s="3"/>
      <c r="T140" s="3"/>
      <c r="U140" s="3"/>
      <c r="V140" s="3"/>
      <c r="W140" s="3"/>
      <c r="X140" s="3"/>
      <c r="Y140" s="3"/>
      <c r="Z140" s="3"/>
      <c r="AA140" s="3"/>
      <c r="AB140" s="3"/>
      <c r="AC140" s="3"/>
      <c r="AD140" s="3"/>
      <c r="AE140" s="3"/>
      <c r="AF140" s="3"/>
      <c r="AG140" s="3"/>
      <c r="AH140" s="3"/>
      <c r="AI140" s="3"/>
      <c r="AJ140" s="3"/>
      <c r="AK140" s="3"/>
      <c r="AL140" s="3"/>
      <c r="AM140" s="3"/>
      <c r="AN140" s="5"/>
      <c r="AO140" s="5"/>
      <c r="AP140" s="5" t="s">
        <v>484</v>
      </c>
      <c r="AQ140" s="3" t="s">
        <v>118</v>
      </c>
      <c r="AR140" s="3" t="s">
        <v>947</v>
      </c>
      <c r="AS140" s="14" t="s">
        <v>576</v>
      </c>
    </row>
    <row r="141" spans="1:45" ht="15.75" hidden="1" customHeight="1">
      <c r="A141" s="7" t="s">
        <v>429</v>
      </c>
      <c r="B141" s="7">
        <v>17</v>
      </c>
      <c r="C141" s="4">
        <v>6</v>
      </c>
      <c r="D141" s="3" t="s">
        <v>49</v>
      </c>
      <c r="E141" s="3" t="s">
        <v>115</v>
      </c>
      <c r="F141" s="3" t="s">
        <v>909</v>
      </c>
      <c r="G141" s="4" t="str">
        <f t="shared" si="13"/>
        <v>17.6</v>
      </c>
      <c r="H141" s="3" t="s">
        <v>484</v>
      </c>
      <c r="I141" s="5"/>
      <c r="J141" s="5" t="s">
        <v>1107</v>
      </c>
      <c r="K141" s="3" t="str">
        <f t="shared" si="10"/>
        <v>&lt;b&gt;No minimum&lt;/b&gt; (Howe et al., 2017)</v>
      </c>
      <c r="L141" s="3" t="s">
        <v>206</v>
      </c>
      <c r="M141" s="3" t="s">
        <v>145</v>
      </c>
      <c r="N141" s="3" t="b">
        <v>1</v>
      </c>
      <c r="O141" s="3" t="s">
        <v>204</v>
      </c>
      <c r="P141" s="5" t="s">
        <v>206</v>
      </c>
      <c r="Q141" s="3" t="s">
        <v>484</v>
      </c>
      <c r="R141" s="5" t="s">
        <v>949</v>
      </c>
      <c r="S141" s="3"/>
      <c r="T141" s="3"/>
      <c r="U141" s="3"/>
      <c r="V141" s="3"/>
      <c r="W141" s="3"/>
      <c r="X141" s="3"/>
      <c r="Y141" s="3"/>
      <c r="Z141" s="3"/>
      <c r="AA141" s="3"/>
      <c r="AB141" s="3"/>
      <c r="AC141" s="3"/>
      <c r="AD141" s="3"/>
      <c r="AE141" s="3"/>
      <c r="AF141" s="3"/>
      <c r="AG141" s="3"/>
      <c r="AH141" s="3"/>
      <c r="AI141" s="3"/>
      <c r="AJ141" s="3"/>
      <c r="AK141" s="3"/>
      <c r="AL141" s="3"/>
      <c r="AM141" s="3"/>
      <c r="AN141" s="3"/>
      <c r="AO141" s="3"/>
      <c r="AP141" s="5" t="s">
        <v>484</v>
      </c>
      <c r="AQ141" s="3" t="s">
        <v>205</v>
      </c>
      <c r="AR141" s="3" t="s">
        <v>947</v>
      </c>
      <c r="AS141" s="14" t="s">
        <v>576</v>
      </c>
    </row>
    <row r="142" spans="1:45" ht="15.75" hidden="1" customHeight="1">
      <c r="A142" s="7" t="s">
        <v>429</v>
      </c>
      <c r="B142" s="7">
        <v>17</v>
      </c>
      <c r="C142" s="4">
        <v>9</v>
      </c>
      <c r="D142" s="5" t="s">
        <v>49</v>
      </c>
      <c r="E142" s="3" t="s">
        <v>108</v>
      </c>
      <c r="F142" s="3" t="s">
        <v>908</v>
      </c>
      <c r="G142" s="4" t="str">
        <f t="shared" si="13"/>
        <v>17.9</v>
      </c>
      <c r="H142" s="3" t="s">
        <v>484</v>
      </c>
      <c r="I142" s="5"/>
      <c r="J142" s="5" t="s">
        <v>1052</v>
      </c>
      <c r="K142" s="3" t="str">
        <f t="shared" si="10"/>
        <v>Dependent on species' density and distribution (e.g., more cameras with lower density and more clumped distribution) (Howe et al., 2017)</v>
      </c>
      <c r="L142" s="5" t="s">
        <v>348</v>
      </c>
      <c r="M142" s="5" t="s">
        <v>1053</v>
      </c>
      <c r="N142" s="5"/>
      <c r="O142" s="5" t="s">
        <v>47</v>
      </c>
      <c r="P142" s="5" t="s">
        <v>1052</v>
      </c>
      <c r="Q142" s="3" t="s">
        <v>484</v>
      </c>
      <c r="R142" s="5" t="s">
        <v>484</v>
      </c>
      <c r="S142" s="5"/>
      <c r="T142" s="3"/>
      <c r="U142" s="3"/>
      <c r="V142" s="3"/>
      <c r="W142" s="3"/>
      <c r="X142" s="3"/>
      <c r="Y142" s="3"/>
      <c r="Z142" s="3"/>
      <c r="AA142" s="3"/>
      <c r="AB142" s="3"/>
      <c r="AC142" s="3"/>
      <c r="AD142" s="3"/>
      <c r="AE142" s="3"/>
      <c r="AF142" s="3"/>
      <c r="AG142" s="3"/>
      <c r="AH142" s="3"/>
      <c r="AI142" s="3"/>
      <c r="AJ142" s="3"/>
      <c r="AK142" s="3"/>
      <c r="AL142" s="3"/>
      <c r="AM142" s="3"/>
      <c r="AN142" s="3" t="s">
        <v>47</v>
      </c>
      <c r="AO142" s="3"/>
      <c r="AP142" s="5" t="s">
        <v>348</v>
      </c>
      <c r="AQ142" s="5" t="s">
        <v>205</v>
      </c>
      <c r="AR142" s="3" t="s">
        <v>947</v>
      </c>
      <c r="AS142" s="14" t="s">
        <v>576</v>
      </c>
    </row>
    <row r="143" spans="1:45" ht="15.75" hidden="1" customHeight="1">
      <c r="A143" s="7" t="s">
        <v>429</v>
      </c>
      <c r="B143" s="7">
        <v>17</v>
      </c>
      <c r="C143" s="4">
        <v>7</v>
      </c>
      <c r="D143" s="5" t="s">
        <v>49</v>
      </c>
      <c r="E143" s="3" t="s">
        <v>108</v>
      </c>
      <c r="F143" s="3" t="s">
        <v>906</v>
      </c>
      <c r="G143" s="4" t="str">
        <f t="shared" si="13"/>
        <v>17.7</v>
      </c>
      <c r="H143" s="3" t="s">
        <v>397</v>
      </c>
      <c r="I143" s="3"/>
      <c r="J143" s="5" t="s">
        <v>1106</v>
      </c>
      <c r="K143" s="3" t="str">
        <f t="shared" si="10"/>
        <v>&lt;b&gt;≥ 20 (minumum)&lt;/b&gt; (Moeller et al., 2018)</v>
      </c>
      <c r="L143" s="5" t="s">
        <v>390</v>
      </c>
      <c r="M143" s="3" t="s">
        <v>145</v>
      </c>
      <c r="N143" s="3" t="b">
        <v>1</v>
      </c>
      <c r="O143" s="5" t="s">
        <v>989</v>
      </c>
      <c r="P143" s="5" t="s">
        <v>988</v>
      </c>
      <c r="Q143" s="3" t="s">
        <v>484</v>
      </c>
      <c r="R143" s="5" t="s">
        <v>965</v>
      </c>
      <c r="S143" s="5"/>
      <c r="T143" s="3"/>
      <c r="U143" s="3"/>
      <c r="V143" s="3"/>
      <c r="W143" s="3"/>
      <c r="X143" s="3"/>
      <c r="Y143" s="3"/>
      <c r="Z143" s="3"/>
      <c r="AA143" s="3"/>
      <c r="AB143" s="3"/>
      <c r="AC143" s="3"/>
      <c r="AD143" s="3"/>
      <c r="AE143" s="3"/>
      <c r="AF143" s="3"/>
      <c r="AG143" s="3"/>
      <c r="AH143" s="3" t="s">
        <v>570</v>
      </c>
      <c r="AI143" s="3"/>
      <c r="AJ143" s="3"/>
      <c r="AK143" s="3"/>
      <c r="AL143" s="3"/>
      <c r="AM143" s="3"/>
      <c r="AN143" s="3"/>
      <c r="AO143" s="3"/>
      <c r="AP143" s="5" t="s">
        <v>484</v>
      </c>
      <c r="AQ143" s="5" t="s">
        <v>118</v>
      </c>
      <c r="AR143" s="3" t="s">
        <v>947</v>
      </c>
      <c r="AS143" s="14" t="s">
        <v>576</v>
      </c>
    </row>
    <row r="144" spans="1:45" ht="15.75" hidden="1" customHeight="1">
      <c r="A144" s="7" t="s">
        <v>429</v>
      </c>
      <c r="B144" s="7">
        <v>17</v>
      </c>
      <c r="C144" s="4">
        <v>8</v>
      </c>
      <c r="D144" s="5" t="s">
        <v>49</v>
      </c>
      <c r="E144" s="3" t="s">
        <v>108</v>
      </c>
      <c r="F144" s="3" t="s">
        <v>907</v>
      </c>
      <c r="G144" s="4" t="str">
        <f t="shared" si="13"/>
        <v>17.8</v>
      </c>
      <c r="H144" s="3" t="s">
        <v>484</v>
      </c>
      <c r="I144" s="3"/>
      <c r="J144" s="5" t="s">
        <v>162</v>
      </c>
      <c r="K144" s="3" t="str">
        <f t="shared" si="10"/>
        <v>Ideally &gt; 50 (Moeller et al., 2018)</v>
      </c>
      <c r="L144" s="5" t="s">
        <v>162</v>
      </c>
      <c r="M144" s="7" t="s">
        <v>960</v>
      </c>
      <c r="N144" s="7"/>
      <c r="O144" s="5" t="s">
        <v>163</v>
      </c>
      <c r="P144" s="5" t="s">
        <v>162</v>
      </c>
      <c r="Q144" s="3" t="s">
        <v>484</v>
      </c>
      <c r="R144" s="5" t="s">
        <v>965</v>
      </c>
      <c r="S144" s="5"/>
      <c r="T144" s="3"/>
      <c r="U144" s="3"/>
      <c r="V144" s="3"/>
      <c r="W144" s="3"/>
      <c r="X144" s="3"/>
      <c r="Y144" s="3"/>
      <c r="Z144" s="3"/>
      <c r="AA144" s="3"/>
      <c r="AB144" s="3"/>
      <c r="AC144" s="3"/>
      <c r="AD144" s="3"/>
      <c r="AE144" s="3"/>
      <c r="AF144" s="3"/>
      <c r="AG144" s="3"/>
      <c r="AH144" s="3"/>
      <c r="AI144" s="3"/>
      <c r="AJ144" s="3"/>
      <c r="AK144" s="3"/>
      <c r="AL144" s="3"/>
      <c r="AM144" s="3"/>
      <c r="AN144" s="5"/>
      <c r="AO144" s="5"/>
      <c r="AP144" s="5" t="s">
        <v>484</v>
      </c>
      <c r="AQ144" s="5" t="s">
        <v>118</v>
      </c>
      <c r="AR144" s="3" t="s">
        <v>947</v>
      </c>
      <c r="AS144" s="14" t="s">
        <v>576</v>
      </c>
    </row>
    <row r="145" spans="1:45" ht="15.75" hidden="1" customHeight="1">
      <c r="A145" s="7" t="s">
        <v>429</v>
      </c>
      <c r="B145" s="7">
        <v>17</v>
      </c>
      <c r="C145" s="4">
        <v>10</v>
      </c>
      <c r="D145" s="5" t="s">
        <v>49</v>
      </c>
      <c r="E145" s="3" t="s">
        <v>120</v>
      </c>
      <c r="F145" s="3" t="s">
        <v>911</v>
      </c>
      <c r="G145" s="4" t="str">
        <f t="shared" si="13"/>
        <v>17.10</v>
      </c>
      <c r="H145" s="3" t="s">
        <v>484</v>
      </c>
      <c r="I145" s="5"/>
      <c r="J145" s="5" t="s">
        <v>1055</v>
      </c>
      <c r="K145" s="3" t="str">
        <f t="shared" ref="K145:K176" si="14">J145&amp;" ("&amp;AQ145&amp;")"</f>
        <v>No requirements (Moeller et al., 2018)</v>
      </c>
      <c r="L145" s="5" t="s">
        <v>119</v>
      </c>
      <c r="M145" s="5" t="s">
        <v>957</v>
      </c>
      <c r="N145" s="5"/>
      <c r="O145" s="3" t="s">
        <v>484</v>
      </c>
      <c r="P145" s="3" t="s">
        <v>1055</v>
      </c>
      <c r="Q145" s="3" t="s">
        <v>484</v>
      </c>
      <c r="R145" s="5" t="s">
        <v>484</v>
      </c>
      <c r="S145" s="5"/>
      <c r="T145" s="3"/>
      <c r="U145" s="3"/>
      <c r="V145" s="3"/>
      <c r="W145" s="3"/>
      <c r="X145" s="3"/>
      <c r="Y145" s="3"/>
      <c r="Z145" s="3"/>
      <c r="AA145" s="3"/>
      <c r="AB145" s="3"/>
      <c r="AC145" s="3"/>
      <c r="AD145" s="3"/>
      <c r="AE145" s="3"/>
      <c r="AF145" s="3"/>
      <c r="AG145" s="3"/>
      <c r="AH145" s="3"/>
      <c r="AI145" s="3"/>
      <c r="AJ145" s="3"/>
      <c r="AK145" s="3"/>
      <c r="AL145" s="3"/>
      <c r="AM145" s="3"/>
      <c r="AN145" s="5"/>
      <c r="AO145" s="5"/>
      <c r="AP145" s="5" t="s">
        <v>484</v>
      </c>
      <c r="AQ145" s="5" t="s">
        <v>118</v>
      </c>
      <c r="AR145" s="3" t="s">
        <v>947</v>
      </c>
      <c r="AS145" s="14" t="s">
        <v>576</v>
      </c>
    </row>
    <row r="146" spans="1:45" ht="15.75" hidden="1" customHeight="1">
      <c r="A146" s="43" t="s">
        <v>428</v>
      </c>
      <c r="B146" s="7">
        <v>3</v>
      </c>
      <c r="C146" s="4">
        <v>1</v>
      </c>
      <c r="D146" s="3" t="s">
        <v>36</v>
      </c>
      <c r="E146" s="3" t="s">
        <v>31</v>
      </c>
      <c r="F146" s="3" t="s">
        <v>645</v>
      </c>
      <c r="G146" s="4" t="str">
        <f t="shared" ref="G146:G184" si="15">IF(C146&lt;10,(B146&amp;".0"&amp;C146),(B146&amp;"."&amp;C146))</f>
        <v>3.01</v>
      </c>
      <c r="H146" s="3" t="s">
        <v>484</v>
      </c>
      <c r="I146" s="3"/>
      <c r="J146" s="5" t="s">
        <v>87</v>
      </c>
      <c r="K146" s="3" t="str">
        <f t="shared" si="14"/>
        <v>Ideally random (Mackenzie &amp; Royle, 2005; Guillera-Arroita et al., 2010; O'Brien, 2010; O'Connell &amp; Bailey, 2011; Shannon et al., 2014)</v>
      </c>
      <c r="L146" s="3" t="s">
        <v>87</v>
      </c>
      <c r="M146" s="7" t="s">
        <v>960</v>
      </c>
      <c r="N146" s="7"/>
      <c r="O146" s="3" t="s">
        <v>85</v>
      </c>
      <c r="P146" s="3" t="s">
        <v>87</v>
      </c>
      <c r="Q146" s="3" t="s">
        <v>484</v>
      </c>
      <c r="R146" s="5" t="s">
        <v>484</v>
      </c>
      <c r="S146" s="3"/>
      <c r="T146" s="3"/>
      <c r="U146" s="3"/>
      <c r="V146" s="3"/>
      <c r="W146" s="3"/>
      <c r="X146" s="3"/>
      <c r="Y146" s="3"/>
      <c r="Z146" s="3"/>
      <c r="AA146" s="3"/>
      <c r="AB146" s="3"/>
      <c r="AC146" s="3"/>
      <c r="AD146" s="3"/>
      <c r="AE146" s="3"/>
      <c r="AF146" s="3"/>
      <c r="AG146" s="3"/>
      <c r="AH146" s="3"/>
      <c r="AI146" s="3"/>
      <c r="AJ146" s="3"/>
      <c r="AK146" s="3"/>
      <c r="AL146" s="3"/>
      <c r="AM146" s="3"/>
      <c r="AN146" s="3"/>
      <c r="AO146" s="3"/>
      <c r="AP146" s="5" t="s">
        <v>484</v>
      </c>
      <c r="AQ146" s="3" t="s">
        <v>88</v>
      </c>
      <c r="AR146" s="3" t="s">
        <v>947</v>
      </c>
      <c r="AS146" s="14" t="s">
        <v>576</v>
      </c>
    </row>
    <row r="147" spans="1:45" ht="15.75" hidden="1" customHeight="1">
      <c r="A147" s="43" t="s">
        <v>428</v>
      </c>
      <c r="B147" s="7">
        <v>3</v>
      </c>
      <c r="C147" s="4">
        <v>2</v>
      </c>
      <c r="D147" s="3" t="s">
        <v>36</v>
      </c>
      <c r="E147" s="3" t="s">
        <v>31</v>
      </c>
      <c r="F147" s="3" t="s">
        <v>646</v>
      </c>
      <c r="G147" s="4" t="str">
        <f t="shared" si="15"/>
        <v>3.02</v>
      </c>
      <c r="H147" s="3" t="s">
        <v>484</v>
      </c>
      <c r="I147" s="5"/>
      <c r="J147" s="5" t="s">
        <v>30</v>
      </c>
      <c r="K147" s="3" t="str">
        <f t="shared" si="14"/>
        <v>Targeted (Mackenzie &amp; Royle, 2005; Guillera-Arroita et al., 2010; O'Brien, 2010; Shannon et al., 2014)</v>
      </c>
      <c r="L147" s="3" t="s">
        <v>30</v>
      </c>
      <c r="M147" s="5" t="s">
        <v>947</v>
      </c>
      <c r="N147" s="5"/>
      <c r="O147" s="3" t="s">
        <v>30</v>
      </c>
      <c r="P147" s="3" t="s">
        <v>30</v>
      </c>
      <c r="Q147" s="3" t="s">
        <v>484</v>
      </c>
      <c r="R147" s="5" t="s">
        <v>484</v>
      </c>
      <c r="S147" s="3"/>
      <c r="T147" s="3"/>
      <c r="U147" s="3"/>
      <c r="V147" s="3"/>
      <c r="W147" s="3"/>
      <c r="X147" s="3"/>
      <c r="Y147" s="3"/>
      <c r="Z147" s="3"/>
      <c r="AA147" s="3"/>
      <c r="AB147" s="3"/>
      <c r="AC147" s="3"/>
      <c r="AD147" s="3"/>
      <c r="AE147" s="3"/>
      <c r="AF147" s="3"/>
      <c r="AG147" s="3"/>
      <c r="AH147" s="3"/>
      <c r="AI147" s="3"/>
      <c r="AJ147" s="3"/>
      <c r="AK147" s="3"/>
      <c r="AL147" s="3"/>
      <c r="AM147" s="3"/>
      <c r="AN147" s="5"/>
      <c r="AO147" s="5"/>
      <c r="AP147" s="5" t="s">
        <v>484</v>
      </c>
      <c r="AQ147" s="3" t="s">
        <v>35</v>
      </c>
      <c r="AR147" s="3" t="s">
        <v>947</v>
      </c>
      <c r="AS147" s="14" t="s">
        <v>576</v>
      </c>
    </row>
    <row r="148" spans="1:45" ht="15.75" hidden="1" customHeight="1">
      <c r="A148" s="43" t="s">
        <v>428</v>
      </c>
      <c r="B148" s="7">
        <v>3</v>
      </c>
      <c r="C148" s="4">
        <v>3</v>
      </c>
      <c r="D148" s="3" t="s">
        <v>36</v>
      </c>
      <c r="E148" s="3" t="s">
        <v>31</v>
      </c>
      <c r="F148" s="3" t="s">
        <v>647</v>
      </c>
      <c r="G148" s="4" t="str">
        <f t="shared" si="15"/>
        <v>3.03</v>
      </c>
      <c r="H148" s="3" t="s">
        <v>484</v>
      </c>
      <c r="I148" s="5"/>
      <c r="J148" s="5" t="s">
        <v>148</v>
      </c>
      <c r="K148" s="3" t="str">
        <f t="shared" si="14"/>
        <v>Clustered (O'Connell &amp; Bailey, 2011; Pacifici et al., 2015)</v>
      </c>
      <c r="L148" s="3" t="s">
        <v>148</v>
      </c>
      <c r="M148" s="5" t="s">
        <v>947</v>
      </c>
      <c r="N148" s="5"/>
      <c r="O148" s="3" t="s">
        <v>148</v>
      </c>
      <c r="P148" s="3" t="s">
        <v>148</v>
      </c>
      <c r="Q148" s="3" t="s">
        <v>484</v>
      </c>
      <c r="R148" s="5" t="s">
        <v>484</v>
      </c>
      <c r="S148" s="3"/>
      <c r="T148" s="3"/>
      <c r="U148" s="3"/>
      <c r="V148" s="3"/>
      <c r="W148" s="3"/>
      <c r="X148" s="3"/>
      <c r="Y148" s="3"/>
      <c r="Z148" s="3"/>
      <c r="AA148" s="3"/>
      <c r="AB148" s="3"/>
      <c r="AC148" s="3"/>
      <c r="AD148" s="3"/>
      <c r="AE148" s="3"/>
      <c r="AF148" s="3"/>
      <c r="AG148" s="3"/>
      <c r="AH148" s="3"/>
      <c r="AI148" s="3"/>
      <c r="AJ148" s="3"/>
      <c r="AK148" s="3"/>
      <c r="AL148" s="3"/>
      <c r="AM148" s="3"/>
      <c r="AN148" s="5"/>
      <c r="AO148" s="5"/>
      <c r="AP148" s="5" t="s">
        <v>484</v>
      </c>
      <c r="AQ148" s="3" t="s">
        <v>151</v>
      </c>
      <c r="AR148" s="3" t="s">
        <v>947</v>
      </c>
      <c r="AS148" s="14" t="s">
        <v>576</v>
      </c>
    </row>
    <row r="149" spans="1:45" ht="15.75" hidden="1" customHeight="1">
      <c r="A149" s="43" t="s">
        <v>428</v>
      </c>
      <c r="B149" s="7">
        <v>3</v>
      </c>
      <c r="C149" s="4">
        <v>4</v>
      </c>
      <c r="D149" s="3" t="s">
        <v>36</v>
      </c>
      <c r="E149" s="3" t="s">
        <v>31</v>
      </c>
      <c r="F149" s="3" t="s">
        <v>648</v>
      </c>
      <c r="G149" s="4" t="str">
        <f t="shared" si="15"/>
        <v>3.04</v>
      </c>
      <c r="H149" s="3" t="s">
        <v>484</v>
      </c>
      <c r="I149" s="5"/>
      <c r="J149" s="5" t="s">
        <v>78</v>
      </c>
      <c r="K149" s="3" t="str">
        <f t="shared" si="14"/>
        <v>Stratified random (Wearn &amp; Glover-Kapfer, 2017)</v>
      </c>
      <c r="L149" s="3" t="s">
        <v>78</v>
      </c>
      <c r="M149" s="5" t="s">
        <v>947</v>
      </c>
      <c r="N149" s="5"/>
      <c r="O149" s="3" t="s">
        <v>78</v>
      </c>
      <c r="P149" s="3" t="s">
        <v>78</v>
      </c>
      <c r="Q149" s="3" t="s">
        <v>484</v>
      </c>
      <c r="R149" s="5" t="s">
        <v>484</v>
      </c>
      <c r="S149" s="3"/>
      <c r="T149" s="3"/>
      <c r="U149" s="3"/>
      <c r="V149" s="3"/>
      <c r="W149" s="3"/>
      <c r="X149" s="3"/>
      <c r="Y149" s="3"/>
      <c r="Z149" s="3"/>
      <c r="AA149" s="3"/>
      <c r="AB149" s="3"/>
      <c r="AC149" s="3"/>
      <c r="AD149" s="3"/>
      <c r="AE149" s="3"/>
      <c r="AF149" s="3"/>
      <c r="AG149" s="3"/>
      <c r="AH149" s="3"/>
      <c r="AI149" s="3"/>
      <c r="AJ149" s="3"/>
      <c r="AK149" s="3"/>
      <c r="AL149" s="3"/>
      <c r="AM149" s="3"/>
      <c r="AN149" s="5"/>
      <c r="AO149" s="5"/>
      <c r="AP149" s="5" t="s">
        <v>484</v>
      </c>
      <c r="AQ149" s="3" t="s">
        <v>27</v>
      </c>
      <c r="AR149" s="3" t="s">
        <v>947</v>
      </c>
      <c r="AS149" s="14" t="s">
        <v>576</v>
      </c>
    </row>
    <row r="150" spans="1:45" ht="15.75" hidden="1" customHeight="1">
      <c r="A150" s="43" t="s">
        <v>428</v>
      </c>
      <c r="B150" s="7">
        <v>3</v>
      </c>
      <c r="C150" s="4">
        <v>5</v>
      </c>
      <c r="D150" s="7" t="s">
        <v>36</v>
      </c>
      <c r="E150" s="7" t="s">
        <v>113</v>
      </c>
      <c r="F150" s="3" t="s">
        <v>660</v>
      </c>
      <c r="G150" s="4" t="str">
        <f t="shared" si="15"/>
        <v>3.05</v>
      </c>
      <c r="H150" s="3" t="s">
        <v>484</v>
      </c>
      <c r="I150" s="5"/>
      <c r="J150" s="5" t="s">
        <v>160</v>
      </c>
      <c r="K150" s="3" t="str">
        <f t="shared" si="14"/>
        <v>Species-dependent (Wearn &amp; Glover-Kapfer, 2017)</v>
      </c>
      <c r="L150" s="7" t="s">
        <v>160</v>
      </c>
      <c r="M150" s="5" t="s">
        <v>947</v>
      </c>
      <c r="N150" s="5"/>
      <c r="O150" s="7" t="s">
        <v>47</v>
      </c>
      <c r="P150" s="7" t="s">
        <v>160</v>
      </c>
      <c r="Q150" s="3" t="s">
        <v>484</v>
      </c>
      <c r="R150" s="5" t="s">
        <v>949</v>
      </c>
      <c r="S150" s="7"/>
      <c r="T150" s="3"/>
      <c r="U150" s="3"/>
      <c r="V150" s="3"/>
      <c r="W150" s="3"/>
      <c r="X150" s="3"/>
      <c r="Y150" s="3"/>
      <c r="Z150" s="3"/>
      <c r="AA150" s="3"/>
      <c r="AB150" s="3"/>
      <c r="AC150" s="3"/>
      <c r="AD150" s="3"/>
      <c r="AE150" s="3"/>
      <c r="AF150" s="3"/>
      <c r="AG150" s="3"/>
      <c r="AH150" s="3"/>
      <c r="AI150" s="3"/>
      <c r="AJ150" s="3"/>
      <c r="AK150" s="3"/>
      <c r="AL150" s="3"/>
      <c r="AM150" s="3"/>
      <c r="AN150" s="3" t="s">
        <v>47</v>
      </c>
      <c r="AO150" s="3"/>
      <c r="AP150" s="5" t="s">
        <v>484</v>
      </c>
      <c r="AQ150" s="7" t="s">
        <v>27</v>
      </c>
      <c r="AR150" s="3" t="s">
        <v>947</v>
      </c>
      <c r="AS150" s="14" t="s">
        <v>576</v>
      </c>
    </row>
    <row r="151" spans="1:45" ht="15.75" hidden="1" customHeight="1">
      <c r="A151" s="43" t="s">
        <v>428</v>
      </c>
      <c r="B151" s="7">
        <v>3</v>
      </c>
      <c r="C151" s="4">
        <v>6</v>
      </c>
      <c r="D151" s="7" t="s">
        <v>36</v>
      </c>
      <c r="E151" s="7" t="s">
        <v>113</v>
      </c>
      <c r="F151" s="3" t="s">
        <v>661</v>
      </c>
      <c r="G151" s="4" t="str">
        <f t="shared" si="15"/>
        <v>3.06</v>
      </c>
      <c r="H151" s="3" t="s">
        <v>484</v>
      </c>
      <c r="I151" s="5"/>
      <c r="J151" s="5" t="s">
        <v>955</v>
      </c>
      <c r="K151" s="3" t="str">
        <f t="shared" si="14"/>
        <v>&gt; 1200 (Wearn &amp; Glover-Kapfer, 2017)</v>
      </c>
      <c r="L151" s="7" t="s">
        <v>189</v>
      </c>
      <c r="M151" s="7"/>
      <c r="N151" s="7"/>
      <c r="O151" s="7" t="s">
        <v>191</v>
      </c>
      <c r="P151" s="9" t="s">
        <v>955</v>
      </c>
      <c r="Q151" s="7" t="s">
        <v>190</v>
      </c>
      <c r="R151" s="5" t="s">
        <v>949</v>
      </c>
      <c r="S151" s="7"/>
      <c r="T151" s="3"/>
      <c r="U151" s="3"/>
      <c r="V151" s="3"/>
      <c r="W151" s="3"/>
      <c r="X151" s="3"/>
      <c r="Y151" s="3"/>
      <c r="Z151" s="3"/>
      <c r="AA151" s="3"/>
      <c r="AB151" s="3"/>
      <c r="AC151" s="3"/>
      <c r="AD151" s="3"/>
      <c r="AE151" s="3"/>
      <c r="AF151" s="3"/>
      <c r="AG151" s="3"/>
      <c r="AH151" s="3"/>
      <c r="AI151" s="3"/>
      <c r="AJ151" s="3"/>
      <c r="AK151" s="3"/>
      <c r="AL151" s="3"/>
      <c r="AM151" s="3"/>
      <c r="AN151" s="7"/>
      <c r="AO151" s="7"/>
      <c r="AP151" s="5" t="s">
        <v>484</v>
      </c>
      <c r="AQ151" s="7" t="s">
        <v>27</v>
      </c>
      <c r="AR151" s="3" t="s">
        <v>947</v>
      </c>
      <c r="AS151" s="14" t="s">
        <v>576</v>
      </c>
    </row>
    <row r="152" spans="1:45" ht="15.75" hidden="1" customHeight="1">
      <c r="A152" s="43" t="s">
        <v>428</v>
      </c>
      <c r="B152" s="7">
        <v>3</v>
      </c>
      <c r="C152" s="4">
        <v>7</v>
      </c>
      <c r="D152" s="7" t="s">
        <v>36</v>
      </c>
      <c r="E152" s="7" t="s">
        <v>113</v>
      </c>
      <c r="F152" s="3" t="s">
        <v>662</v>
      </c>
      <c r="G152" s="4" t="str">
        <f t="shared" si="15"/>
        <v>3.07</v>
      </c>
      <c r="H152" s="3" t="s">
        <v>484</v>
      </c>
      <c r="I152" s="5"/>
      <c r="J152" s="5" t="s">
        <v>956</v>
      </c>
      <c r="K152" s="3" t="str">
        <f t="shared" si="14"/>
        <v>&gt; 1000 (Mackenzie &amp; Royle, 2005; Guillera-Arroita et al., 2010; O'Brien, 2010; Shannon et al., 2014)</v>
      </c>
      <c r="L152" s="7" t="s">
        <v>199</v>
      </c>
      <c r="M152" s="7"/>
      <c r="N152" s="7"/>
      <c r="O152" s="7" t="s">
        <v>200</v>
      </c>
      <c r="P152" s="7" t="s">
        <v>956</v>
      </c>
      <c r="Q152" s="7" t="s">
        <v>190</v>
      </c>
      <c r="R152" s="5" t="s">
        <v>949</v>
      </c>
      <c r="S152" s="7"/>
      <c r="T152" s="3"/>
      <c r="U152" s="3"/>
      <c r="V152" s="3"/>
      <c r="W152" s="3"/>
      <c r="X152" s="3"/>
      <c r="Y152" s="3"/>
      <c r="Z152" s="3"/>
      <c r="AA152" s="3"/>
      <c r="AB152" s="3"/>
      <c r="AC152" s="3"/>
      <c r="AD152" s="3"/>
      <c r="AE152" s="3"/>
      <c r="AF152" s="3"/>
      <c r="AG152" s="3"/>
      <c r="AH152" s="3"/>
      <c r="AI152" s="3"/>
      <c r="AJ152" s="3"/>
      <c r="AK152" s="3"/>
      <c r="AL152" s="3"/>
      <c r="AM152" s="3"/>
      <c r="AN152" s="7"/>
      <c r="AO152" s="7"/>
      <c r="AP152" s="5" t="s">
        <v>484</v>
      </c>
      <c r="AQ152" s="7" t="s">
        <v>35</v>
      </c>
      <c r="AR152" s="3" t="s">
        <v>947</v>
      </c>
      <c r="AS152" s="14" t="s">
        <v>576</v>
      </c>
    </row>
    <row r="153" spans="1:45" ht="15.75" hidden="1" customHeight="1">
      <c r="A153" s="43" t="s">
        <v>428</v>
      </c>
      <c r="B153" s="7">
        <v>3</v>
      </c>
      <c r="C153" s="4">
        <v>8</v>
      </c>
      <c r="D153" s="7" t="s">
        <v>36</v>
      </c>
      <c r="E153" s="7" t="s">
        <v>113</v>
      </c>
      <c r="F153" s="3" t="s">
        <v>663</v>
      </c>
      <c r="G153" s="4" t="str">
        <f t="shared" si="15"/>
        <v>3.08</v>
      </c>
      <c r="H153" s="3" t="s">
        <v>615</v>
      </c>
      <c r="I153" s="7"/>
      <c r="J153" s="5" t="s">
        <v>1032</v>
      </c>
      <c r="K153" s="3" t="str">
        <f t="shared" si="14"/>
        <v>&gt; 5000 (Shannon et al., 2014)</v>
      </c>
      <c r="L153" s="7" t="s">
        <v>168</v>
      </c>
      <c r="M153" s="5"/>
      <c r="N153" s="5"/>
      <c r="O153" s="7" t="s">
        <v>169</v>
      </c>
      <c r="P153" s="7" t="s">
        <v>1032</v>
      </c>
      <c r="Q153" s="7" t="s">
        <v>1031</v>
      </c>
      <c r="R153" s="5" t="s">
        <v>949</v>
      </c>
      <c r="S153" s="7"/>
      <c r="T153" s="3"/>
      <c r="U153" s="3"/>
      <c r="V153" s="3" t="s">
        <v>12</v>
      </c>
      <c r="W153" s="3"/>
      <c r="X153" s="3"/>
      <c r="Y153" s="3" t="s">
        <v>14</v>
      </c>
      <c r="Z153" s="3"/>
      <c r="AA153" s="3"/>
      <c r="AB153" s="3"/>
      <c r="AC153" s="3"/>
      <c r="AD153" s="3"/>
      <c r="AE153" s="3"/>
      <c r="AF153" s="3"/>
      <c r="AG153" s="3"/>
      <c r="AH153" s="3"/>
      <c r="AI153" s="3"/>
      <c r="AJ153" s="3"/>
      <c r="AK153" s="3"/>
      <c r="AL153" s="3"/>
      <c r="AM153" s="3"/>
      <c r="AN153" s="5"/>
      <c r="AO153" s="5"/>
      <c r="AP153" s="5" t="s">
        <v>484</v>
      </c>
      <c r="AQ153" s="7" t="s">
        <v>167</v>
      </c>
      <c r="AR153" s="3" t="s">
        <v>947</v>
      </c>
      <c r="AS153" s="14" t="s">
        <v>576</v>
      </c>
    </row>
    <row r="154" spans="1:45" ht="14.25" hidden="1" customHeight="1">
      <c r="A154" s="43" t="s">
        <v>428</v>
      </c>
      <c r="B154" s="7">
        <v>3</v>
      </c>
      <c r="C154" s="4">
        <v>11</v>
      </c>
      <c r="D154" s="3" t="s">
        <v>36</v>
      </c>
      <c r="E154" s="3" t="s">
        <v>115</v>
      </c>
      <c r="F154" s="3" t="s">
        <v>658</v>
      </c>
      <c r="G154" s="4" t="str">
        <f t="shared" si="15"/>
        <v>3.11</v>
      </c>
      <c r="H154" s="3" t="s">
        <v>601</v>
      </c>
      <c r="I154" s="3"/>
      <c r="J154" s="5" t="s">
        <v>951</v>
      </c>
      <c r="K154" s="3" t="str">
        <f t="shared" si="14"/>
        <v>≥ 30 (Mackenzie &amp; Royle, 2005; Guillera-Arroita et al., 2010; Shannon et al., 2014)</v>
      </c>
      <c r="L154" s="3" t="s">
        <v>243</v>
      </c>
      <c r="M154" s="3"/>
      <c r="N154" s="3"/>
      <c r="O154" s="3" t="s">
        <v>240</v>
      </c>
      <c r="P154" s="3" t="s">
        <v>951</v>
      </c>
      <c r="Q154" s="3" t="s">
        <v>190</v>
      </c>
      <c r="R154" s="5" t="s">
        <v>949</v>
      </c>
      <c r="S154" s="3"/>
      <c r="T154" s="3"/>
      <c r="U154" s="3"/>
      <c r="V154" s="3" t="s">
        <v>12</v>
      </c>
      <c r="W154" s="3"/>
      <c r="X154" s="3"/>
      <c r="Y154" s="3"/>
      <c r="Z154" s="3"/>
      <c r="AA154" s="3"/>
      <c r="AB154" s="3"/>
      <c r="AC154" s="3"/>
      <c r="AD154" s="3"/>
      <c r="AE154" s="3"/>
      <c r="AF154" s="3"/>
      <c r="AG154" s="3"/>
      <c r="AH154" s="3"/>
      <c r="AI154" s="3"/>
      <c r="AJ154" s="3"/>
      <c r="AK154" s="3"/>
      <c r="AL154" s="3"/>
      <c r="AM154" s="3"/>
      <c r="AN154" s="3"/>
      <c r="AO154" s="3"/>
      <c r="AP154" s="5" t="s">
        <v>484</v>
      </c>
      <c r="AQ154" s="3" t="s">
        <v>242</v>
      </c>
      <c r="AR154" s="3" t="s">
        <v>947</v>
      </c>
      <c r="AS154" s="14" t="s">
        <v>576</v>
      </c>
    </row>
    <row r="155" spans="1:45" ht="15.75" hidden="1" customHeight="1">
      <c r="A155" s="43" t="s">
        <v>428</v>
      </c>
      <c r="B155" s="7">
        <v>3</v>
      </c>
      <c r="C155" s="4">
        <v>12</v>
      </c>
      <c r="D155" s="3" t="s">
        <v>36</v>
      </c>
      <c r="E155" s="3" t="s">
        <v>115</v>
      </c>
      <c r="F155" s="3" t="s">
        <v>659</v>
      </c>
      <c r="G155" s="4" t="str">
        <f t="shared" si="15"/>
        <v>3.12</v>
      </c>
      <c r="H155" s="3" t="s">
        <v>602</v>
      </c>
      <c r="I155" s="3"/>
      <c r="J155" s="5" t="s">
        <v>1027</v>
      </c>
      <c r="K155" s="3" t="str">
        <f t="shared" si="14"/>
        <v>80-100 (Shannon et al., 2014)</v>
      </c>
      <c r="L155" s="3" t="s">
        <v>215</v>
      </c>
      <c r="M155" s="5"/>
      <c r="N155" s="5"/>
      <c r="O155" s="3" t="s">
        <v>216</v>
      </c>
      <c r="P155" s="3" t="s">
        <v>1027</v>
      </c>
      <c r="Q155" s="3" t="s">
        <v>953</v>
      </c>
      <c r="R155" s="5" t="s">
        <v>949</v>
      </c>
      <c r="S155" s="3"/>
      <c r="T155" s="3"/>
      <c r="U155" s="3"/>
      <c r="V155" s="3" t="s">
        <v>12</v>
      </c>
      <c r="W155" s="3"/>
      <c r="X155" s="3"/>
      <c r="Y155" s="3"/>
      <c r="Z155" s="3"/>
      <c r="AA155" s="3"/>
      <c r="AB155" s="3"/>
      <c r="AC155" s="3"/>
      <c r="AD155" s="3"/>
      <c r="AE155" s="3"/>
      <c r="AF155" s="3"/>
      <c r="AG155" s="3"/>
      <c r="AH155" s="3"/>
      <c r="AI155" s="3"/>
      <c r="AJ155" s="3"/>
      <c r="AK155" s="3"/>
      <c r="AL155" s="3"/>
      <c r="AM155" s="3"/>
      <c r="AN155" s="5"/>
      <c r="AO155" s="5"/>
      <c r="AP155" s="5" t="s">
        <v>484</v>
      </c>
      <c r="AQ155" s="3" t="s">
        <v>167</v>
      </c>
      <c r="AR155" s="3" t="s">
        <v>947</v>
      </c>
      <c r="AS155" s="14" t="s">
        <v>576</v>
      </c>
    </row>
    <row r="156" spans="1:45" ht="15.75" hidden="1" customHeight="1">
      <c r="A156" s="43" t="s">
        <v>428</v>
      </c>
      <c r="B156" s="7">
        <v>3</v>
      </c>
      <c r="C156" s="4">
        <v>13</v>
      </c>
      <c r="D156" s="5" t="s">
        <v>36</v>
      </c>
      <c r="E156" s="3" t="s">
        <v>108</v>
      </c>
      <c r="F156" s="3" t="s">
        <v>651</v>
      </c>
      <c r="G156" s="4" t="str">
        <f t="shared" si="15"/>
        <v>3.13</v>
      </c>
      <c r="H156" s="3" t="s">
        <v>484</v>
      </c>
      <c r="I156" s="3"/>
      <c r="J156" s="5" t="s">
        <v>1120</v>
      </c>
      <c r="K156" s="3" t="str">
        <f t="shared" si="14"/>
        <v>&lt;b&gt;&gt; 40 (minumum)&lt;/b&gt; (Wearn &amp; Glover-Kapfer, 2017)</v>
      </c>
      <c r="L156" s="5" t="s">
        <v>385</v>
      </c>
      <c r="M156" s="3" t="s">
        <v>145</v>
      </c>
      <c r="N156" s="3" t="b">
        <v>1</v>
      </c>
      <c r="O156" s="5">
        <v>40</v>
      </c>
      <c r="P156" s="5" t="s">
        <v>1026</v>
      </c>
      <c r="Q156" s="3" t="s">
        <v>484</v>
      </c>
      <c r="R156" s="5" t="s">
        <v>965</v>
      </c>
      <c r="S156" s="5"/>
      <c r="T156" s="3"/>
      <c r="U156" s="3"/>
      <c r="V156" s="3"/>
      <c r="W156" s="3"/>
      <c r="X156" s="3"/>
      <c r="Y156" s="3"/>
      <c r="Z156" s="3"/>
      <c r="AA156" s="3"/>
      <c r="AB156" s="3"/>
      <c r="AC156" s="3"/>
      <c r="AD156" s="3"/>
      <c r="AE156" s="3"/>
      <c r="AF156" s="3"/>
      <c r="AG156" s="3"/>
      <c r="AH156" s="3" t="s">
        <v>570</v>
      </c>
      <c r="AI156" s="3"/>
      <c r="AJ156" s="3"/>
      <c r="AK156" s="3"/>
      <c r="AL156" s="3"/>
      <c r="AM156" s="3"/>
      <c r="AN156" s="3"/>
      <c r="AO156" s="3"/>
      <c r="AP156" s="5" t="s">
        <v>484</v>
      </c>
      <c r="AQ156" s="5" t="s">
        <v>27</v>
      </c>
      <c r="AR156" s="3" t="s">
        <v>947</v>
      </c>
      <c r="AS156" s="14" t="s">
        <v>576</v>
      </c>
    </row>
    <row r="157" spans="1:45" ht="15.75" hidden="1" customHeight="1">
      <c r="A157" s="43" t="s">
        <v>428</v>
      </c>
      <c r="B157" s="7">
        <v>3</v>
      </c>
      <c r="C157" s="4">
        <v>14</v>
      </c>
      <c r="D157" s="5" t="s">
        <v>36</v>
      </c>
      <c r="E157" s="3" t="s">
        <v>108</v>
      </c>
      <c r="F157" s="3" t="s">
        <v>652</v>
      </c>
      <c r="G157" s="4" t="str">
        <f t="shared" si="15"/>
        <v>3.14</v>
      </c>
      <c r="H157" s="3" t="s">
        <v>484</v>
      </c>
      <c r="I157" s="3"/>
      <c r="J157" s="5" t="s">
        <v>1025</v>
      </c>
      <c r="K157" s="3" t="str">
        <f t="shared" si="14"/>
        <v>Ideally ≥ 100 (Mackenzie &amp; Royle, 2005; Guillera-Arroita et al., 2010; Shannon et al., 2014)</v>
      </c>
      <c r="L157" s="5" t="s">
        <v>268</v>
      </c>
      <c r="M157" s="7" t="s">
        <v>960</v>
      </c>
      <c r="N157" s="7"/>
      <c r="O157" s="5" t="s">
        <v>269</v>
      </c>
      <c r="P157" s="5" t="s">
        <v>1025</v>
      </c>
      <c r="Q157" s="3" t="s">
        <v>484</v>
      </c>
      <c r="R157" s="5" t="s">
        <v>965</v>
      </c>
      <c r="S157" s="5"/>
      <c r="T157" s="3"/>
      <c r="U157" s="3"/>
      <c r="V157" s="3"/>
      <c r="W157" s="3"/>
      <c r="X157" s="3"/>
      <c r="Y157" s="3"/>
      <c r="Z157" s="3"/>
      <c r="AA157" s="3"/>
      <c r="AB157" s="3"/>
      <c r="AC157" s="3"/>
      <c r="AD157" s="3"/>
      <c r="AE157" s="3"/>
      <c r="AF157" s="3"/>
      <c r="AG157" s="3"/>
      <c r="AH157" s="3"/>
      <c r="AI157" s="3"/>
      <c r="AJ157" s="3"/>
      <c r="AK157" s="3"/>
      <c r="AL157" s="3"/>
      <c r="AM157" s="3"/>
      <c r="AN157" s="5"/>
      <c r="AO157" s="5"/>
      <c r="AP157" s="5" t="s">
        <v>484</v>
      </c>
      <c r="AQ157" s="5" t="s">
        <v>242</v>
      </c>
      <c r="AR157" s="3" t="s">
        <v>947</v>
      </c>
      <c r="AS157" s="14" t="s">
        <v>576</v>
      </c>
    </row>
    <row r="158" spans="1:45" ht="15.75" hidden="1" customHeight="1">
      <c r="A158" s="43" t="s">
        <v>428</v>
      </c>
      <c r="B158" s="7">
        <v>3</v>
      </c>
      <c r="C158" s="4">
        <v>15</v>
      </c>
      <c r="D158" s="5" t="s">
        <v>36</v>
      </c>
      <c r="E158" s="3" t="s">
        <v>108</v>
      </c>
      <c r="F158" s="3" t="s">
        <v>653</v>
      </c>
      <c r="G158" s="4" t="str">
        <f t="shared" si="15"/>
        <v>3.15</v>
      </c>
      <c r="H158" s="3" t="s">
        <v>484</v>
      </c>
      <c r="I158" s="5"/>
      <c r="J158" s="5" t="s">
        <v>159</v>
      </c>
      <c r="K158" s="3" t="str">
        <f t="shared" si="14"/>
        <v>&gt; 60; species-dependent (Rovero et al., 2013)</v>
      </c>
      <c r="L158" s="5" t="s">
        <v>159</v>
      </c>
      <c r="M158" s="5" t="s">
        <v>1024</v>
      </c>
      <c r="N158" s="5"/>
      <c r="O158" s="5" t="s">
        <v>161</v>
      </c>
      <c r="P158" s="5" t="s">
        <v>159</v>
      </c>
      <c r="Q158" s="3" t="s">
        <v>484</v>
      </c>
      <c r="R158" s="5" t="s">
        <v>965</v>
      </c>
      <c r="S158" s="5"/>
      <c r="T158" s="3"/>
      <c r="U158" s="3"/>
      <c r="V158" s="3"/>
      <c r="W158" s="3"/>
      <c r="X158" s="3"/>
      <c r="Y158" s="3"/>
      <c r="Z158" s="3"/>
      <c r="AA158" s="3"/>
      <c r="AB158" s="3"/>
      <c r="AC158" s="3"/>
      <c r="AD158" s="3"/>
      <c r="AE158" s="3"/>
      <c r="AF158" s="3"/>
      <c r="AG158" s="3"/>
      <c r="AH158" s="3"/>
      <c r="AI158" s="3"/>
      <c r="AJ158" s="3"/>
      <c r="AK158" s="3"/>
      <c r="AL158" s="3"/>
      <c r="AM158" s="3"/>
      <c r="AN158" s="3" t="s">
        <v>47</v>
      </c>
      <c r="AO158" s="3"/>
      <c r="AP158" s="5" t="s">
        <v>484</v>
      </c>
      <c r="AQ158" s="5" t="s">
        <v>39</v>
      </c>
      <c r="AR158" s="3" t="s">
        <v>947</v>
      </c>
      <c r="AS158" s="14" t="s">
        <v>576</v>
      </c>
    </row>
    <row r="159" spans="1:45" ht="15.75" hidden="1" customHeight="1">
      <c r="A159" s="43" t="s">
        <v>428</v>
      </c>
      <c r="B159" s="7">
        <v>3</v>
      </c>
      <c r="C159" s="4">
        <v>16</v>
      </c>
      <c r="D159" s="5" t="s">
        <v>36</v>
      </c>
      <c r="E159" s="3" t="s">
        <v>108</v>
      </c>
      <c r="F159" s="3" t="s">
        <v>654</v>
      </c>
      <c r="G159" s="4" t="str">
        <f t="shared" si="15"/>
        <v>3.16</v>
      </c>
      <c r="H159" s="3" t="s">
        <v>605</v>
      </c>
      <c r="I159" s="5"/>
      <c r="J159" s="5" t="s">
        <v>1023</v>
      </c>
      <c r="K159" s="3" t="str">
        <f t="shared" si="14"/>
        <v>&lt; 20 (Kays et al., 2020)</v>
      </c>
      <c r="L159" s="5" t="s">
        <v>319</v>
      </c>
      <c r="M159" s="5"/>
      <c r="N159" s="5"/>
      <c r="O159" s="5" t="s">
        <v>320</v>
      </c>
      <c r="P159" s="5" t="s">
        <v>1023</v>
      </c>
      <c r="Q159" s="5" t="s">
        <v>1021</v>
      </c>
      <c r="R159" s="5" t="s">
        <v>965</v>
      </c>
      <c r="S159" s="5"/>
      <c r="T159" s="3"/>
      <c r="U159" s="3"/>
      <c r="V159" s="3"/>
      <c r="W159" s="3"/>
      <c r="X159" s="3"/>
      <c r="Y159" s="3" t="s">
        <v>14</v>
      </c>
      <c r="Z159" s="3"/>
      <c r="AA159" s="3"/>
      <c r="AB159" s="3"/>
      <c r="AC159" s="3"/>
      <c r="AD159" s="3"/>
      <c r="AE159" s="3"/>
      <c r="AF159" s="3"/>
      <c r="AG159" s="3"/>
      <c r="AH159" s="3"/>
      <c r="AI159" s="3"/>
      <c r="AJ159" s="3"/>
      <c r="AK159" s="3"/>
      <c r="AL159" s="3"/>
      <c r="AM159" s="3"/>
      <c r="AN159" s="5"/>
      <c r="AO159" s="5"/>
      <c r="AP159" s="5" t="s">
        <v>484</v>
      </c>
      <c r="AQ159" s="5" t="s">
        <v>186</v>
      </c>
      <c r="AR159" s="3" t="s">
        <v>947</v>
      </c>
      <c r="AS159" s="14" t="s">
        <v>576</v>
      </c>
    </row>
    <row r="160" spans="1:45" ht="15.75" hidden="1" customHeight="1">
      <c r="A160" s="43" t="s">
        <v>428</v>
      </c>
      <c r="B160" s="7">
        <v>3</v>
      </c>
      <c r="C160" s="4">
        <v>17</v>
      </c>
      <c r="D160" s="5" t="s">
        <v>36</v>
      </c>
      <c r="E160" s="3" t="s">
        <v>108</v>
      </c>
      <c r="F160" s="3" t="s">
        <v>655</v>
      </c>
      <c r="G160" s="4" t="str">
        <f t="shared" si="15"/>
        <v>3.17</v>
      </c>
      <c r="H160" s="3" t="s">
        <v>605</v>
      </c>
      <c r="I160" s="5"/>
      <c r="J160" s="5" t="s">
        <v>1022</v>
      </c>
      <c r="K160" s="3" t="str">
        <f t="shared" si="14"/>
        <v>≤ 30 (Shannon et al., 2014)</v>
      </c>
      <c r="L160" s="5" t="s">
        <v>331</v>
      </c>
      <c r="M160" s="5"/>
      <c r="N160" s="5"/>
      <c r="O160" s="5" t="s">
        <v>332</v>
      </c>
      <c r="P160" s="5" t="s">
        <v>1022</v>
      </c>
      <c r="Q160" s="5" t="s">
        <v>1021</v>
      </c>
      <c r="R160" s="5" t="s">
        <v>965</v>
      </c>
      <c r="S160" s="5"/>
      <c r="T160" s="3"/>
      <c r="U160" s="3"/>
      <c r="V160" s="3"/>
      <c r="W160" s="3"/>
      <c r="X160" s="3"/>
      <c r="Y160" s="3" t="s">
        <v>14</v>
      </c>
      <c r="Z160" s="3"/>
      <c r="AA160" s="3"/>
      <c r="AB160" s="3"/>
      <c r="AC160" s="3"/>
      <c r="AD160" s="3"/>
      <c r="AE160" s="3"/>
      <c r="AF160" s="3"/>
      <c r="AG160" s="3"/>
      <c r="AH160" s="3"/>
      <c r="AI160" s="3"/>
      <c r="AJ160" s="3"/>
      <c r="AK160" s="3"/>
      <c r="AL160" s="3"/>
      <c r="AM160" s="3"/>
      <c r="AN160" s="5"/>
      <c r="AO160" s="5"/>
      <c r="AP160" s="5" t="s">
        <v>484</v>
      </c>
      <c r="AQ160" s="5" t="s">
        <v>167</v>
      </c>
      <c r="AR160" s="3" t="s">
        <v>947</v>
      </c>
      <c r="AS160" s="14" t="s">
        <v>576</v>
      </c>
    </row>
    <row r="161" spans="1:45" ht="15.75" hidden="1" customHeight="1">
      <c r="A161" s="43" t="s">
        <v>428</v>
      </c>
      <c r="B161" s="7">
        <v>3</v>
      </c>
      <c r="C161" s="4">
        <v>18</v>
      </c>
      <c r="D161" s="5" t="s">
        <v>36</v>
      </c>
      <c r="E161" s="3" t="s">
        <v>108</v>
      </c>
      <c r="F161" s="3" t="s">
        <v>656</v>
      </c>
      <c r="G161" s="4" t="str">
        <f t="shared" si="15"/>
        <v>3.18</v>
      </c>
      <c r="H161" s="3" t="s">
        <v>607</v>
      </c>
      <c r="I161" s="5"/>
      <c r="J161" s="5" t="s">
        <v>1020</v>
      </c>
      <c r="K161" s="3" t="str">
        <f t="shared" si="14"/>
        <v>&gt; 150 (Kays et al., 2020)</v>
      </c>
      <c r="L161" s="5" t="s">
        <v>187</v>
      </c>
      <c r="M161" s="5"/>
      <c r="N161" s="5"/>
      <c r="O161" s="5" t="s">
        <v>188</v>
      </c>
      <c r="P161" s="5" t="s">
        <v>1020</v>
      </c>
      <c r="Q161" s="5" t="s">
        <v>1019</v>
      </c>
      <c r="R161" s="5" t="s">
        <v>965</v>
      </c>
      <c r="S161" s="5"/>
      <c r="T161" s="3"/>
      <c r="U161" s="3"/>
      <c r="V161" s="3"/>
      <c r="W161" s="3"/>
      <c r="X161" s="3"/>
      <c r="Y161" s="3" t="s">
        <v>14</v>
      </c>
      <c r="Z161" s="3"/>
      <c r="AA161" s="3"/>
      <c r="AB161" s="3"/>
      <c r="AC161" s="3"/>
      <c r="AD161" s="3"/>
      <c r="AE161" s="3"/>
      <c r="AF161" s="3"/>
      <c r="AG161" s="3"/>
      <c r="AH161" s="3"/>
      <c r="AI161" s="3"/>
      <c r="AJ161" s="3"/>
      <c r="AK161" s="3"/>
      <c r="AL161" s="3"/>
      <c r="AM161" s="3"/>
      <c r="AN161" s="5"/>
      <c r="AO161" s="5"/>
      <c r="AP161" s="5" t="s">
        <v>484</v>
      </c>
      <c r="AQ161" s="5" t="s">
        <v>186</v>
      </c>
      <c r="AR161" s="3" t="s">
        <v>947</v>
      </c>
      <c r="AS161" s="14" t="s">
        <v>576</v>
      </c>
    </row>
    <row r="162" spans="1:45" ht="15.75" hidden="1" customHeight="1">
      <c r="A162" s="43" t="s">
        <v>428</v>
      </c>
      <c r="B162" s="7">
        <v>3</v>
      </c>
      <c r="C162" s="4">
        <v>19</v>
      </c>
      <c r="D162" s="5" t="s">
        <v>36</v>
      </c>
      <c r="E162" s="3" t="s">
        <v>108</v>
      </c>
      <c r="F162" s="3" t="s">
        <v>657</v>
      </c>
      <c r="G162" s="4" t="str">
        <f t="shared" si="15"/>
        <v>3.19</v>
      </c>
      <c r="H162" s="3" t="s">
        <v>606</v>
      </c>
      <c r="I162" s="5"/>
      <c r="J162" s="5" t="s">
        <v>1018</v>
      </c>
      <c r="K162" s="3" t="str">
        <f t="shared" si="14"/>
        <v>30-60 (Shannon et al., 2014)</v>
      </c>
      <c r="L162" s="5" t="s">
        <v>237</v>
      </c>
      <c r="M162" s="5"/>
      <c r="N162" s="5"/>
      <c r="O162" s="5" t="s">
        <v>238</v>
      </c>
      <c r="P162" s="5" t="s">
        <v>1018</v>
      </c>
      <c r="Q162" s="5" t="s">
        <v>1017</v>
      </c>
      <c r="R162" s="5" t="s">
        <v>965</v>
      </c>
      <c r="S162" s="5"/>
      <c r="T162" s="3"/>
      <c r="U162" s="3"/>
      <c r="V162" s="3"/>
      <c r="W162" s="3"/>
      <c r="X162" s="3"/>
      <c r="Y162" s="3" t="s">
        <v>14</v>
      </c>
      <c r="Z162" s="3"/>
      <c r="AA162" s="3"/>
      <c r="AB162" s="3"/>
      <c r="AC162" s="3"/>
      <c r="AD162" s="3"/>
      <c r="AE162" s="3"/>
      <c r="AF162" s="3"/>
      <c r="AG162" s="3"/>
      <c r="AH162" s="3"/>
      <c r="AI162" s="3"/>
      <c r="AJ162" s="3"/>
      <c r="AK162" s="3"/>
      <c r="AL162" s="3"/>
      <c r="AM162" s="3"/>
      <c r="AN162" s="5"/>
      <c r="AO162" s="5"/>
      <c r="AP162" s="5" t="s">
        <v>484</v>
      </c>
      <c r="AQ162" s="5" t="s">
        <v>167</v>
      </c>
      <c r="AR162" s="3" t="s">
        <v>947</v>
      </c>
      <c r="AS162" s="14" t="s">
        <v>576</v>
      </c>
    </row>
    <row r="163" spans="1:45" ht="15.75" hidden="1" customHeight="1">
      <c r="A163" s="43" t="s">
        <v>428</v>
      </c>
      <c r="B163" s="7">
        <v>3</v>
      </c>
      <c r="C163" s="4">
        <v>20</v>
      </c>
      <c r="D163" s="5" t="s">
        <v>36</v>
      </c>
      <c r="E163" s="3" t="s">
        <v>120</v>
      </c>
      <c r="F163" s="3" t="s">
        <v>664</v>
      </c>
      <c r="G163" s="4" t="str">
        <f t="shared" si="15"/>
        <v>3.20</v>
      </c>
      <c r="H163" s="3" t="s">
        <v>484</v>
      </c>
      <c r="I163" s="5"/>
      <c r="J163" s="5" t="s">
        <v>160</v>
      </c>
      <c r="K163" s="3" t="str">
        <f t="shared" si="14"/>
        <v>Species-dependent (Guillera-Arroita et al., 2010)</v>
      </c>
      <c r="L163" s="5" t="s">
        <v>160</v>
      </c>
      <c r="M163" s="5" t="s">
        <v>993</v>
      </c>
      <c r="N163" s="5"/>
      <c r="O163" s="5" t="s">
        <v>47</v>
      </c>
      <c r="P163" s="5" t="s">
        <v>160</v>
      </c>
      <c r="Q163" s="3" t="s">
        <v>484</v>
      </c>
      <c r="R163" s="5" t="s">
        <v>484</v>
      </c>
      <c r="S163" s="5"/>
      <c r="T163" s="3"/>
      <c r="U163" s="3"/>
      <c r="V163" s="3"/>
      <c r="W163" s="3"/>
      <c r="X163" s="3"/>
      <c r="Y163" s="3"/>
      <c r="Z163" s="3"/>
      <c r="AA163" s="3"/>
      <c r="AB163" s="3"/>
      <c r="AC163" s="3"/>
      <c r="AD163" s="3"/>
      <c r="AE163" s="3"/>
      <c r="AF163" s="3"/>
      <c r="AG163" s="3"/>
      <c r="AH163" s="3"/>
      <c r="AI163" s="3"/>
      <c r="AJ163" s="3"/>
      <c r="AK163" s="3"/>
      <c r="AL163" s="3"/>
      <c r="AM163" s="3"/>
      <c r="AN163" s="3" t="s">
        <v>47</v>
      </c>
      <c r="AO163" s="3"/>
      <c r="AP163" s="5" t="s">
        <v>484</v>
      </c>
      <c r="AQ163" s="5" t="s">
        <v>373</v>
      </c>
      <c r="AR163" s="3" t="s">
        <v>947</v>
      </c>
      <c r="AS163" s="14" t="s">
        <v>576</v>
      </c>
    </row>
    <row r="164" spans="1:45" ht="15.75" hidden="1" customHeight="1">
      <c r="A164" s="43" t="s">
        <v>428</v>
      </c>
      <c r="B164" s="7">
        <v>3</v>
      </c>
      <c r="C164" s="4">
        <v>21</v>
      </c>
      <c r="D164" s="5" t="s">
        <v>36</v>
      </c>
      <c r="E164" s="3" t="s">
        <v>120</v>
      </c>
      <c r="F164" s="3" t="s">
        <v>665</v>
      </c>
      <c r="G164" s="4" t="str">
        <f t="shared" si="15"/>
        <v>3.21</v>
      </c>
      <c r="H164" s="3" t="s">
        <v>484</v>
      </c>
      <c r="I164" s="3"/>
      <c r="J164" s="5" t="s">
        <v>312</v>
      </c>
      <c r="K164" s="3" t="str">
        <f t="shared" si="14"/>
        <v>Ideally &lt; 6 months (Mackenzie &amp; Royle, 2005; Guillera-Arroita et al., 2010; O'Brien, 2010; Shannon et al., 2014)</v>
      </c>
      <c r="L164" s="5" t="s">
        <v>312</v>
      </c>
      <c r="M164" s="7" t="s">
        <v>960</v>
      </c>
      <c r="N164" s="7"/>
      <c r="O164" s="5" t="s">
        <v>313</v>
      </c>
      <c r="P164" s="5" t="s">
        <v>312</v>
      </c>
      <c r="Q164" s="3" t="s">
        <v>484</v>
      </c>
      <c r="R164" s="5" t="s">
        <v>959</v>
      </c>
      <c r="S164" s="5"/>
      <c r="T164" s="3"/>
      <c r="U164" s="3"/>
      <c r="V164" s="3"/>
      <c r="W164" s="3"/>
      <c r="X164" s="3"/>
      <c r="Y164" s="3"/>
      <c r="Z164" s="3"/>
      <c r="AA164" s="3"/>
      <c r="AB164" s="3"/>
      <c r="AC164" s="3"/>
      <c r="AD164" s="3"/>
      <c r="AE164" s="3"/>
      <c r="AF164" s="3"/>
      <c r="AG164" s="3"/>
      <c r="AH164" s="3"/>
      <c r="AI164" s="3"/>
      <c r="AJ164" s="3"/>
      <c r="AK164" s="3"/>
      <c r="AL164" s="3"/>
      <c r="AM164" s="3"/>
      <c r="AN164" s="5"/>
      <c r="AO164" s="5"/>
      <c r="AP164" s="5" t="s">
        <v>484</v>
      </c>
      <c r="AQ164" s="5" t="s">
        <v>35</v>
      </c>
      <c r="AR164" s="3" t="s">
        <v>947</v>
      </c>
      <c r="AS164" s="14" t="s">
        <v>576</v>
      </c>
    </row>
    <row r="165" spans="1:45" ht="15.75" hidden="1" customHeight="1">
      <c r="A165" s="43" t="s">
        <v>428</v>
      </c>
      <c r="B165" s="7">
        <v>4</v>
      </c>
      <c r="C165" s="4">
        <v>6</v>
      </c>
      <c r="D165" s="7" t="s">
        <v>62</v>
      </c>
      <c r="E165" s="7" t="s">
        <v>113</v>
      </c>
      <c r="F165" s="3" t="s">
        <v>681</v>
      </c>
      <c r="G165" s="4" t="str">
        <f t="shared" si="15"/>
        <v>4.06</v>
      </c>
      <c r="H165" s="3" t="s">
        <v>592</v>
      </c>
      <c r="I165" s="7"/>
      <c r="J165" s="5" t="s">
        <v>1011</v>
      </c>
      <c r="K165" s="3" t="str">
        <f t="shared" si="14"/>
        <v>&gt; 2000 (Rowcliffe et al., 2008; Wearn &amp; Glover-Kapfer, 2017)</v>
      </c>
      <c r="L165" s="7" t="s">
        <v>185</v>
      </c>
      <c r="M165" s="5" t="s">
        <v>1012</v>
      </c>
      <c r="N165" s="5"/>
      <c r="O165" s="7" t="s">
        <v>181</v>
      </c>
      <c r="P165" s="7" t="s">
        <v>1011</v>
      </c>
      <c r="Q165" s="7" t="s">
        <v>1010</v>
      </c>
      <c r="R165" s="5" t="s">
        <v>949</v>
      </c>
      <c r="S165" s="7"/>
      <c r="T165" s="3"/>
      <c r="U165" s="3"/>
      <c r="V165" s="3"/>
      <c r="W165" s="3"/>
      <c r="X165" s="3"/>
      <c r="Y165" s="3" t="s">
        <v>14</v>
      </c>
      <c r="Z165" s="3" t="s">
        <v>458</v>
      </c>
      <c r="AA165" s="3" t="s">
        <v>445</v>
      </c>
      <c r="AB165" s="3"/>
      <c r="AC165" s="3"/>
      <c r="AD165" s="3"/>
      <c r="AE165" s="3"/>
      <c r="AF165" s="3"/>
      <c r="AG165" s="3"/>
      <c r="AH165" s="3"/>
      <c r="AI165" s="3"/>
      <c r="AJ165" s="3"/>
      <c r="AK165" s="3"/>
      <c r="AL165" s="3"/>
      <c r="AM165" s="3"/>
      <c r="AN165" s="5"/>
      <c r="AO165" s="5"/>
      <c r="AP165" s="5" t="s">
        <v>484</v>
      </c>
      <c r="AQ165" s="7" t="s">
        <v>166</v>
      </c>
      <c r="AR165" s="3" t="s">
        <v>947</v>
      </c>
      <c r="AS165" s="14" t="s">
        <v>576</v>
      </c>
    </row>
    <row r="166" spans="1:45" ht="15.75" hidden="1" customHeight="1">
      <c r="A166" s="43" t="s">
        <v>428</v>
      </c>
      <c r="B166" s="7">
        <v>4</v>
      </c>
      <c r="C166" s="4">
        <v>7</v>
      </c>
      <c r="D166" s="7" t="s">
        <v>62</v>
      </c>
      <c r="E166" s="7" t="s">
        <v>113</v>
      </c>
      <c r="F166" s="3" t="s">
        <v>682</v>
      </c>
      <c r="G166" s="4" t="str">
        <f t="shared" si="15"/>
        <v>4.07</v>
      </c>
      <c r="H166" s="3" t="s">
        <v>605</v>
      </c>
      <c r="I166" s="7"/>
      <c r="J166" s="5" t="s">
        <v>1009</v>
      </c>
      <c r="K166" s="3" t="str">
        <f t="shared" si="14"/>
        <v>&gt; 250 (Rowcliffe et al., 2008; Rovero &amp; Marshall, 2009; Wearn &amp; Glover-Kapfer, 2017)</v>
      </c>
      <c r="L166" s="7" t="s">
        <v>178</v>
      </c>
      <c r="M166" s="5"/>
      <c r="N166" s="5"/>
      <c r="O166" s="7" t="s">
        <v>179</v>
      </c>
      <c r="P166" s="7" t="s">
        <v>1009</v>
      </c>
      <c r="Q166" s="7" t="s">
        <v>1008</v>
      </c>
      <c r="R166" s="5" t="s">
        <v>949</v>
      </c>
      <c r="S166" s="7"/>
      <c r="T166" s="3"/>
      <c r="U166" s="3"/>
      <c r="V166" s="3"/>
      <c r="W166" s="3"/>
      <c r="X166" s="3"/>
      <c r="Y166" s="3" t="s">
        <v>14</v>
      </c>
      <c r="Z166" s="3"/>
      <c r="AA166" s="3"/>
      <c r="AB166" s="3"/>
      <c r="AC166" s="3"/>
      <c r="AD166" s="3"/>
      <c r="AE166" s="3"/>
      <c r="AF166" s="3"/>
      <c r="AG166" s="3"/>
      <c r="AH166" s="3"/>
      <c r="AI166" s="3"/>
      <c r="AJ166" s="3"/>
      <c r="AK166" s="3"/>
      <c r="AL166" s="3"/>
      <c r="AM166" s="3"/>
      <c r="AN166" s="5"/>
      <c r="AO166" s="5"/>
      <c r="AP166" s="5" t="s">
        <v>484</v>
      </c>
      <c r="AQ166" s="7" t="s">
        <v>177</v>
      </c>
      <c r="AR166" s="3" t="s">
        <v>947</v>
      </c>
      <c r="AS166" s="14" t="s">
        <v>576</v>
      </c>
    </row>
    <row r="167" spans="1:45" ht="15.75" hidden="1" customHeight="1">
      <c r="A167" s="43" t="s">
        <v>428</v>
      </c>
      <c r="B167" s="7">
        <v>4</v>
      </c>
      <c r="C167" s="4">
        <v>8</v>
      </c>
      <c r="D167" s="7" t="s">
        <v>62</v>
      </c>
      <c r="E167" s="7" t="s">
        <v>113</v>
      </c>
      <c r="F167" s="3" t="s">
        <v>683</v>
      </c>
      <c r="G167" s="4" t="str">
        <f t="shared" si="15"/>
        <v>4.08</v>
      </c>
      <c r="H167" s="3" t="s">
        <v>608</v>
      </c>
      <c r="I167" s="7"/>
      <c r="J167" s="5" t="s">
        <v>1006</v>
      </c>
      <c r="K167" s="3" t="str">
        <f t="shared" si="14"/>
        <v>&gt; 20,000 (O'Brien, 2010; Wearn &amp; Glover-Kapfer, 2017)</v>
      </c>
      <c r="L167" s="7" t="s">
        <v>379</v>
      </c>
      <c r="M167" s="5"/>
      <c r="N167" s="5"/>
      <c r="O167" s="7" t="s">
        <v>1007</v>
      </c>
      <c r="P167" s="7" t="s">
        <v>1006</v>
      </c>
      <c r="Q167" s="7" t="s">
        <v>1005</v>
      </c>
      <c r="R167" s="5" t="s">
        <v>949</v>
      </c>
      <c r="S167" s="7"/>
      <c r="T167" s="3"/>
      <c r="U167" s="3"/>
      <c r="V167" s="3"/>
      <c r="W167" s="3"/>
      <c r="X167" s="3"/>
      <c r="Y167" s="3" t="s">
        <v>14</v>
      </c>
      <c r="Z167" s="3"/>
      <c r="AA167" s="3"/>
      <c r="AB167" s="3"/>
      <c r="AC167" s="3"/>
      <c r="AD167" s="3"/>
      <c r="AE167" s="3"/>
      <c r="AF167" s="3"/>
      <c r="AG167" s="3"/>
      <c r="AH167" s="3"/>
      <c r="AI167" s="3"/>
      <c r="AJ167" s="3"/>
      <c r="AK167" s="3"/>
      <c r="AL167" s="3"/>
      <c r="AM167" s="3"/>
      <c r="AN167" s="5"/>
      <c r="AO167" s="5"/>
      <c r="AP167" s="5" t="s">
        <v>484</v>
      </c>
      <c r="AQ167" s="7" t="s">
        <v>378</v>
      </c>
      <c r="AR167" s="3" t="s">
        <v>947</v>
      </c>
      <c r="AS167" s="14" t="s">
        <v>576</v>
      </c>
    </row>
    <row r="168" spans="1:45" ht="15.75" hidden="1" customHeight="1">
      <c r="A168" s="43" t="s">
        <v>428</v>
      </c>
      <c r="B168" s="7">
        <v>4</v>
      </c>
      <c r="C168" s="4">
        <v>18</v>
      </c>
      <c r="D168" s="5" t="s">
        <v>62</v>
      </c>
      <c r="E168" s="3" t="s">
        <v>108</v>
      </c>
      <c r="F168" s="3" t="s">
        <v>674</v>
      </c>
      <c r="G168" s="4" t="str">
        <f t="shared" si="15"/>
        <v>4.18</v>
      </c>
      <c r="H168" s="3" t="s">
        <v>484</v>
      </c>
      <c r="I168" s="5" t="s">
        <v>580</v>
      </c>
      <c r="J168" s="5" t="s">
        <v>1001</v>
      </c>
      <c r="K168" s="3" t="str">
        <f t="shared" si="14"/>
        <v>≥ 20 per stratum (Wearn &amp; Glover-Kapfer, 2017)</v>
      </c>
      <c r="L168" s="5" t="s">
        <v>295</v>
      </c>
      <c r="M168" s="5"/>
      <c r="N168" s="5"/>
      <c r="O168" s="5" t="s">
        <v>296</v>
      </c>
      <c r="P168" s="5" t="s">
        <v>1001</v>
      </c>
      <c r="Q168" s="3" t="s">
        <v>1037</v>
      </c>
      <c r="R168" s="5" t="s">
        <v>1000</v>
      </c>
      <c r="S168" s="5"/>
      <c r="T168" s="3"/>
      <c r="U168" s="3"/>
      <c r="V168" s="3"/>
      <c r="W168" s="3"/>
      <c r="X168" s="3"/>
      <c r="Y168" s="3"/>
      <c r="Z168" s="3"/>
      <c r="AA168" s="3"/>
      <c r="AB168" s="3"/>
      <c r="AC168" s="3"/>
      <c r="AD168" s="3"/>
      <c r="AE168" s="3"/>
      <c r="AF168" s="3"/>
      <c r="AG168" s="3" t="s">
        <v>1047</v>
      </c>
      <c r="AH168" s="3"/>
      <c r="AI168" s="3"/>
      <c r="AJ168" s="3"/>
      <c r="AK168" s="3"/>
      <c r="AL168" s="3"/>
      <c r="AM168" s="3"/>
      <c r="AN168" s="31" t="s">
        <v>297</v>
      </c>
      <c r="AO168" s="31"/>
      <c r="AP168" s="5" t="s">
        <v>484</v>
      </c>
      <c r="AQ168" s="5" t="s">
        <v>27</v>
      </c>
      <c r="AR168" s="3" t="s">
        <v>947</v>
      </c>
      <c r="AS168" s="14" t="s">
        <v>576</v>
      </c>
    </row>
    <row r="169" spans="1:45" ht="15.75" hidden="1" customHeight="1">
      <c r="A169" s="43" t="s">
        <v>428</v>
      </c>
      <c r="B169" s="7">
        <v>4</v>
      </c>
      <c r="C169" s="4">
        <v>1</v>
      </c>
      <c r="D169" s="3" t="s">
        <v>62</v>
      </c>
      <c r="E169" s="3" t="s">
        <v>31</v>
      </c>
      <c r="F169" s="3" t="s">
        <v>666</v>
      </c>
      <c r="G169" s="4" t="str">
        <f t="shared" si="15"/>
        <v>4.01</v>
      </c>
      <c r="H169" s="3" t="s">
        <v>484</v>
      </c>
      <c r="I169" s="3"/>
      <c r="J169" s="5" t="s">
        <v>87</v>
      </c>
      <c r="K169" s="3" t="str">
        <f t="shared" si="14"/>
        <v>Ideally random (Wearn &amp; Glover-Kapfer, 2017)</v>
      </c>
      <c r="L169" s="3" t="s">
        <v>87</v>
      </c>
      <c r="M169" s="7" t="s">
        <v>960</v>
      </c>
      <c r="N169" s="7"/>
      <c r="O169" s="3" t="s">
        <v>85</v>
      </c>
      <c r="P169" s="3" t="s">
        <v>87</v>
      </c>
      <c r="Q169" s="3" t="s">
        <v>484</v>
      </c>
      <c r="R169" s="5" t="s">
        <v>484</v>
      </c>
      <c r="S169" s="3"/>
      <c r="T169" s="3"/>
      <c r="U169" s="3"/>
      <c r="V169" s="3"/>
      <c r="W169" s="3"/>
      <c r="X169" s="3"/>
      <c r="Y169" s="3"/>
      <c r="Z169" s="3"/>
      <c r="AA169" s="3"/>
      <c r="AB169" s="3"/>
      <c r="AC169" s="3"/>
      <c r="AD169" s="3"/>
      <c r="AE169" s="3"/>
      <c r="AF169" s="3"/>
      <c r="AG169" s="3"/>
      <c r="AH169" s="3"/>
      <c r="AI169" s="3"/>
      <c r="AJ169" s="3"/>
      <c r="AK169" s="3"/>
      <c r="AL169" s="3"/>
      <c r="AM169" s="3"/>
      <c r="AN169" s="3"/>
      <c r="AO169" s="3"/>
      <c r="AP169" s="5" t="s">
        <v>484</v>
      </c>
      <c r="AQ169" s="3" t="s">
        <v>27</v>
      </c>
      <c r="AR169" s="3" t="s">
        <v>947</v>
      </c>
      <c r="AS169" s="14" t="s">
        <v>576</v>
      </c>
    </row>
    <row r="170" spans="1:45" ht="15.75" hidden="1" customHeight="1">
      <c r="A170" s="43" t="s">
        <v>428</v>
      </c>
      <c r="B170" s="7">
        <v>4</v>
      </c>
      <c r="C170" s="4">
        <v>2</v>
      </c>
      <c r="D170" s="3" t="s">
        <v>62</v>
      </c>
      <c r="E170" s="3" t="s">
        <v>31</v>
      </c>
      <c r="F170" s="3" t="s">
        <v>667</v>
      </c>
      <c r="G170" s="4" t="str">
        <f t="shared" si="15"/>
        <v>4.02</v>
      </c>
      <c r="H170" s="3" t="s">
        <v>484</v>
      </c>
      <c r="I170" s="5"/>
      <c r="J170" s="5" t="s">
        <v>48</v>
      </c>
      <c r="K170" s="3" t="str">
        <f t="shared" si="14"/>
        <v>Systematic random (Wearn &amp; Glover-Kapfer, 2017)</v>
      </c>
      <c r="L170" s="3" t="s">
        <v>48</v>
      </c>
      <c r="M170" s="5" t="s">
        <v>947</v>
      </c>
      <c r="N170" s="5"/>
      <c r="O170" s="3" t="s">
        <v>48</v>
      </c>
      <c r="P170" s="3" t="s">
        <v>48</v>
      </c>
      <c r="Q170" s="3" t="s">
        <v>484</v>
      </c>
      <c r="R170" s="5" t="s">
        <v>484</v>
      </c>
      <c r="S170" s="3"/>
      <c r="T170" s="3"/>
      <c r="U170" s="3"/>
      <c r="V170" s="3"/>
      <c r="W170" s="3"/>
      <c r="X170" s="3"/>
      <c r="Y170" s="3"/>
      <c r="Z170" s="3"/>
      <c r="AA170" s="3"/>
      <c r="AB170" s="3"/>
      <c r="AC170" s="3"/>
      <c r="AD170" s="3"/>
      <c r="AE170" s="3"/>
      <c r="AF170" s="3"/>
      <c r="AG170" s="3"/>
      <c r="AH170" s="3"/>
      <c r="AI170" s="3"/>
      <c r="AJ170" s="3"/>
      <c r="AK170" s="3"/>
      <c r="AL170" s="3"/>
      <c r="AM170" s="3"/>
      <c r="AN170" s="5"/>
      <c r="AO170" s="5"/>
      <c r="AP170" s="5" t="s">
        <v>484</v>
      </c>
      <c r="AQ170" s="3" t="s">
        <v>27</v>
      </c>
      <c r="AR170" s="3" t="s">
        <v>947</v>
      </c>
      <c r="AS170" s="14" t="s">
        <v>576</v>
      </c>
    </row>
    <row r="171" spans="1:45" ht="15.75" hidden="1" customHeight="1">
      <c r="A171" s="43" t="s">
        <v>428</v>
      </c>
      <c r="B171" s="7">
        <v>4</v>
      </c>
      <c r="C171" s="4">
        <v>3</v>
      </c>
      <c r="D171" s="7" t="s">
        <v>62</v>
      </c>
      <c r="E171" s="7" t="s">
        <v>113</v>
      </c>
      <c r="F171" s="3" t="s">
        <v>678</v>
      </c>
      <c r="G171" s="4" t="str">
        <f t="shared" si="15"/>
        <v>4.03</v>
      </c>
      <c r="H171" s="3" t="s">
        <v>484</v>
      </c>
      <c r="I171" s="3"/>
      <c r="J171" s="5" t="s">
        <v>180</v>
      </c>
      <c r="K171" s="3" t="str">
        <f t="shared" si="14"/>
        <v>Ideally &gt; 2000 (Wearn &amp; Glover-Kapfer, 2017)</v>
      </c>
      <c r="L171" s="7" t="s">
        <v>180</v>
      </c>
      <c r="M171" s="7" t="s">
        <v>960</v>
      </c>
      <c r="N171" s="7"/>
      <c r="O171" s="7" t="s">
        <v>181</v>
      </c>
      <c r="P171" s="7" t="s">
        <v>1016</v>
      </c>
      <c r="Q171" s="3" t="s">
        <v>484</v>
      </c>
      <c r="R171" s="5" t="s">
        <v>949</v>
      </c>
      <c r="S171" s="7"/>
      <c r="T171" s="3"/>
      <c r="U171" s="3"/>
      <c r="V171" s="3"/>
      <c r="W171" s="3"/>
      <c r="X171" s="3"/>
      <c r="Y171" s="3"/>
      <c r="Z171" s="3"/>
      <c r="AA171" s="3"/>
      <c r="AB171" s="3"/>
      <c r="AC171" s="3"/>
      <c r="AD171" s="3"/>
      <c r="AE171" s="3"/>
      <c r="AF171" s="3"/>
      <c r="AG171" s="3"/>
      <c r="AH171" s="3"/>
      <c r="AI171" s="3"/>
      <c r="AJ171" s="3"/>
      <c r="AK171" s="3"/>
      <c r="AL171" s="3"/>
      <c r="AM171" s="3"/>
      <c r="AN171" s="7"/>
      <c r="AO171" s="7"/>
      <c r="AP171" s="5" t="s">
        <v>484</v>
      </c>
      <c r="AQ171" s="7" t="s">
        <v>27</v>
      </c>
      <c r="AR171" s="3" t="s">
        <v>947</v>
      </c>
      <c r="AS171" s="14" t="s">
        <v>576</v>
      </c>
    </row>
    <row r="172" spans="1:45" ht="15.75" hidden="1" customHeight="1">
      <c r="A172" s="43" t="s">
        <v>428</v>
      </c>
      <c r="B172" s="7">
        <v>4</v>
      </c>
      <c r="C172" s="4">
        <v>4</v>
      </c>
      <c r="D172" s="7" t="s">
        <v>62</v>
      </c>
      <c r="E172" s="7" t="s">
        <v>113</v>
      </c>
      <c r="F172" s="3" t="s">
        <v>679</v>
      </c>
      <c r="G172" s="4" t="str">
        <f t="shared" si="15"/>
        <v>4.04</v>
      </c>
      <c r="H172" s="3" t="s">
        <v>612</v>
      </c>
      <c r="I172" s="7"/>
      <c r="J172" s="5" t="s">
        <v>1014</v>
      </c>
      <c r="K172" s="3" t="str">
        <f t="shared" si="14"/>
        <v>Enough for &gt; 10 detections (Rowcliffe et al., 2008; Wearn &amp; Glover-Kapfer, 2017)</v>
      </c>
      <c r="L172" s="7" t="s">
        <v>347</v>
      </c>
      <c r="M172" s="5" t="s">
        <v>1015</v>
      </c>
      <c r="N172" s="5"/>
      <c r="O172" s="7" t="s">
        <v>47</v>
      </c>
      <c r="P172" s="7" t="s">
        <v>1014</v>
      </c>
      <c r="Q172" s="3" t="s">
        <v>484</v>
      </c>
      <c r="R172" s="5" t="s">
        <v>1013</v>
      </c>
      <c r="S172" s="7"/>
      <c r="T172" s="3"/>
      <c r="U172" s="3"/>
      <c r="V172" s="3"/>
      <c r="W172" s="3"/>
      <c r="X172" s="3"/>
      <c r="Y172" s="3"/>
      <c r="Z172" s="3"/>
      <c r="AA172" s="3"/>
      <c r="AB172" s="3"/>
      <c r="AC172" s="3"/>
      <c r="AD172" s="3"/>
      <c r="AE172" s="3"/>
      <c r="AF172" s="3"/>
      <c r="AG172" s="3"/>
      <c r="AH172" s="3"/>
      <c r="AI172" s="3"/>
      <c r="AJ172" s="3" t="s">
        <v>468</v>
      </c>
      <c r="AK172" s="3" t="s">
        <v>459</v>
      </c>
      <c r="AL172" s="3"/>
      <c r="AM172" s="3"/>
      <c r="AN172" s="5"/>
      <c r="AO172" s="5"/>
      <c r="AP172" s="7" t="s">
        <v>347</v>
      </c>
      <c r="AQ172" s="7" t="s">
        <v>166</v>
      </c>
      <c r="AR172" s="3" t="s">
        <v>947</v>
      </c>
      <c r="AS172" s="14" t="s">
        <v>576</v>
      </c>
    </row>
    <row r="173" spans="1:45" ht="15.75" hidden="1" customHeight="1">
      <c r="A173" s="43" t="s">
        <v>428</v>
      </c>
      <c r="B173" s="7">
        <v>4</v>
      </c>
      <c r="C173" s="4">
        <v>5</v>
      </c>
      <c r="D173" s="7" t="s">
        <v>62</v>
      </c>
      <c r="E173" s="7" t="s">
        <v>113</v>
      </c>
      <c r="F173" s="3" t="s">
        <v>680</v>
      </c>
      <c r="G173" s="4" t="str">
        <f t="shared" si="15"/>
        <v>4.05</v>
      </c>
      <c r="H173" s="3" t="s">
        <v>613</v>
      </c>
      <c r="I173" s="7"/>
      <c r="J173" s="5" t="s">
        <v>343</v>
      </c>
      <c r="K173" s="3" t="str">
        <f t="shared" si="14"/>
        <v>Ideally &gt; 20 detections (Rowcliffe et al., 2008; Wearn &amp; Glover-Kapfer, 2017)</v>
      </c>
      <c r="L173" s="7" t="s">
        <v>344</v>
      </c>
      <c r="M173" s="7" t="s">
        <v>960</v>
      </c>
      <c r="N173" s="7"/>
      <c r="O173" s="7" t="s">
        <v>47</v>
      </c>
      <c r="P173" s="7" t="s">
        <v>343</v>
      </c>
      <c r="Q173" s="3" t="s">
        <v>484</v>
      </c>
      <c r="R173" s="5" t="s">
        <v>1013</v>
      </c>
      <c r="S173" s="7"/>
      <c r="T173" s="3"/>
      <c r="U173" s="3"/>
      <c r="V173" s="3"/>
      <c r="W173" s="3"/>
      <c r="X173" s="3"/>
      <c r="Y173" s="3"/>
      <c r="Z173" s="3"/>
      <c r="AA173" s="3"/>
      <c r="AB173" s="3"/>
      <c r="AC173" s="3"/>
      <c r="AD173" s="3"/>
      <c r="AE173" s="3"/>
      <c r="AF173" s="3"/>
      <c r="AG173" s="3"/>
      <c r="AH173" s="3"/>
      <c r="AI173" s="3"/>
      <c r="AJ173" s="3" t="s">
        <v>468</v>
      </c>
      <c r="AK173" s="3" t="s">
        <v>459</v>
      </c>
      <c r="AL173" s="3"/>
      <c r="AM173" s="3"/>
      <c r="AN173" s="7"/>
      <c r="AO173" s="7"/>
      <c r="AP173" s="7" t="s">
        <v>344</v>
      </c>
      <c r="AQ173" s="7" t="s">
        <v>166</v>
      </c>
      <c r="AR173" s="3" t="s">
        <v>947</v>
      </c>
      <c r="AS173" s="14" t="s">
        <v>576</v>
      </c>
    </row>
    <row r="174" spans="1:45" ht="15.75" hidden="1" customHeight="1">
      <c r="A174" s="43" t="s">
        <v>428</v>
      </c>
      <c r="B174" s="7">
        <v>4</v>
      </c>
      <c r="C174" s="4">
        <v>9</v>
      </c>
      <c r="D174" s="3" t="s">
        <v>62</v>
      </c>
      <c r="E174" s="3" t="s">
        <v>116</v>
      </c>
      <c r="F174" s="3" t="s">
        <v>668</v>
      </c>
      <c r="G174" s="4" t="str">
        <f t="shared" si="15"/>
        <v>4.09</v>
      </c>
      <c r="H174" s="3" t="s">
        <v>484</v>
      </c>
      <c r="I174" s="5"/>
      <c r="J174" s="5" t="s">
        <v>1107</v>
      </c>
      <c r="K174" s="3" t="str">
        <f t="shared" si="14"/>
        <v>&lt;b&gt;No minimum&lt;/b&gt; (Wearn &amp; Glover-Kapfer, 2017)</v>
      </c>
      <c r="L174" s="3" t="s">
        <v>206</v>
      </c>
      <c r="M174" s="3" t="s">
        <v>145</v>
      </c>
      <c r="N174" s="3" t="b">
        <v>1</v>
      </c>
      <c r="O174" s="3" t="s">
        <v>204</v>
      </c>
      <c r="P174" s="5" t="s">
        <v>206</v>
      </c>
      <c r="Q174" s="3" t="s">
        <v>484</v>
      </c>
      <c r="R174" s="5" t="s">
        <v>997</v>
      </c>
      <c r="S174" s="3"/>
      <c r="T174" s="3"/>
      <c r="U174" s="3"/>
      <c r="V174" s="3"/>
      <c r="W174" s="3"/>
      <c r="X174" s="3"/>
      <c r="Y174" s="3"/>
      <c r="Z174" s="3"/>
      <c r="AA174" s="3"/>
      <c r="AB174" s="3"/>
      <c r="AC174" s="3"/>
      <c r="AD174" s="3"/>
      <c r="AE174" s="3"/>
      <c r="AF174" s="3"/>
      <c r="AG174" s="3"/>
      <c r="AH174" s="3"/>
      <c r="AI174" s="3"/>
      <c r="AJ174" s="3"/>
      <c r="AK174" s="3"/>
      <c r="AL174" s="3"/>
      <c r="AM174" s="3"/>
      <c r="AN174" s="3"/>
      <c r="AO174" s="3"/>
      <c r="AP174" s="5" t="s">
        <v>484</v>
      </c>
      <c r="AQ174" s="3" t="s">
        <v>27</v>
      </c>
      <c r="AR174" s="3" t="s">
        <v>947</v>
      </c>
      <c r="AS174" s="14" t="s">
        <v>576</v>
      </c>
    </row>
    <row r="175" spans="1:45" ht="15.75" hidden="1" customHeight="1">
      <c r="A175" s="43" t="s">
        <v>428</v>
      </c>
      <c r="B175" s="7">
        <v>4</v>
      </c>
      <c r="C175" s="4">
        <v>10</v>
      </c>
      <c r="D175" s="3" t="s">
        <v>62</v>
      </c>
      <c r="E175" s="3" t="s">
        <v>116</v>
      </c>
      <c r="F175" s="3" t="s">
        <v>669</v>
      </c>
      <c r="G175" s="4" t="str">
        <f t="shared" si="15"/>
        <v>4.10</v>
      </c>
      <c r="H175" s="3" t="s">
        <v>484</v>
      </c>
      <c r="I175" s="3"/>
      <c r="J175" s="5" t="s">
        <v>1004</v>
      </c>
      <c r="K175" s="3" t="str">
        <f t="shared" si="14"/>
        <v>Ideally ≥ 1 km (Wearn et al., 2013)</v>
      </c>
      <c r="L175" s="3" t="s">
        <v>287</v>
      </c>
      <c r="M175" s="7" t="s">
        <v>960</v>
      </c>
      <c r="N175" s="7"/>
      <c r="O175" s="3" t="s">
        <v>286</v>
      </c>
      <c r="P175" s="3" t="s">
        <v>1004</v>
      </c>
      <c r="Q175" s="3" t="s">
        <v>484</v>
      </c>
      <c r="R175" s="5" t="s">
        <v>997</v>
      </c>
      <c r="S175" s="3"/>
      <c r="T175" s="3"/>
      <c r="U175" s="3"/>
      <c r="V175" s="3"/>
      <c r="W175" s="3"/>
      <c r="X175" s="3"/>
      <c r="Y175" s="3"/>
      <c r="Z175" s="3"/>
      <c r="AA175" s="3"/>
      <c r="AB175" s="3"/>
      <c r="AC175" s="3"/>
      <c r="AD175" s="3"/>
      <c r="AE175" s="3"/>
      <c r="AF175" s="3"/>
      <c r="AG175" s="3"/>
      <c r="AH175" s="3"/>
      <c r="AI175" s="3"/>
      <c r="AJ175" s="3"/>
      <c r="AK175" s="3"/>
      <c r="AL175" s="3"/>
      <c r="AM175" s="3"/>
      <c r="AN175" s="3"/>
      <c r="AO175" s="3"/>
      <c r="AP175" s="5" t="s">
        <v>484</v>
      </c>
      <c r="AQ175" s="3" t="s">
        <v>90</v>
      </c>
      <c r="AR175" s="3" t="s">
        <v>947</v>
      </c>
      <c r="AS175" s="14" t="s">
        <v>576</v>
      </c>
    </row>
    <row r="176" spans="1:45" ht="15.75" hidden="1" customHeight="1">
      <c r="A176" s="43" t="s">
        <v>428</v>
      </c>
      <c r="B176" s="7">
        <v>4</v>
      </c>
      <c r="C176" s="4">
        <v>11</v>
      </c>
      <c r="D176" s="3" t="s">
        <v>62</v>
      </c>
      <c r="E176" s="3" t="s">
        <v>116</v>
      </c>
      <c r="F176" s="3" t="s">
        <v>670</v>
      </c>
      <c r="G176" s="4" t="str">
        <f t="shared" si="15"/>
        <v>4.11</v>
      </c>
      <c r="H176" s="3" t="s">
        <v>484</v>
      </c>
      <c r="I176" s="3"/>
      <c r="J176" s="5" t="s">
        <v>277</v>
      </c>
      <c r="K176" s="3" t="str">
        <f t="shared" si="14"/>
        <v>Ideally 1-2 km (Wearn &amp; Glover-Kapfer, 2017)</v>
      </c>
      <c r="L176" s="3" t="s">
        <v>277</v>
      </c>
      <c r="M176" s="7" t="s">
        <v>960</v>
      </c>
      <c r="N176" s="7"/>
      <c r="O176" s="3" t="s">
        <v>278</v>
      </c>
      <c r="P176" s="3" t="s">
        <v>277</v>
      </c>
      <c r="Q176" s="3" t="s">
        <v>484</v>
      </c>
      <c r="R176" s="5" t="s">
        <v>997</v>
      </c>
      <c r="S176" s="3"/>
      <c r="T176" s="3"/>
      <c r="U176" s="3"/>
      <c r="V176" s="3"/>
      <c r="W176" s="3"/>
      <c r="X176" s="3"/>
      <c r="Y176" s="3"/>
      <c r="Z176" s="3"/>
      <c r="AA176" s="3"/>
      <c r="AB176" s="3"/>
      <c r="AC176" s="3"/>
      <c r="AD176" s="3"/>
      <c r="AE176" s="3"/>
      <c r="AF176" s="3"/>
      <c r="AG176" s="3"/>
      <c r="AH176" s="3"/>
      <c r="AI176" s="3"/>
      <c r="AJ176" s="3"/>
      <c r="AK176" s="3"/>
      <c r="AL176" s="3"/>
      <c r="AM176" s="3"/>
      <c r="AN176" s="3"/>
      <c r="AO176" s="3"/>
      <c r="AP176" s="5" t="s">
        <v>484</v>
      </c>
      <c r="AQ176" s="3" t="s">
        <v>27</v>
      </c>
      <c r="AR176" s="3" t="s">
        <v>947</v>
      </c>
      <c r="AS176" s="14" t="s">
        <v>576</v>
      </c>
    </row>
    <row r="177" spans="1:45" ht="15.75" hidden="1" customHeight="1">
      <c r="A177" s="43" t="s">
        <v>428</v>
      </c>
      <c r="B177" s="7">
        <v>4</v>
      </c>
      <c r="C177" s="4">
        <v>12</v>
      </c>
      <c r="D177" s="3" t="s">
        <v>62</v>
      </c>
      <c r="E177" s="3" t="s">
        <v>115</v>
      </c>
      <c r="F177" s="3" t="s">
        <v>675</v>
      </c>
      <c r="G177" s="4" t="str">
        <f t="shared" si="15"/>
        <v>4.12</v>
      </c>
      <c r="H177" s="3" t="s">
        <v>484</v>
      </c>
      <c r="I177" s="5"/>
      <c r="J177" s="5" t="s">
        <v>1107</v>
      </c>
      <c r="K177" s="3" t="str">
        <f t="shared" ref="K177:K208" si="16">J177&amp;" ("&amp;AQ177&amp;")"</f>
        <v>&lt;b&gt;No minimum&lt;/b&gt; (Wearn &amp; Glover-Kapfer, 2017)</v>
      </c>
      <c r="L177" s="3" t="s">
        <v>206</v>
      </c>
      <c r="M177" s="3" t="s">
        <v>145</v>
      </c>
      <c r="N177" s="3" t="b">
        <v>1</v>
      </c>
      <c r="O177" s="3" t="s">
        <v>204</v>
      </c>
      <c r="P177" s="5" t="s">
        <v>206</v>
      </c>
      <c r="Q177" s="3" t="s">
        <v>484</v>
      </c>
      <c r="R177" s="5" t="s">
        <v>949</v>
      </c>
      <c r="S177" s="3"/>
      <c r="T177" s="3"/>
      <c r="U177" s="3"/>
      <c r="V177" s="3"/>
      <c r="W177" s="3"/>
      <c r="X177" s="3"/>
      <c r="Y177" s="3"/>
      <c r="Z177" s="3"/>
      <c r="AA177" s="3"/>
      <c r="AB177" s="3"/>
      <c r="AC177" s="3"/>
      <c r="AD177" s="3"/>
      <c r="AE177" s="3"/>
      <c r="AF177" s="3"/>
      <c r="AG177" s="3"/>
      <c r="AH177" s="3"/>
      <c r="AI177" s="3"/>
      <c r="AJ177" s="3"/>
      <c r="AK177" s="3"/>
      <c r="AL177" s="3"/>
      <c r="AM177" s="3"/>
      <c r="AN177" s="3"/>
      <c r="AO177" s="3"/>
      <c r="AP177" s="5" t="s">
        <v>484</v>
      </c>
      <c r="AQ177" s="3" t="s">
        <v>27</v>
      </c>
      <c r="AR177" s="3" t="s">
        <v>947</v>
      </c>
      <c r="AS177" s="14" t="s">
        <v>576</v>
      </c>
    </row>
    <row r="178" spans="1:45" ht="15.75" hidden="1" customHeight="1">
      <c r="A178" s="43" t="s">
        <v>428</v>
      </c>
      <c r="B178" s="7">
        <v>4</v>
      </c>
      <c r="C178" s="4">
        <v>13</v>
      </c>
      <c r="D178" s="3" t="s">
        <v>62</v>
      </c>
      <c r="E178" s="3" t="s">
        <v>115</v>
      </c>
      <c r="F178" s="3" t="s">
        <v>676</v>
      </c>
      <c r="G178" s="4" t="str">
        <f t="shared" si="15"/>
        <v>4.13</v>
      </c>
      <c r="H178" s="3" t="s">
        <v>484</v>
      </c>
      <c r="I178" s="3"/>
      <c r="J178" s="5" t="s">
        <v>1003</v>
      </c>
      <c r="K178" s="3" t="str">
        <f t="shared" si="16"/>
        <v>Ideally ≥ 30 (Wearn &amp; Glover-Kapfer, 2017)</v>
      </c>
      <c r="L178" s="3" t="s">
        <v>239</v>
      </c>
      <c r="M178" s="7" t="s">
        <v>960</v>
      </c>
      <c r="N178" s="7"/>
      <c r="O178" s="3" t="s">
        <v>240</v>
      </c>
      <c r="P178" s="3" t="s">
        <v>1003</v>
      </c>
      <c r="Q178" s="3" t="s">
        <v>484</v>
      </c>
      <c r="R178" s="5" t="s">
        <v>949</v>
      </c>
      <c r="S178" s="3"/>
      <c r="T178" s="3"/>
      <c r="U178" s="3"/>
      <c r="V178" s="3"/>
      <c r="W178" s="3"/>
      <c r="X178" s="3"/>
      <c r="Y178" s="3"/>
      <c r="Z178" s="3"/>
      <c r="AA178" s="3"/>
      <c r="AB178" s="3"/>
      <c r="AC178" s="3"/>
      <c r="AD178" s="3"/>
      <c r="AE178" s="3"/>
      <c r="AF178" s="3"/>
      <c r="AG178" s="3"/>
      <c r="AH178" s="3"/>
      <c r="AI178" s="3"/>
      <c r="AJ178" s="3"/>
      <c r="AK178" s="3"/>
      <c r="AL178" s="3"/>
      <c r="AM178" s="3"/>
      <c r="AN178" s="3"/>
      <c r="AO178" s="3"/>
      <c r="AP178" s="5" t="s">
        <v>484</v>
      </c>
      <c r="AQ178" s="3" t="s">
        <v>27</v>
      </c>
      <c r="AR178" s="3" t="s">
        <v>947</v>
      </c>
      <c r="AS178" s="14" t="s">
        <v>576</v>
      </c>
    </row>
    <row r="179" spans="1:45" ht="15.75" hidden="1" customHeight="1">
      <c r="A179" s="43" t="s">
        <v>428</v>
      </c>
      <c r="B179" s="7">
        <v>4</v>
      </c>
      <c r="C179" s="4">
        <v>14</v>
      </c>
      <c r="D179" s="3" t="s">
        <v>62</v>
      </c>
      <c r="E179" s="3" t="s">
        <v>115</v>
      </c>
      <c r="F179" s="3" t="s">
        <v>677</v>
      </c>
      <c r="G179" s="4" t="str">
        <f t="shared" si="15"/>
        <v>4.14</v>
      </c>
      <c r="H179" s="3" t="s">
        <v>484</v>
      </c>
      <c r="I179" s="3"/>
      <c r="J179" s="5" t="s">
        <v>208</v>
      </c>
      <c r="K179" s="3" t="str">
        <f t="shared" si="16"/>
        <v>As many as possible (Wearn &amp; Glover-Kapfer, 2017)</v>
      </c>
      <c r="L179" s="3" t="s">
        <v>208</v>
      </c>
      <c r="M179" s="7" t="s">
        <v>960</v>
      </c>
      <c r="N179" s="7"/>
      <c r="O179" s="3" t="s">
        <v>204</v>
      </c>
      <c r="P179" s="3" t="s">
        <v>208</v>
      </c>
      <c r="Q179" s="3" t="s">
        <v>484</v>
      </c>
      <c r="R179" s="5" t="s">
        <v>484</v>
      </c>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t="s">
        <v>208</v>
      </c>
      <c r="AQ179" s="3" t="s">
        <v>27</v>
      </c>
      <c r="AR179" s="3" t="s">
        <v>947</v>
      </c>
      <c r="AS179" s="14" t="s">
        <v>576</v>
      </c>
    </row>
    <row r="180" spans="1:45" ht="15.75" hidden="1" customHeight="1">
      <c r="A180" s="43" t="s">
        <v>428</v>
      </c>
      <c r="B180" s="7">
        <v>4</v>
      </c>
      <c r="C180" s="4">
        <v>15</v>
      </c>
      <c r="D180" s="5" t="s">
        <v>62</v>
      </c>
      <c r="E180" s="3" t="s">
        <v>108</v>
      </c>
      <c r="F180" s="3" t="s">
        <v>671</v>
      </c>
      <c r="G180" s="4" t="str">
        <f t="shared" si="15"/>
        <v>4.15</v>
      </c>
      <c r="H180" s="3" t="s">
        <v>484</v>
      </c>
      <c r="I180" s="5"/>
      <c r="J180" s="5" t="s">
        <v>208</v>
      </c>
      <c r="K180" s="3" t="str">
        <f t="shared" si="16"/>
        <v>As many as possible (Rowcliffe et al., 2008; Wearn &amp; Glover-Kapfer, 2017)</v>
      </c>
      <c r="L180" s="5" t="s">
        <v>208</v>
      </c>
      <c r="M180" s="5" t="s">
        <v>208</v>
      </c>
      <c r="N180" s="5"/>
      <c r="O180" s="5" t="s">
        <v>47</v>
      </c>
      <c r="P180" s="5" t="s">
        <v>208</v>
      </c>
      <c r="Q180" s="3" t="s">
        <v>484</v>
      </c>
      <c r="R180" s="5" t="s">
        <v>484</v>
      </c>
      <c r="S180" s="5"/>
      <c r="T180" s="3"/>
      <c r="U180" s="3"/>
      <c r="V180" s="3"/>
      <c r="W180" s="3"/>
      <c r="X180" s="3"/>
      <c r="Y180" s="3"/>
      <c r="Z180" s="3"/>
      <c r="AA180" s="3"/>
      <c r="AB180" s="3"/>
      <c r="AC180" s="3"/>
      <c r="AD180" s="3"/>
      <c r="AE180" s="3"/>
      <c r="AF180" s="3"/>
      <c r="AG180" s="3"/>
      <c r="AH180" s="3"/>
      <c r="AI180" s="3"/>
      <c r="AJ180" s="3"/>
      <c r="AK180" s="3"/>
      <c r="AL180" s="3"/>
      <c r="AM180" s="3"/>
      <c r="AN180" s="5"/>
      <c r="AO180" s="5"/>
      <c r="AP180" s="5" t="s">
        <v>208</v>
      </c>
      <c r="AQ180" s="5" t="s">
        <v>166</v>
      </c>
      <c r="AR180" s="3" t="s">
        <v>947</v>
      </c>
      <c r="AS180" s="14" t="s">
        <v>576</v>
      </c>
    </row>
    <row r="181" spans="1:45" ht="15.75" hidden="1" customHeight="1">
      <c r="A181" s="43" t="s">
        <v>428</v>
      </c>
      <c r="B181" s="7">
        <v>4</v>
      </c>
      <c r="C181" s="4">
        <v>16</v>
      </c>
      <c r="D181" s="5" t="s">
        <v>62</v>
      </c>
      <c r="E181" s="3" t="s">
        <v>108</v>
      </c>
      <c r="F181" s="3" t="s">
        <v>672</v>
      </c>
      <c r="G181" s="4" t="str">
        <f t="shared" si="15"/>
        <v>4.16</v>
      </c>
      <c r="H181" s="3" t="s">
        <v>397</v>
      </c>
      <c r="I181" s="3"/>
      <c r="J181" s="5" t="s">
        <v>1106</v>
      </c>
      <c r="K181" s="3" t="str">
        <f t="shared" si="16"/>
        <v>&lt;b&gt;≥ 20 (minumum)&lt;/b&gt; (Rowcliffe et al., 2008; Wearn &amp; Glover-Kapfer, 2017)</v>
      </c>
      <c r="L181" s="5" t="s">
        <v>390</v>
      </c>
      <c r="M181" s="3" t="s">
        <v>145</v>
      </c>
      <c r="N181" s="3" t="b">
        <v>1</v>
      </c>
      <c r="O181" s="5" t="s">
        <v>989</v>
      </c>
      <c r="P181" s="5" t="s">
        <v>988</v>
      </c>
      <c r="Q181" s="3" t="s">
        <v>484</v>
      </c>
      <c r="R181" s="5" t="s">
        <v>965</v>
      </c>
      <c r="S181" s="5"/>
      <c r="T181" s="3"/>
      <c r="U181" s="3"/>
      <c r="V181" s="3"/>
      <c r="W181" s="3"/>
      <c r="X181" s="3"/>
      <c r="Y181" s="3"/>
      <c r="Z181" s="3"/>
      <c r="AA181" s="3"/>
      <c r="AB181" s="3"/>
      <c r="AC181" s="3"/>
      <c r="AD181" s="3"/>
      <c r="AE181" s="3"/>
      <c r="AF181" s="3"/>
      <c r="AG181" s="3"/>
      <c r="AH181" s="3" t="s">
        <v>570</v>
      </c>
      <c r="AI181" s="3"/>
      <c r="AJ181" s="3"/>
      <c r="AK181" s="3"/>
      <c r="AL181" s="3"/>
      <c r="AM181" s="3"/>
      <c r="AN181" s="3"/>
      <c r="AO181" s="3"/>
      <c r="AP181" s="5" t="s">
        <v>484</v>
      </c>
      <c r="AQ181" s="5" t="s">
        <v>166</v>
      </c>
      <c r="AR181" s="3" t="s">
        <v>947</v>
      </c>
      <c r="AS181" s="14" t="s">
        <v>576</v>
      </c>
    </row>
    <row r="182" spans="1:45" ht="15.75" hidden="1" customHeight="1">
      <c r="A182" s="43" t="s">
        <v>428</v>
      </c>
      <c r="B182" s="7">
        <v>4</v>
      </c>
      <c r="C182" s="4">
        <v>17</v>
      </c>
      <c r="D182" s="5" t="s">
        <v>62</v>
      </c>
      <c r="E182" s="3" t="s">
        <v>108</v>
      </c>
      <c r="F182" s="3" t="s">
        <v>673</v>
      </c>
      <c r="G182" s="4" t="str">
        <f t="shared" si="15"/>
        <v>4.17</v>
      </c>
      <c r="H182" s="3" t="s">
        <v>484</v>
      </c>
      <c r="I182" s="3"/>
      <c r="J182" s="5" t="s">
        <v>1002</v>
      </c>
      <c r="K182" s="3" t="str">
        <f t="shared" si="16"/>
        <v>Ideally ≥ 50 (Rowcliffe et al., 2008; Wearn &amp; Glover-Kapfer, 2017)</v>
      </c>
      <c r="L182" s="5" t="s">
        <v>231</v>
      </c>
      <c r="M182" s="7" t="s">
        <v>960</v>
      </c>
      <c r="N182" s="7"/>
      <c r="O182" s="5" t="s">
        <v>232</v>
      </c>
      <c r="P182" s="5" t="s">
        <v>1002</v>
      </c>
      <c r="Q182" s="3" t="s">
        <v>484</v>
      </c>
      <c r="R182" s="5" t="s">
        <v>965</v>
      </c>
      <c r="S182" s="5"/>
      <c r="T182" s="3"/>
      <c r="U182" s="3"/>
      <c r="V182" s="3"/>
      <c r="W182" s="3"/>
      <c r="X182" s="3"/>
      <c r="Y182" s="3"/>
      <c r="Z182" s="3"/>
      <c r="AA182" s="3"/>
      <c r="AB182" s="3"/>
      <c r="AC182" s="3"/>
      <c r="AD182" s="3"/>
      <c r="AE182" s="3"/>
      <c r="AF182" s="3"/>
      <c r="AG182" s="3"/>
      <c r="AH182" s="3"/>
      <c r="AI182" s="3"/>
      <c r="AJ182" s="3"/>
      <c r="AK182" s="3"/>
      <c r="AL182" s="3"/>
      <c r="AM182" s="3"/>
      <c r="AN182" s="5"/>
      <c r="AO182" s="5"/>
      <c r="AP182" s="5" t="s">
        <v>484</v>
      </c>
      <c r="AQ182" s="5" t="s">
        <v>166</v>
      </c>
      <c r="AR182" s="3" t="s">
        <v>947</v>
      </c>
      <c r="AS182" s="14" t="s">
        <v>576</v>
      </c>
    </row>
    <row r="183" spans="1:45" ht="15.75" hidden="1" customHeight="1">
      <c r="A183" s="43" t="s">
        <v>428</v>
      </c>
      <c r="B183" s="7">
        <v>4</v>
      </c>
      <c r="C183" s="4">
        <v>19</v>
      </c>
      <c r="D183" s="5" t="s">
        <v>62</v>
      </c>
      <c r="E183" s="3" t="s">
        <v>120</v>
      </c>
      <c r="F183" s="3" t="s">
        <v>684</v>
      </c>
      <c r="G183" s="4" t="str">
        <f t="shared" si="15"/>
        <v>4.19</v>
      </c>
      <c r="H183" s="3" t="s">
        <v>484</v>
      </c>
      <c r="I183" s="5"/>
      <c r="J183" s="5" t="s">
        <v>1108</v>
      </c>
      <c r="K183" s="3" t="str">
        <f t="shared" si="16"/>
        <v>&lt;b&gt;No maximum&lt;/b&gt; (Wearn et al., 2013)</v>
      </c>
      <c r="L183" s="5" t="s">
        <v>310</v>
      </c>
      <c r="M183" s="5" t="s">
        <v>991</v>
      </c>
      <c r="N183" s="3" t="b">
        <v>1</v>
      </c>
      <c r="O183" s="5" t="s">
        <v>999</v>
      </c>
      <c r="P183" s="5" t="s">
        <v>310</v>
      </c>
      <c r="Q183" s="3" t="s">
        <v>484</v>
      </c>
      <c r="R183" s="5" t="s">
        <v>959</v>
      </c>
      <c r="S183" s="5"/>
      <c r="T183" s="3"/>
      <c r="U183" s="3"/>
      <c r="V183" s="3"/>
      <c r="W183" s="3"/>
      <c r="X183" s="3"/>
      <c r="Y183" s="3"/>
      <c r="Z183" s="3"/>
      <c r="AA183" s="3"/>
      <c r="AB183" s="3"/>
      <c r="AC183" s="3"/>
      <c r="AD183" s="3"/>
      <c r="AE183" s="3"/>
      <c r="AF183" s="3"/>
      <c r="AG183" s="3"/>
      <c r="AH183" s="3"/>
      <c r="AI183" s="3"/>
      <c r="AJ183" s="3"/>
      <c r="AK183" s="3"/>
      <c r="AL183" s="3"/>
      <c r="AM183" s="3"/>
      <c r="AN183" s="5"/>
      <c r="AO183" s="5"/>
      <c r="AP183" s="5" t="s">
        <v>484</v>
      </c>
      <c r="AQ183" s="5" t="s">
        <v>90</v>
      </c>
      <c r="AR183" s="3" t="s">
        <v>947</v>
      </c>
      <c r="AS183" s="14" t="s">
        <v>576</v>
      </c>
    </row>
    <row r="184" spans="1:45" ht="15.75" hidden="1" customHeight="1">
      <c r="A184" s="43" t="s">
        <v>428</v>
      </c>
      <c r="B184" s="7">
        <v>4</v>
      </c>
      <c r="C184" s="4">
        <v>20</v>
      </c>
      <c r="D184" s="5" t="s">
        <v>62</v>
      </c>
      <c r="E184" s="3" t="s">
        <v>120</v>
      </c>
      <c r="F184" s="3" t="s">
        <v>685</v>
      </c>
      <c r="G184" s="4" t="str">
        <f t="shared" si="15"/>
        <v>4.20</v>
      </c>
      <c r="H184" s="3" t="s">
        <v>484</v>
      </c>
      <c r="I184" s="3"/>
      <c r="J184" s="5" t="s">
        <v>323</v>
      </c>
      <c r="K184" s="3" t="str">
        <f t="shared" si="16"/>
        <v>Ideally &lt; 12 months (Wearn et al., 2013)</v>
      </c>
      <c r="L184" s="5" t="s">
        <v>323</v>
      </c>
      <c r="M184" s="7" t="s">
        <v>960</v>
      </c>
      <c r="N184" s="7"/>
      <c r="O184" s="5" t="s">
        <v>322</v>
      </c>
      <c r="P184" s="5" t="s">
        <v>323</v>
      </c>
      <c r="Q184" s="3" t="s">
        <v>484</v>
      </c>
      <c r="R184" s="5" t="s">
        <v>959</v>
      </c>
      <c r="S184" s="5"/>
      <c r="T184" s="3"/>
      <c r="U184" s="3"/>
      <c r="V184" s="3"/>
      <c r="W184" s="3"/>
      <c r="X184" s="3"/>
      <c r="Y184" s="3"/>
      <c r="Z184" s="3"/>
      <c r="AA184" s="3"/>
      <c r="AB184" s="3"/>
      <c r="AC184" s="3"/>
      <c r="AD184" s="3"/>
      <c r="AE184" s="3"/>
      <c r="AF184" s="3"/>
      <c r="AG184" s="3"/>
      <c r="AH184" s="3"/>
      <c r="AI184" s="3"/>
      <c r="AJ184" s="3"/>
      <c r="AK184" s="3"/>
      <c r="AL184" s="3"/>
      <c r="AM184" s="3"/>
      <c r="AN184" s="5"/>
      <c r="AO184" s="5"/>
      <c r="AP184" s="5" t="s">
        <v>484</v>
      </c>
      <c r="AQ184" s="5" t="s">
        <v>90</v>
      </c>
      <c r="AR184" s="3" t="s">
        <v>947</v>
      </c>
      <c r="AS184" s="14" t="s">
        <v>576</v>
      </c>
    </row>
    <row r="185" spans="1:45" ht="15.75" hidden="1" customHeight="1">
      <c r="A185" s="7" t="s">
        <v>429</v>
      </c>
      <c r="B185" s="7">
        <v>11</v>
      </c>
      <c r="C185" s="4">
        <v>1</v>
      </c>
      <c r="D185" s="3" t="s">
        <v>64</v>
      </c>
      <c r="E185" s="3" t="s">
        <v>31</v>
      </c>
      <c r="F185" s="3" t="s">
        <v>799</v>
      </c>
      <c r="G185" s="4" t="str">
        <f t="shared" ref="G185:G216" si="17">B185&amp;"."&amp;C185</f>
        <v>11.1</v>
      </c>
      <c r="H185" s="3" t="s">
        <v>484</v>
      </c>
      <c r="I185" s="5"/>
      <c r="J185" s="5" t="s">
        <v>94</v>
      </c>
      <c r="K185" s="3" t="str">
        <f t="shared" si="16"/>
        <v>Random with respect to movement ([*viii] Rovero et al., 2013; Rowcliffe et al., 2013; Wearn &amp; Glover-Kapfer, 2017; Loonam et al., 2021)</v>
      </c>
      <c r="L185" s="3" t="s">
        <v>94</v>
      </c>
      <c r="M185" s="5" t="s">
        <v>947</v>
      </c>
      <c r="N185" s="5"/>
      <c r="O185" s="3" t="s">
        <v>85</v>
      </c>
      <c r="P185" s="3" t="s">
        <v>94</v>
      </c>
      <c r="Q185" s="3" t="s">
        <v>484</v>
      </c>
      <c r="R185" s="5" t="s">
        <v>484</v>
      </c>
      <c r="S185" s="3"/>
      <c r="T185" s="3"/>
      <c r="U185" s="3"/>
      <c r="V185" s="3"/>
      <c r="W185" s="3"/>
      <c r="X185" s="3"/>
      <c r="Y185" s="3"/>
      <c r="Z185" s="3"/>
      <c r="AA185" s="3"/>
      <c r="AB185" s="3"/>
      <c r="AC185" s="3"/>
      <c r="AD185" s="3"/>
      <c r="AE185" s="3"/>
      <c r="AF185" s="3"/>
      <c r="AG185" s="3"/>
      <c r="AH185" s="3"/>
      <c r="AI185" s="3"/>
      <c r="AJ185" s="3"/>
      <c r="AK185" s="3"/>
      <c r="AL185" s="3"/>
      <c r="AM185" s="3"/>
      <c r="AN185" s="3" t="s">
        <v>47</v>
      </c>
      <c r="AO185" s="3"/>
      <c r="AP185" s="3" t="s">
        <v>98</v>
      </c>
      <c r="AQ185" s="3" t="s">
        <v>97</v>
      </c>
      <c r="AR185" s="3" t="s">
        <v>947</v>
      </c>
      <c r="AS185" s="14" t="s">
        <v>576</v>
      </c>
    </row>
    <row r="186" spans="1:45" ht="15.75" hidden="1" customHeight="1">
      <c r="A186" s="7" t="s">
        <v>429</v>
      </c>
      <c r="B186" s="7">
        <v>11</v>
      </c>
      <c r="C186" s="4">
        <v>2</v>
      </c>
      <c r="D186" s="3" t="s">
        <v>64</v>
      </c>
      <c r="E186" s="3" t="s">
        <v>31</v>
      </c>
      <c r="F186" s="3" t="s">
        <v>800</v>
      </c>
      <c r="G186" s="4" t="str">
        <f t="shared" si="17"/>
        <v>11.2</v>
      </c>
      <c r="H186" s="3" t="s">
        <v>603</v>
      </c>
      <c r="I186" s="3"/>
      <c r="J186" s="5" t="s">
        <v>65</v>
      </c>
      <c r="K186" s="3" t="str">
        <f t="shared" si="16"/>
        <v>Systematic (Loonam et al., 2021)</v>
      </c>
      <c r="L186" s="3" t="s">
        <v>65</v>
      </c>
      <c r="M186" s="5" t="s">
        <v>947</v>
      </c>
      <c r="N186" s="5"/>
      <c r="O186" s="3" t="s">
        <v>65</v>
      </c>
      <c r="P186" s="3" t="s">
        <v>65</v>
      </c>
      <c r="Q186" s="3" t="s">
        <v>484</v>
      </c>
      <c r="R186" s="5" t="s">
        <v>484</v>
      </c>
      <c r="S186" s="3"/>
      <c r="T186" s="3" t="s">
        <v>444</v>
      </c>
      <c r="U186" s="3"/>
      <c r="V186" s="3"/>
      <c r="W186" s="3"/>
      <c r="X186" s="3"/>
      <c r="Y186" s="3"/>
      <c r="Z186" s="3"/>
      <c r="AA186" s="3"/>
      <c r="AB186" s="3"/>
      <c r="AC186" s="3"/>
      <c r="AD186" s="3"/>
      <c r="AE186" s="3"/>
      <c r="AF186" s="3"/>
      <c r="AG186" s="3"/>
      <c r="AH186" s="3"/>
      <c r="AI186" s="3"/>
      <c r="AJ186" s="3"/>
      <c r="AK186" s="3"/>
      <c r="AL186" s="3"/>
      <c r="AM186" s="3"/>
      <c r="AN186" s="5"/>
      <c r="AO186" s="5"/>
      <c r="AP186" s="5" t="s">
        <v>484</v>
      </c>
      <c r="AQ186" s="3" t="s">
        <v>42</v>
      </c>
      <c r="AR186" s="3" t="s">
        <v>947</v>
      </c>
      <c r="AS186" s="14" t="s">
        <v>576</v>
      </c>
    </row>
    <row r="187" spans="1:45" ht="15.75" hidden="1" customHeight="1">
      <c r="A187" s="7" t="s">
        <v>429</v>
      </c>
      <c r="B187" s="7">
        <v>11</v>
      </c>
      <c r="C187" s="4">
        <v>3</v>
      </c>
      <c r="D187" s="3" t="s">
        <v>64</v>
      </c>
      <c r="E187" s="3" t="s">
        <v>31</v>
      </c>
      <c r="F187" s="3" t="s">
        <v>801</v>
      </c>
      <c r="G187" s="4" t="str">
        <f t="shared" si="17"/>
        <v>11.3</v>
      </c>
      <c r="H187" s="3" t="s">
        <v>603</v>
      </c>
      <c r="I187" s="3"/>
      <c r="J187" s="5" t="s">
        <v>48</v>
      </c>
      <c r="K187" s="3" t="str">
        <f t="shared" si="16"/>
        <v>Systematic random ([*ix] Wearn &amp; Glover-Kapfer, 2017)</v>
      </c>
      <c r="L187" s="3" t="s">
        <v>48</v>
      </c>
      <c r="M187" s="5" t="s">
        <v>947</v>
      </c>
      <c r="N187" s="5"/>
      <c r="O187" s="3" t="s">
        <v>48</v>
      </c>
      <c r="P187" s="3" t="s">
        <v>48</v>
      </c>
      <c r="Q187" s="3" t="s">
        <v>484</v>
      </c>
      <c r="R187" s="5" t="s">
        <v>484</v>
      </c>
      <c r="S187" s="3"/>
      <c r="T187" s="3" t="s">
        <v>444</v>
      </c>
      <c r="U187" s="3"/>
      <c r="V187" s="3"/>
      <c r="W187" s="3"/>
      <c r="X187" s="3"/>
      <c r="Y187" s="3"/>
      <c r="Z187" s="3"/>
      <c r="AA187" s="3"/>
      <c r="AB187" s="3"/>
      <c r="AC187" s="3"/>
      <c r="AD187" s="3"/>
      <c r="AE187" s="3"/>
      <c r="AF187" s="3"/>
      <c r="AG187" s="3"/>
      <c r="AH187" s="3"/>
      <c r="AI187" s="3"/>
      <c r="AJ187" s="3"/>
      <c r="AK187" s="3"/>
      <c r="AL187" s="3"/>
      <c r="AM187" s="3"/>
      <c r="AN187" s="5"/>
      <c r="AO187" s="5"/>
      <c r="AP187" s="5" t="s">
        <v>484</v>
      </c>
      <c r="AQ187" s="3" t="s">
        <v>63</v>
      </c>
      <c r="AR187" s="3" t="s">
        <v>947</v>
      </c>
      <c r="AS187" s="14" t="s">
        <v>576</v>
      </c>
    </row>
    <row r="188" spans="1:45" ht="15.75" hidden="1" customHeight="1">
      <c r="A188" s="7" t="s">
        <v>429</v>
      </c>
      <c r="B188" s="7">
        <v>11</v>
      </c>
      <c r="C188" s="4">
        <v>4</v>
      </c>
      <c r="D188" s="3" t="s">
        <v>64</v>
      </c>
      <c r="E188" s="3" t="s">
        <v>31</v>
      </c>
      <c r="F188" s="3" t="s">
        <v>802</v>
      </c>
      <c r="G188" s="4" t="str">
        <f t="shared" si="17"/>
        <v>11.4</v>
      </c>
      <c r="H188" s="3" t="s">
        <v>603</v>
      </c>
      <c r="I188" s="3"/>
      <c r="J188" s="5" t="s">
        <v>78</v>
      </c>
      <c r="K188" s="3" t="str">
        <f t="shared" si="16"/>
        <v>Stratified random (Wearn &amp; Glover-Kapfer, 2017)</v>
      </c>
      <c r="L188" s="3" t="s">
        <v>78</v>
      </c>
      <c r="M188" s="5" t="s">
        <v>947</v>
      </c>
      <c r="N188" s="5"/>
      <c r="O188" s="3" t="s">
        <v>78</v>
      </c>
      <c r="P188" s="3" t="s">
        <v>78</v>
      </c>
      <c r="Q188" s="3" t="s">
        <v>484</v>
      </c>
      <c r="R188" s="5" t="s">
        <v>484</v>
      </c>
      <c r="S188" s="3"/>
      <c r="T188" s="3" t="s">
        <v>444</v>
      </c>
      <c r="U188" s="3"/>
      <c r="V188" s="3"/>
      <c r="W188" s="3"/>
      <c r="X188" s="3"/>
      <c r="Y188" s="3"/>
      <c r="Z188" s="3"/>
      <c r="AA188" s="3"/>
      <c r="AB188" s="3"/>
      <c r="AC188" s="3"/>
      <c r="AD188" s="3"/>
      <c r="AE188" s="3"/>
      <c r="AF188" s="3"/>
      <c r="AG188" s="3"/>
      <c r="AH188" s="3"/>
      <c r="AI188" s="3"/>
      <c r="AJ188" s="3"/>
      <c r="AK188" s="3"/>
      <c r="AL188" s="3"/>
      <c r="AM188" s="3"/>
      <c r="AN188" s="5"/>
      <c r="AO188" s="5"/>
      <c r="AP188" s="5" t="s">
        <v>484</v>
      </c>
      <c r="AQ188" s="3" t="s">
        <v>27</v>
      </c>
      <c r="AR188" s="3" t="s">
        <v>947</v>
      </c>
      <c r="AS188" s="14" t="s">
        <v>576</v>
      </c>
    </row>
    <row r="189" spans="1:45" ht="15.75" hidden="1" customHeight="1">
      <c r="A189" s="7" t="s">
        <v>429</v>
      </c>
      <c r="B189" s="7">
        <v>11</v>
      </c>
      <c r="C189" s="4">
        <v>5</v>
      </c>
      <c r="D189" s="3" t="s">
        <v>64</v>
      </c>
      <c r="E189" s="3" t="s">
        <v>31</v>
      </c>
      <c r="F189" s="3" t="s">
        <v>803</v>
      </c>
      <c r="G189" s="4" t="str">
        <f t="shared" si="17"/>
        <v>11.5</v>
      </c>
      <c r="H189" s="3" t="s">
        <v>604</v>
      </c>
      <c r="I189" s="3"/>
      <c r="J189" s="5" t="s">
        <v>73</v>
      </c>
      <c r="K189" s="3" t="str">
        <f t="shared" si="16"/>
        <v>Stratified targeted ([*x] Wearn &amp; Glover-Kapfer, 2017)</v>
      </c>
      <c r="L189" s="3" t="s">
        <v>73</v>
      </c>
      <c r="M189" s="5" t="s">
        <v>947</v>
      </c>
      <c r="N189" s="5"/>
      <c r="O189" s="3" t="s">
        <v>73</v>
      </c>
      <c r="P189" s="3" t="s">
        <v>73</v>
      </c>
      <c r="Q189" s="3" t="s">
        <v>484</v>
      </c>
      <c r="R189" s="5" t="s">
        <v>484</v>
      </c>
      <c r="S189" s="3"/>
      <c r="T189" s="3" t="s">
        <v>444</v>
      </c>
      <c r="U189" s="3"/>
      <c r="V189" s="3"/>
      <c r="W189" s="3"/>
      <c r="X189" s="3"/>
      <c r="Y189" s="3"/>
      <c r="Z189" s="3"/>
      <c r="AA189" s="3"/>
      <c r="AB189" s="3"/>
      <c r="AC189" s="3"/>
      <c r="AD189" s="3"/>
      <c r="AE189" s="3"/>
      <c r="AF189" s="3"/>
      <c r="AG189" s="3"/>
      <c r="AH189" s="3"/>
      <c r="AI189" s="3"/>
      <c r="AJ189" s="3"/>
      <c r="AK189" s="3"/>
      <c r="AL189" s="3"/>
      <c r="AM189" s="3"/>
      <c r="AN189" s="5"/>
      <c r="AO189" s="5"/>
      <c r="AP189" s="5" t="s">
        <v>484</v>
      </c>
      <c r="AQ189" s="3" t="s">
        <v>72</v>
      </c>
      <c r="AR189" s="3" t="s">
        <v>947</v>
      </c>
      <c r="AS189" s="14" t="s">
        <v>576</v>
      </c>
    </row>
    <row r="190" spans="1:45" ht="15.75" hidden="1" customHeight="1">
      <c r="A190" s="7" t="s">
        <v>429</v>
      </c>
      <c r="B190" s="7">
        <v>11</v>
      </c>
      <c r="C190" s="4">
        <v>6</v>
      </c>
      <c r="D190" s="7" t="s">
        <v>64</v>
      </c>
      <c r="E190" s="7" t="s">
        <v>113</v>
      </c>
      <c r="F190" s="3" t="s">
        <v>816</v>
      </c>
      <c r="G190" s="4" t="str">
        <f t="shared" si="17"/>
        <v>11.6</v>
      </c>
      <c r="H190" s="3" t="s">
        <v>612</v>
      </c>
      <c r="I190" s="7"/>
      <c r="J190" s="5" t="s">
        <v>1110</v>
      </c>
      <c r="K190" s="3" t="str">
        <f t="shared" si="16"/>
        <v>&lt;b&gt;≥ 10 detections (minumum)&lt;/b&gt; (Rowcliffe et al., 2008; Rovero et al., 2013)</v>
      </c>
      <c r="L190" s="7" t="s">
        <v>346</v>
      </c>
      <c r="M190" s="3" t="s">
        <v>145</v>
      </c>
      <c r="N190" s="3" t="b">
        <v>1</v>
      </c>
      <c r="O190" s="7" t="s">
        <v>47</v>
      </c>
      <c r="P190" s="7" t="s">
        <v>1066</v>
      </c>
      <c r="Q190" s="3" t="s">
        <v>484</v>
      </c>
      <c r="R190" s="5" t="s">
        <v>1013</v>
      </c>
      <c r="S190" s="7"/>
      <c r="T190" s="3"/>
      <c r="U190" s="3"/>
      <c r="V190" s="3"/>
      <c r="W190" s="3"/>
      <c r="X190" s="3"/>
      <c r="Y190" s="3"/>
      <c r="Z190" s="3"/>
      <c r="AA190" s="3"/>
      <c r="AB190" s="3"/>
      <c r="AC190" s="3"/>
      <c r="AD190" s="3"/>
      <c r="AE190" s="3"/>
      <c r="AF190" s="3"/>
      <c r="AG190" s="3"/>
      <c r="AH190" s="3"/>
      <c r="AI190" s="3"/>
      <c r="AJ190" s="3" t="s">
        <v>468</v>
      </c>
      <c r="AK190" s="3" t="s">
        <v>459</v>
      </c>
      <c r="AL190" s="3"/>
      <c r="AM190" s="3"/>
      <c r="AN190" s="7"/>
      <c r="AO190" s="7"/>
      <c r="AP190" s="5" t="s">
        <v>484</v>
      </c>
      <c r="AQ190" s="7" t="s">
        <v>342</v>
      </c>
      <c r="AR190" s="3" t="s">
        <v>947</v>
      </c>
      <c r="AS190" s="14" t="s">
        <v>576</v>
      </c>
    </row>
    <row r="191" spans="1:45" ht="15.75" hidden="1" customHeight="1">
      <c r="A191" s="7" t="s">
        <v>429</v>
      </c>
      <c r="B191" s="7">
        <v>11</v>
      </c>
      <c r="C191" s="4">
        <v>7</v>
      </c>
      <c r="D191" s="7" t="s">
        <v>64</v>
      </c>
      <c r="E191" s="7" t="s">
        <v>113</v>
      </c>
      <c r="F191" s="3" t="s">
        <v>817</v>
      </c>
      <c r="G191" s="4" t="str">
        <f t="shared" si="17"/>
        <v>11.7</v>
      </c>
      <c r="H191" s="3" t="s">
        <v>613</v>
      </c>
      <c r="I191" s="7"/>
      <c r="J191" s="5" t="s">
        <v>343</v>
      </c>
      <c r="K191" s="3" t="str">
        <f t="shared" si="16"/>
        <v>Ideally &gt; 20 detections (Rowcliffe et al., 2008; Rovero et al., 2013)</v>
      </c>
      <c r="L191" s="7" t="s">
        <v>343</v>
      </c>
      <c r="M191" s="7" t="s">
        <v>960</v>
      </c>
      <c r="N191" s="7"/>
      <c r="O191" s="7" t="s">
        <v>47</v>
      </c>
      <c r="P191" s="7" t="s">
        <v>343</v>
      </c>
      <c r="Q191" s="3" t="s">
        <v>484</v>
      </c>
      <c r="R191" s="5" t="s">
        <v>1013</v>
      </c>
      <c r="S191" s="7"/>
      <c r="T191" s="3"/>
      <c r="U191" s="3"/>
      <c r="V191" s="3"/>
      <c r="W191" s="3"/>
      <c r="X191" s="3"/>
      <c r="Y191" s="3"/>
      <c r="Z191" s="3"/>
      <c r="AA191" s="3"/>
      <c r="AB191" s="3"/>
      <c r="AC191" s="3"/>
      <c r="AD191" s="3"/>
      <c r="AE191" s="3"/>
      <c r="AF191" s="3"/>
      <c r="AG191" s="3"/>
      <c r="AH191" s="3"/>
      <c r="AI191" s="3"/>
      <c r="AJ191" s="3" t="s">
        <v>468</v>
      </c>
      <c r="AK191" s="3" t="s">
        <v>459</v>
      </c>
      <c r="AL191" s="3"/>
      <c r="AM191" s="3"/>
      <c r="AN191" s="7"/>
      <c r="AO191" s="7"/>
      <c r="AP191" s="5" t="s">
        <v>484</v>
      </c>
      <c r="AQ191" s="7" t="s">
        <v>342</v>
      </c>
      <c r="AR191" s="3" t="s">
        <v>947</v>
      </c>
      <c r="AS191" s="14" t="s">
        <v>576</v>
      </c>
    </row>
    <row r="192" spans="1:45" ht="15.75" hidden="1" customHeight="1">
      <c r="A192" s="7" t="s">
        <v>429</v>
      </c>
      <c r="B192" s="7">
        <v>11</v>
      </c>
      <c r="C192" s="4">
        <v>8</v>
      </c>
      <c r="D192" s="7" t="s">
        <v>64</v>
      </c>
      <c r="E192" s="7" t="s">
        <v>113</v>
      </c>
      <c r="F192" s="3" t="s">
        <v>818</v>
      </c>
      <c r="G192" s="4" t="str">
        <f t="shared" si="17"/>
        <v>11.8</v>
      </c>
      <c r="H192" s="3" t="s">
        <v>484</v>
      </c>
      <c r="I192" s="5"/>
      <c r="J192" s="5" t="s">
        <v>1064</v>
      </c>
      <c r="K192" s="3" t="str">
        <f t="shared" si="16"/>
        <v>Often 2000 (Rowcliffe et al., 2008; Rovero et al., 2013)</v>
      </c>
      <c r="L192" s="7" t="s">
        <v>381</v>
      </c>
      <c r="M192" s="5" t="s">
        <v>1065</v>
      </c>
      <c r="N192" s="5"/>
      <c r="O192" s="7">
        <v>2000</v>
      </c>
      <c r="P192" s="7" t="s">
        <v>1064</v>
      </c>
      <c r="Q192" s="3" t="s">
        <v>484</v>
      </c>
      <c r="R192" s="5" t="s">
        <v>949</v>
      </c>
      <c r="S192" s="7"/>
      <c r="T192" s="3"/>
      <c r="U192" s="3"/>
      <c r="V192" s="3"/>
      <c r="W192" s="3"/>
      <c r="X192" s="3"/>
      <c r="Y192" s="3"/>
      <c r="Z192" s="3"/>
      <c r="AA192" s="3"/>
      <c r="AB192" s="3"/>
      <c r="AC192" s="3"/>
      <c r="AD192" s="3"/>
      <c r="AE192" s="3"/>
      <c r="AF192" s="3"/>
      <c r="AG192" s="3"/>
      <c r="AH192" s="3"/>
      <c r="AI192" s="3"/>
      <c r="AJ192" s="3"/>
      <c r="AK192" s="3"/>
      <c r="AL192" s="3"/>
      <c r="AM192" s="3"/>
      <c r="AN192" s="5"/>
      <c r="AO192" s="5"/>
      <c r="AP192" s="5" t="s">
        <v>484</v>
      </c>
      <c r="AQ192" s="7" t="s">
        <v>342</v>
      </c>
      <c r="AR192" s="3" t="s">
        <v>947</v>
      </c>
      <c r="AS192" s="14" t="s">
        <v>576</v>
      </c>
    </row>
    <row r="193" spans="1:45" ht="15.75" hidden="1" customHeight="1">
      <c r="A193" s="7" t="s">
        <v>429</v>
      </c>
      <c r="B193" s="7">
        <v>11</v>
      </c>
      <c r="C193" s="4">
        <v>9</v>
      </c>
      <c r="D193" s="7" t="s">
        <v>64</v>
      </c>
      <c r="E193" s="7" t="s">
        <v>113</v>
      </c>
      <c r="F193" s="3" t="s">
        <v>819</v>
      </c>
      <c r="G193" s="4" t="str">
        <f t="shared" si="17"/>
        <v>11.9</v>
      </c>
      <c r="H193" s="3" t="s">
        <v>484</v>
      </c>
      <c r="I193" s="5"/>
      <c r="J193" s="5" t="s">
        <v>1119</v>
      </c>
      <c r="K193" s="3" t="str">
        <f t="shared" si="16"/>
        <v>10,00-10,000 (for most, if estimates of activity and speed are to be reasonably precise) (Rowcliffe et al., 2016)</v>
      </c>
      <c r="L193" s="7" t="s">
        <v>265</v>
      </c>
      <c r="M193" s="5"/>
      <c r="N193" s="5"/>
      <c r="O193" s="7" t="s">
        <v>263</v>
      </c>
      <c r="P193" s="7" t="s">
        <v>1063</v>
      </c>
      <c r="Q193" s="7" t="s">
        <v>1073</v>
      </c>
      <c r="R193" s="5" t="s">
        <v>949</v>
      </c>
      <c r="S193" s="7"/>
      <c r="T193" s="3"/>
      <c r="U193" s="3"/>
      <c r="V193" s="3"/>
      <c r="W193" s="3"/>
      <c r="X193" s="3"/>
      <c r="Y193" s="3"/>
      <c r="Z193" s="3"/>
      <c r="AA193" s="3"/>
      <c r="AB193" s="3"/>
      <c r="AC193" s="3"/>
      <c r="AD193" s="3"/>
      <c r="AE193" s="3"/>
      <c r="AF193" s="3"/>
      <c r="AG193" s="3"/>
      <c r="AH193" s="3"/>
      <c r="AI193" s="3"/>
      <c r="AJ193" s="3"/>
      <c r="AK193" s="3"/>
      <c r="AL193" s="3"/>
      <c r="AM193" s="3"/>
      <c r="AN193" s="5"/>
      <c r="AO193" s="5"/>
      <c r="AP193" s="7" t="s">
        <v>265</v>
      </c>
      <c r="AQ193" s="7" t="s">
        <v>264</v>
      </c>
      <c r="AR193" s="3" t="s">
        <v>947</v>
      </c>
      <c r="AS193" s="14" t="s">
        <v>576</v>
      </c>
    </row>
    <row r="194" spans="1:45" ht="15.75" hidden="1" customHeight="1">
      <c r="A194" s="7" t="s">
        <v>429</v>
      </c>
      <c r="B194" s="7">
        <v>11</v>
      </c>
      <c r="C194" s="4">
        <v>10</v>
      </c>
      <c r="D194" s="7" t="s">
        <v>64</v>
      </c>
      <c r="E194" s="7" t="s">
        <v>113</v>
      </c>
      <c r="F194" s="3" t="s">
        <v>820</v>
      </c>
      <c r="G194" s="4" t="str">
        <f t="shared" si="17"/>
        <v>11.10</v>
      </c>
      <c r="H194" s="3" t="s">
        <v>592</v>
      </c>
      <c r="I194" s="7"/>
      <c r="J194" s="5" t="s">
        <v>1011</v>
      </c>
      <c r="K194" s="3" t="str">
        <f t="shared" si="16"/>
        <v>&gt; 2000 (Wearn &amp; Glover-Kapfer, 2017)</v>
      </c>
      <c r="L194" s="7" t="s">
        <v>184</v>
      </c>
      <c r="M194" s="5"/>
      <c r="N194" s="5"/>
      <c r="O194" s="7" t="s">
        <v>181</v>
      </c>
      <c r="P194" s="7" t="s">
        <v>1011</v>
      </c>
      <c r="Q194" s="7" t="s">
        <v>1061</v>
      </c>
      <c r="R194" s="5" t="s">
        <v>949</v>
      </c>
      <c r="S194" s="7"/>
      <c r="T194" s="3"/>
      <c r="U194" s="3"/>
      <c r="V194" s="3"/>
      <c r="W194" s="3"/>
      <c r="X194" s="3"/>
      <c r="Y194" s="3" t="s">
        <v>14</v>
      </c>
      <c r="Z194" s="3" t="s">
        <v>458</v>
      </c>
      <c r="AA194" s="3" t="s">
        <v>445</v>
      </c>
      <c r="AB194" s="3"/>
      <c r="AC194" s="3"/>
      <c r="AD194" s="3"/>
      <c r="AE194" s="3"/>
      <c r="AF194" s="3"/>
      <c r="AG194" s="3"/>
      <c r="AH194" s="3"/>
      <c r="AI194" s="3"/>
      <c r="AJ194" s="3"/>
      <c r="AK194" s="3"/>
      <c r="AL194" s="3"/>
      <c r="AM194" s="3"/>
      <c r="AN194" s="5"/>
      <c r="AO194" s="5"/>
      <c r="AP194" s="5" t="s">
        <v>484</v>
      </c>
      <c r="AQ194" s="7" t="s">
        <v>27</v>
      </c>
      <c r="AR194" s="3" t="s">
        <v>947</v>
      </c>
      <c r="AS194" s="14" t="s">
        <v>576</v>
      </c>
    </row>
    <row r="195" spans="1:45" ht="15.75" hidden="1" customHeight="1">
      <c r="A195" s="7" t="s">
        <v>429</v>
      </c>
      <c r="B195" s="7">
        <v>11</v>
      </c>
      <c r="C195" s="4">
        <v>11</v>
      </c>
      <c r="D195" s="3" t="s">
        <v>64</v>
      </c>
      <c r="E195" s="3" t="s">
        <v>116</v>
      </c>
      <c r="F195" s="3" t="s">
        <v>804</v>
      </c>
      <c r="G195" s="4" t="str">
        <f t="shared" si="17"/>
        <v>11.11</v>
      </c>
      <c r="H195" s="3" t="s">
        <v>484</v>
      </c>
      <c r="I195" s="5"/>
      <c r="J195" s="5" t="s">
        <v>1107</v>
      </c>
      <c r="K195" s="3" t="str">
        <f t="shared" si="16"/>
        <v>&lt;b&gt;No minimum&lt;/b&gt; (Wearn &amp; Glover-Kapfer, 2017)</v>
      </c>
      <c r="L195" s="3" t="s">
        <v>206</v>
      </c>
      <c r="M195" s="3" t="s">
        <v>145</v>
      </c>
      <c r="N195" s="3" t="b">
        <v>1</v>
      </c>
      <c r="O195" s="3" t="s">
        <v>204</v>
      </c>
      <c r="P195" s="5" t="s">
        <v>206</v>
      </c>
      <c r="Q195" s="3" t="s">
        <v>484</v>
      </c>
      <c r="R195" s="5" t="s">
        <v>997</v>
      </c>
      <c r="S195" s="3"/>
      <c r="T195" s="3"/>
      <c r="U195" s="3"/>
      <c r="V195" s="3"/>
      <c r="W195" s="3"/>
      <c r="X195" s="3"/>
      <c r="Y195" s="3"/>
      <c r="Z195" s="3"/>
      <c r="AA195" s="3"/>
      <c r="AB195" s="3"/>
      <c r="AC195" s="3"/>
      <c r="AD195" s="3"/>
      <c r="AE195" s="3"/>
      <c r="AF195" s="3"/>
      <c r="AG195" s="3"/>
      <c r="AH195" s="3"/>
      <c r="AI195" s="3"/>
      <c r="AJ195" s="3"/>
      <c r="AK195" s="3"/>
      <c r="AL195" s="3"/>
      <c r="AM195" s="3"/>
      <c r="AN195" s="3"/>
      <c r="AO195" s="3"/>
      <c r="AP195" s="5" t="s">
        <v>484</v>
      </c>
      <c r="AQ195" s="3" t="s">
        <v>27</v>
      </c>
      <c r="AR195" s="3" t="s">
        <v>947</v>
      </c>
      <c r="AS195" s="14" t="s">
        <v>576</v>
      </c>
    </row>
    <row r="196" spans="1:45" ht="15.75" hidden="1" customHeight="1">
      <c r="A196" s="7" t="s">
        <v>429</v>
      </c>
      <c r="B196" s="7">
        <v>11</v>
      </c>
      <c r="C196" s="4">
        <v>12</v>
      </c>
      <c r="D196" s="3" t="s">
        <v>64</v>
      </c>
      <c r="E196" s="3" t="s">
        <v>116</v>
      </c>
      <c r="F196" s="3" t="s">
        <v>805</v>
      </c>
      <c r="G196" s="4" t="str">
        <f t="shared" si="17"/>
        <v>11.12</v>
      </c>
      <c r="H196" s="3" t="s">
        <v>484</v>
      </c>
      <c r="I196" s="3"/>
      <c r="J196" s="5" t="s">
        <v>1004</v>
      </c>
      <c r="K196" s="3" t="str">
        <f t="shared" si="16"/>
        <v>Ideally ≥ 1 km (Wearn &amp; Glover-Kapfer, 2017)</v>
      </c>
      <c r="L196" s="3" t="s">
        <v>287</v>
      </c>
      <c r="M196" s="7" t="s">
        <v>960</v>
      </c>
      <c r="N196" s="7"/>
      <c r="O196" s="3" t="s">
        <v>286</v>
      </c>
      <c r="P196" s="3" t="s">
        <v>1004</v>
      </c>
      <c r="Q196" s="3" t="s">
        <v>484</v>
      </c>
      <c r="R196" s="5" t="s">
        <v>997</v>
      </c>
      <c r="S196" s="3"/>
      <c r="T196" s="3"/>
      <c r="U196" s="3"/>
      <c r="V196" s="3"/>
      <c r="W196" s="3"/>
      <c r="X196" s="3"/>
      <c r="Y196" s="3"/>
      <c r="Z196" s="3"/>
      <c r="AA196" s="3"/>
      <c r="AB196" s="3"/>
      <c r="AC196" s="3"/>
      <c r="AD196" s="3"/>
      <c r="AE196" s="3"/>
      <c r="AF196" s="3"/>
      <c r="AG196" s="3"/>
      <c r="AH196" s="3"/>
      <c r="AI196" s="3"/>
      <c r="AJ196" s="3"/>
      <c r="AK196" s="3"/>
      <c r="AL196" s="3"/>
      <c r="AM196" s="3"/>
      <c r="AN196" s="3"/>
      <c r="AO196" s="3"/>
      <c r="AP196" s="5" t="s">
        <v>484</v>
      </c>
      <c r="AQ196" s="3" t="s">
        <v>27</v>
      </c>
      <c r="AR196" s="3" t="s">
        <v>947</v>
      </c>
      <c r="AS196" s="14" t="s">
        <v>576</v>
      </c>
    </row>
    <row r="197" spans="1:45" ht="15.75" hidden="1" customHeight="1">
      <c r="A197" s="7" t="s">
        <v>429</v>
      </c>
      <c r="B197" s="7">
        <v>11</v>
      </c>
      <c r="C197" s="4">
        <v>13</v>
      </c>
      <c r="D197" s="3" t="s">
        <v>64</v>
      </c>
      <c r="E197" s="3" t="s">
        <v>116</v>
      </c>
      <c r="F197" s="3" t="s">
        <v>806</v>
      </c>
      <c r="G197" s="4" t="str">
        <f t="shared" si="17"/>
        <v>11.13</v>
      </c>
      <c r="H197" s="3" t="s">
        <v>484</v>
      </c>
      <c r="I197" s="5"/>
      <c r="J197" s="5" t="s">
        <v>355</v>
      </c>
      <c r="K197" s="3" t="str">
        <f t="shared" si="16"/>
        <v>Spatially independent (Rowcliffe et al., 2013)</v>
      </c>
      <c r="L197" s="3" t="s">
        <v>355</v>
      </c>
      <c r="M197" s="5" t="s">
        <v>947</v>
      </c>
      <c r="N197" s="5"/>
      <c r="O197" s="3" t="s">
        <v>47</v>
      </c>
      <c r="P197" s="3" t="s">
        <v>355</v>
      </c>
      <c r="Q197" s="3" t="s">
        <v>484</v>
      </c>
      <c r="R197" s="5" t="s">
        <v>484</v>
      </c>
      <c r="S197" s="3"/>
      <c r="T197" s="3"/>
      <c r="U197" s="3"/>
      <c r="V197" s="3"/>
      <c r="W197" s="3"/>
      <c r="X197" s="3"/>
      <c r="Y197" s="3"/>
      <c r="Z197" s="3"/>
      <c r="AA197" s="3"/>
      <c r="AB197" s="3"/>
      <c r="AC197" s="3"/>
      <c r="AD197" s="3"/>
      <c r="AE197" s="3"/>
      <c r="AF197" s="3"/>
      <c r="AG197" s="3"/>
      <c r="AH197" s="3"/>
      <c r="AI197" s="3"/>
      <c r="AJ197" s="3"/>
      <c r="AK197" s="3"/>
      <c r="AL197" s="3"/>
      <c r="AM197" s="3"/>
      <c r="AN197" s="3" t="s">
        <v>47</v>
      </c>
      <c r="AO197" s="3"/>
      <c r="AP197" s="5" t="s">
        <v>484</v>
      </c>
      <c r="AQ197" s="3" t="s">
        <v>353</v>
      </c>
      <c r="AR197" s="3" t="s">
        <v>947</v>
      </c>
      <c r="AS197" s="14" t="s">
        <v>576</v>
      </c>
    </row>
    <row r="198" spans="1:45" ht="15.75" hidden="1" customHeight="1">
      <c r="A198" s="7" t="s">
        <v>429</v>
      </c>
      <c r="B198" s="7">
        <v>11</v>
      </c>
      <c r="C198" s="4">
        <v>17</v>
      </c>
      <c r="D198" s="3" t="s">
        <v>64</v>
      </c>
      <c r="E198" s="3" t="s">
        <v>115</v>
      </c>
      <c r="F198" s="3" t="s">
        <v>814</v>
      </c>
      <c r="G198" s="4" t="str">
        <f t="shared" si="17"/>
        <v>11.17</v>
      </c>
      <c r="H198" s="3" t="s">
        <v>484</v>
      </c>
      <c r="I198" s="5"/>
      <c r="J198" s="5" t="s">
        <v>1107</v>
      </c>
      <c r="K198" s="3" t="str">
        <f t="shared" si="16"/>
        <v>&lt;b&gt;No minimum&lt;/b&gt; (Wearn &amp; Glover-Kapfer, 2017)</v>
      </c>
      <c r="L198" s="3" t="s">
        <v>206</v>
      </c>
      <c r="M198" s="3" t="s">
        <v>145</v>
      </c>
      <c r="N198" s="3" t="b">
        <v>1</v>
      </c>
      <c r="O198" s="3" t="s">
        <v>204</v>
      </c>
      <c r="P198" s="5" t="s">
        <v>206</v>
      </c>
      <c r="Q198" s="3" t="s">
        <v>484</v>
      </c>
      <c r="R198" s="5" t="s">
        <v>949</v>
      </c>
      <c r="S198" s="3"/>
      <c r="T198" s="3"/>
      <c r="U198" s="3"/>
      <c r="V198" s="3"/>
      <c r="W198" s="3"/>
      <c r="X198" s="3"/>
      <c r="Y198" s="3"/>
      <c r="Z198" s="3"/>
      <c r="AA198" s="3"/>
      <c r="AB198" s="3"/>
      <c r="AC198" s="3"/>
      <c r="AD198" s="3"/>
      <c r="AE198" s="3"/>
      <c r="AF198" s="3"/>
      <c r="AG198" s="3"/>
      <c r="AH198" s="3"/>
      <c r="AI198" s="3"/>
      <c r="AJ198" s="3"/>
      <c r="AK198" s="3"/>
      <c r="AL198" s="3"/>
      <c r="AM198" s="3"/>
      <c r="AN198" s="3"/>
      <c r="AO198" s="3"/>
      <c r="AP198" s="5" t="s">
        <v>484</v>
      </c>
      <c r="AQ198" s="3" t="s">
        <v>27</v>
      </c>
      <c r="AR198" s="3" t="s">
        <v>947</v>
      </c>
      <c r="AS198" s="14" t="s">
        <v>576</v>
      </c>
    </row>
    <row r="199" spans="1:45" ht="15.75" hidden="1" customHeight="1">
      <c r="A199" s="7" t="s">
        <v>429</v>
      </c>
      <c r="B199" s="7">
        <v>11</v>
      </c>
      <c r="C199" s="4">
        <v>18</v>
      </c>
      <c r="D199" s="3" t="s">
        <v>64</v>
      </c>
      <c r="E199" s="3" t="s">
        <v>115</v>
      </c>
      <c r="F199" s="3" t="s">
        <v>815</v>
      </c>
      <c r="G199" s="4" t="str">
        <f t="shared" si="17"/>
        <v>11.18</v>
      </c>
      <c r="H199" s="3" t="s">
        <v>484</v>
      </c>
      <c r="I199" s="3"/>
      <c r="J199" s="5" t="s">
        <v>1003</v>
      </c>
      <c r="K199" s="3" t="str">
        <f t="shared" si="16"/>
        <v>Ideally ≥ 30 (Wearn &amp; Glover-Kapfer, 2017)</v>
      </c>
      <c r="L199" s="3" t="s">
        <v>239</v>
      </c>
      <c r="M199" s="7" t="s">
        <v>960</v>
      </c>
      <c r="N199" s="7"/>
      <c r="O199" s="3" t="s">
        <v>240</v>
      </c>
      <c r="P199" s="3" t="s">
        <v>1003</v>
      </c>
      <c r="Q199" s="3" t="s">
        <v>484</v>
      </c>
      <c r="R199" s="5" t="s">
        <v>949</v>
      </c>
      <c r="S199" s="3"/>
      <c r="T199" s="3"/>
      <c r="U199" s="3"/>
      <c r="V199" s="3"/>
      <c r="W199" s="3"/>
      <c r="X199" s="3"/>
      <c r="Y199" s="3"/>
      <c r="Z199" s="3"/>
      <c r="AA199" s="3"/>
      <c r="AB199" s="3"/>
      <c r="AC199" s="3"/>
      <c r="AD199" s="3"/>
      <c r="AE199" s="3"/>
      <c r="AF199" s="3"/>
      <c r="AG199" s="3"/>
      <c r="AH199" s="3"/>
      <c r="AI199" s="3"/>
      <c r="AJ199" s="3"/>
      <c r="AK199" s="3"/>
      <c r="AL199" s="3"/>
      <c r="AM199" s="3"/>
      <c r="AN199" s="3"/>
      <c r="AO199" s="3"/>
      <c r="AP199" s="5" t="s">
        <v>484</v>
      </c>
      <c r="AQ199" s="3" t="s">
        <v>27</v>
      </c>
      <c r="AR199" s="3" t="s">
        <v>947</v>
      </c>
      <c r="AS199" s="14" t="s">
        <v>576</v>
      </c>
    </row>
    <row r="200" spans="1:45" ht="15.75" hidden="1" customHeight="1">
      <c r="A200" s="7" t="s">
        <v>429</v>
      </c>
      <c r="B200" s="7">
        <v>11</v>
      </c>
      <c r="C200" s="4">
        <v>19</v>
      </c>
      <c r="D200" s="5" t="s">
        <v>64</v>
      </c>
      <c r="E200" s="3" t="s">
        <v>108</v>
      </c>
      <c r="F200" s="3" t="s">
        <v>810</v>
      </c>
      <c r="G200" s="4" t="str">
        <f t="shared" si="17"/>
        <v>11.19</v>
      </c>
      <c r="H200" s="3" t="s">
        <v>397</v>
      </c>
      <c r="I200" s="3"/>
      <c r="J200" s="5" t="s">
        <v>1106</v>
      </c>
      <c r="K200" s="3" t="str">
        <f t="shared" si="16"/>
        <v>&lt;b&gt;≥ 20 (minumum)&lt;/b&gt; (Rowcliffe et al., 2008; Wearn &amp; Glover-Kapfer, 2017)</v>
      </c>
      <c r="L200" s="5" t="s">
        <v>390</v>
      </c>
      <c r="M200" s="3" t="s">
        <v>145</v>
      </c>
      <c r="N200" s="3" t="b">
        <v>1</v>
      </c>
      <c r="O200" s="5" t="s">
        <v>989</v>
      </c>
      <c r="P200" s="5" t="s">
        <v>988</v>
      </c>
      <c r="Q200" s="3" t="s">
        <v>484</v>
      </c>
      <c r="R200" s="5" t="s">
        <v>965</v>
      </c>
      <c r="S200" s="5"/>
      <c r="T200" s="3"/>
      <c r="U200" s="3"/>
      <c r="V200" s="3"/>
      <c r="W200" s="3"/>
      <c r="X200" s="3"/>
      <c r="Y200" s="3"/>
      <c r="Z200" s="3"/>
      <c r="AA200" s="3"/>
      <c r="AB200" s="3"/>
      <c r="AC200" s="3"/>
      <c r="AD200" s="3"/>
      <c r="AE200" s="3"/>
      <c r="AF200" s="3"/>
      <c r="AG200" s="3"/>
      <c r="AH200" s="3" t="s">
        <v>570</v>
      </c>
      <c r="AI200" s="3"/>
      <c r="AJ200" s="3"/>
      <c r="AK200" s="3"/>
      <c r="AL200" s="3"/>
      <c r="AM200" s="3"/>
      <c r="AN200" s="3"/>
      <c r="AO200" s="3"/>
      <c r="AP200" s="5" t="s">
        <v>484</v>
      </c>
      <c r="AQ200" s="5" t="s">
        <v>166</v>
      </c>
      <c r="AR200" s="3" t="s">
        <v>947</v>
      </c>
      <c r="AS200" s="14" t="s">
        <v>576</v>
      </c>
    </row>
    <row r="201" spans="1:45" ht="15.75" hidden="1" customHeight="1">
      <c r="A201" s="7" t="s">
        <v>429</v>
      </c>
      <c r="B201" s="7">
        <v>11</v>
      </c>
      <c r="C201" s="4">
        <v>20</v>
      </c>
      <c r="D201" s="5" t="s">
        <v>64</v>
      </c>
      <c r="E201" s="3" t="s">
        <v>108</v>
      </c>
      <c r="F201" s="3" t="s">
        <v>811</v>
      </c>
      <c r="G201" s="4" t="str">
        <f t="shared" si="17"/>
        <v>11.20</v>
      </c>
      <c r="H201" s="3" t="s">
        <v>484</v>
      </c>
      <c r="I201" s="3"/>
      <c r="J201" s="5" t="s">
        <v>162</v>
      </c>
      <c r="K201" s="3" t="str">
        <f t="shared" si="16"/>
        <v>Ideally &gt; 50 (Rowcliffe et al., 2008; Wearn &amp; Glover-Kapfer, 2017)</v>
      </c>
      <c r="L201" s="5" t="s">
        <v>162</v>
      </c>
      <c r="M201" s="7" t="s">
        <v>960</v>
      </c>
      <c r="N201" s="7"/>
      <c r="O201" s="5" t="s">
        <v>163</v>
      </c>
      <c r="P201" s="5" t="s">
        <v>162</v>
      </c>
      <c r="Q201" s="3" t="s">
        <v>484</v>
      </c>
      <c r="R201" s="5" t="s">
        <v>965</v>
      </c>
      <c r="S201" s="5"/>
      <c r="T201" s="3"/>
      <c r="U201" s="3"/>
      <c r="V201" s="3"/>
      <c r="W201" s="3"/>
      <c r="X201" s="3"/>
      <c r="Y201" s="3"/>
      <c r="Z201" s="3"/>
      <c r="AA201" s="3"/>
      <c r="AB201" s="3"/>
      <c r="AC201" s="3"/>
      <c r="AD201" s="3"/>
      <c r="AE201" s="3"/>
      <c r="AF201" s="3"/>
      <c r="AG201" s="3"/>
      <c r="AH201" s="3"/>
      <c r="AI201" s="3"/>
      <c r="AJ201" s="3"/>
      <c r="AK201" s="3"/>
      <c r="AL201" s="3"/>
      <c r="AM201" s="3"/>
      <c r="AN201" s="5"/>
      <c r="AO201" s="5"/>
      <c r="AP201" s="5" t="s">
        <v>484</v>
      </c>
      <c r="AQ201" s="5" t="s">
        <v>166</v>
      </c>
      <c r="AR201" s="3" t="s">
        <v>947</v>
      </c>
      <c r="AS201" s="14" t="s">
        <v>576</v>
      </c>
    </row>
    <row r="202" spans="1:45" ht="15.75" hidden="1" customHeight="1">
      <c r="A202" s="7" t="s">
        <v>429</v>
      </c>
      <c r="B202" s="7">
        <v>11</v>
      </c>
      <c r="C202" s="4">
        <v>21</v>
      </c>
      <c r="D202" s="5" t="s">
        <v>64</v>
      </c>
      <c r="E202" s="3" t="s">
        <v>108</v>
      </c>
      <c r="F202" s="3" t="s">
        <v>812</v>
      </c>
      <c r="G202" s="4" t="str">
        <f t="shared" si="17"/>
        <v>11.21</v>
      </c>
      <c r="H202" s="3" t="s">
        <v>484</v>
      </c>
      <c r="I202" s="5"/>
      <c r="J202" s="5" t="s">
        <v>350</v>
      </c>
      <c r="K202" s="3" t="str">
        <f t="shared" si="16"/>
        <v>Dependent on species' density (Wearn &amp; Glover-Kapfer, 2017)</v>
      </c>
      <c r="L202" s="5" t="s">
        <v>350</v>
      </c>
      <c r="M202" s="5" t="s">
        <v>1068</v>
      </c>
      <c r="N202" s="5"/>
      <c r="O202" s="5" t="s">
        <v>47</v>
      </c>
      <c r="P202" s="5" t="s">
        <v>350</v>
      </c>
      <c r="Q202" s="3" t="s">
        <v>484</v>
      </c>
      <c r="R202" s="5" t="s">
        <v>484</v>
      </c>
      <c r="S202" s="5"/>
      <c r="T202" s="3"/>
      <c r="U202" s="3"/>
      <c r="V202" s="3"/>
      <c r="W202" s="3"/>
      <c r="X202" s="3"/>
      <c r="Y202" s="3"/>
      <c r="Z202" s="3"/>
      <c r="AA202" s="3"/>
      <c r="AB202" s="3"/>
      <c r="AC202" s="3"/>
      <c r="AD202" s="3"/>
      <c r="AE202" s="3"/>
      <c r="AF202" s="3"/>
      <c r="AG202" s="3"/>
      <c r="AH202" s="3"/>
      <c r="AI202" s="3"/>
      <c r="AJ202" s="3"/>
      <c r="AK202" s="3"/>
      <c r="AL202" s="3"/>
      <c r="AM202" s="3"/>
      <c r="AN202" s="3" t="s">
        <v>47</v>
      </c>
      <c r="AO202" s="3"/>
      <c r="AP202" s="5" t="s">
        <v>350</v>
      </c>
      <c r="AQ202" s="5" t="s">
        <v>27</v>
      </c>
      <c r="AR202" s="3" t="s">
        <v>947</v>
      </c>
      <c r="AS202" s="14" t="s">
        <v>576</v>
      </c>
    </row>
    <row r="203" spans="1:45" ht="15.75" hidden="1" customHeight="1">
      <c r="A203" s="36" t="s">
        <v>429</v>
      </c>
      <c r="B203" s="36">
        <v>11</v>
      </c>
      <c r="C203" s="19">
        <v>22</v>
      </c>
      <c r="D203" s="11" t="s">
        <v>64</v>
      </c>
      <c r="E203" s="10" t="s">
        <v>108</v>
      </c>
      <c r="F203" s="10" t="s">
        <v>813</v>
      </c>
      <c r="G203" s="19" t="str">
        <f t="shared" si="17"/>
        <v>11.22</v>
      </c>
      <c r="H203" s="3" t="s">
        <v>484</v>
      </c>
      <c r="I203" s="11"/>
      <c r="J203" s="11" t="s">
        <v>1060</v>
      </c>
      <c r="K203" s="3" t="str">
        <f t="shared" si="16"/>
        <v>Note: these recommendations are the same as REM (Becker et al., 2022; Moeller et al., 2023)</v>
      </c>
      <c r="L203" s="11" t="s">
        <v>111</v>
      </c>
      <c r="M203" s="11" t="s">
        <v>494</v>
      </c>
      <c r="N203" s="11"/>
      <c r="O203" s="10" t="s">
        <v>484</v>
      </c>
      <c r="P203" s="11" t="s">
        <v>1060</v>
      </c>
      <c r="Q203" s="10" t="s">
        <v>484</v>
      </c>
      <c r="R203" s="11" t="s">
        <v>494</v>
      </c>
      <c r="S203" s="11" t="s">
        <v>111</v>
      </c>
      <c r="T203" s="10"/>
      <c r="U203" s="10"/>
      <c r="V203" s="10"/>
      <c r="W203" s="10"/>
      <c r="X203" s="10"/>
      <c r="Y203" s="10"/>
      <c r="Z203" s="10"/>
      <c r="AA203" s="10"/>
      <c r="AB203" s="10"/>
      <c r="AC203" s="10"/>
      <c r="AD203" s="10"/>
      <c r="AE203" s="10"/>
      <c r="AF203" s="10"/>
      <c r="AG203" s="10"/>
      <c r="AH203" s="10"/>
      <c r="AI203" s="10"/>
      <c r="AJ203" s="10"/>
      <c r="AK203" s="10"/>
      <c r="AL203" s="10"/>
      <c r="AM203" s="10"/>
      <c r="AN203" s="11"/>
      <c r="AO203" s="11"/>
      <c r="AP203" s="11" t="s">
        <v>484</v>
      </c>
      <c r="AQ203" s="11" t="s">
        <v>110</v>
      </c>
      <c r="AR203" s="10" t="s">
        <v>947</v>
      </c>
      <c r="AS203" s="14" t="s">
        <v>576</v>
      </c>
    </row>
    <row r="204" spans="1:45" ht="15.75" hidden="1" customHeight="1">
      <c r="A204" s="7" t="s">
        <v>429</v>
      </c>
      <c r="B204" s="7">
        <v>11</v>
      </c>
      <c r="C204" s="4">
        <v>23</v>
      </c>
      <c r="D204" s="5" t="s">
        <v>64</v>
      </c>
      <c r="E204" s="3" t="s">
        <v>120</v>
      </c>
      <c r="F204" s="3" t="s">
        <v>821</v>
      </c>
      <c r="G204" s="4" t="str">
        <f t="shared" si="17"/>
        <v>11.23</v>
      </c>
      <c r="H204" s="3" t="s">
        <v>484</v>
      </c>
      <c r="I204" s="3"/>
      <c r="J204" s="5" t="s">
        <v>323</v>
      </c>
      <c r="K204" s="3" t="str">
        <f t="shared" si="16"/>
        <v>Ideally &lt; 12 months (Wearn &amp; Glover-Kapfer, 2017)</v>
      </c>
      <c r="L204" s="5" t="s">
        <v>323</v>
      </c>
      <c r="M204" s="7" t="s">
        <v>960</v>
      </c>
      <c r="N204" s="7"/>
      <c r="O204" s="5" t="s">
        <v>322</v>
      </c>
      <c r="P204" s="5" t="s">
        <v>323</v>
      </c>
      <c r="Q204" s="3" t="s">
        <v>484</v>
      </c>
      <c r="R204" s="5" t="s">
        <v>959</v>
      </c>
      <c r="S204" s="5"/>
      <c r="T204" s="3"/>
      <c r="U204" s="3"/>
      <c r="V204" s="3"/>
      <c r="W204" s="3"/>
      <c r="X204" s="3"/>
      <c r="Y204" s="3"/>
      <c r="Z204" s="3"/>
      <c r="AA204" s="3"/>
      <c r="AB204" s="3"/>
      <c r="AC204" s="3"/>
      <c r="AD204" s="3"/>
      <c r="AE204" s="3"/>
      <c r="AF204" s="3"/>
      <c r="AG204" s="3"/>
      <c r="AH204" s="3"/>
      <c r="AI204" s="3"/>
      <c r="AJ204" s="3"/>
      <c r="AK204" s="3"/>
      <c r="AL204" s="3"/>
      <c r="AM204" s="3"/>
      <c r="AN204" s="5"/>
      <c r="AO204" s="5"/>
      <c r="AP204" s="5" t="s">
        <v>484</v>
      </c>
      <c r="AQ204" s="5" t="s">
        <v>27</v>
      </c>
      <c r="AR204" s="3" t="s">
        <v>947</v>
      </c>
      <c r="AS204" s="14" t="s">
        <v>576</v>
      </c>
    </row>
    <row r="205" spans="1:45" ht="15.75" hidden="1" customHeight="1">
      <c r="A205" s="7" t="s">
        <v>429</v>
      </c>
      <c r="B205" s="7">
        <v>11</v>
      </c>
      <c r="C205" s="4">
        <v>24</v>
      </c>
      <c r="D205" s="5" t="s">
        <v>64</v>
      </c>
      <c r="E205" s="3" t="s">
        <v>120</v>
      </c>
      <c r="F205" s="3" t="s">
        <v>822</v>
      </c>
      <c r="G205" s="4" t="str">
        <f t="shared" si="17"/>
        <v>11.24</v>
      </c>
      <c r="H205" s="3" t="s">
        <v>484</v>
      </c>
      <c r="I205" s="5"/>
      <c r="J205" s="5" t="s">
        <v>1108</v>
      </c>
      <c r="K205" s="3" t="str">
        <f t="shared" si="16"/>
        <v>&lt;b&gt;No maximum&lt;/b&gt; (Rowcliffe et al., 2008)</v>
      </c>
      <c r="L205" s="5" t="s">
        <v>310</v>
      </c>
      <c r="M205" s="5" t="s">
        <v>991</v>
      </c>
      <c r="N205" s="3" t="b">
        <v>1</v>
      </c>
      <c r="O205" s="5" t="s">
        <v>309</v>
      </c>
      <c r="P205" s="5" t="s">
        <v>310</v>
      </c>
      <c r="Q205" s="3" t="s">
        <v>484</v>
      </c>
      <c r="R205" s="5" t="s">
        <v>959</v>
      </c>
      <c r="S205" s="5"/>
      <c r="T205" s="3"/>
      <c r="U205" s="3"/>
      <c r="V205" s="3"/>
      <c r="W205" s="3"/>
      <c r="X205" s="3"/>
      <c r="Y205" s="3"/>
      <c r="Z205" s="3"/>
      <c r="AA205" s="3"/>
      <c r="AB205" s="3"/>
      <c r="AC205" s="3"/>
      <c r="AD205" s="3"/>
      <c r="AE205" s="3"/>
      <c r="AF205" s="3"/>
      <c r="AG205" s="3"/>
      <c r="AH205" s="3"/>
      <c r="AI205" s="3"/>
      <c r="AJ205" s="3"/>
      <c r="AK205" s="3"/>
      <c r="AL205" s="3"/>
      <c r="AM205" s="3"/>
      <c r="AN205" s="5"/>
      <c r="AO205" s="5"/>
      <c r="AP205" s="5" t="s">
        <v>484</v>
      </c>
      <c r="AQ205" s="5" t="s">
        <v>307</v>
      </c>
      <c r="AR205" s="3" t="s">
        <v>947</v>
      </c>
      <c r="AS205" s="14" t="s">
        <v>576</v>
      </c>
    </row>
    <row r="206" spans="1:45" ht="15.75" hidden="1" customHeight="1">
      <c r="A206" s="7" t="s">
        <v>429</v>
      </c>
      <c r="B206" s="7">
        <v>12</v>
      </c>
      <c r="C206" s="4">
        <v>6</v>
      </c>
      <c r="D206" s="3" t="s">
        <v>54</v>
      </c>
      <c r="E206" s="3" t="s">
        <v>31</v>
      </c>
      <c r="F206" s="3" t="s">
        <v>828</v>
      </c>
      <c r="G206" s="4" t="str">
        <f t="shared" si="17"/>
        <v>12.6</v>
      </c>
      <c r="H206" s="3" t="s">
        <v>484</v>
      </c>
      <c r="I206" s="5"/>
      <c r="J206" s="5" t="s">
        <v>1060</v>
      </c>
      <c r="K206" s="3" t="str">
        <f t="shared" si="16"/>
        <v>Note: these recommendations are the same as REM (Becker et al., 2022; Moeller et al., 2023)</v>
      </c>
      <c r="L206" s="3" t="s">
        <v>111</v>
      </c>
      <c r="M206" s="5" t="s">
        <v>494</v>
      </c>
      <c r="N206" s="5"/>
      <c r="O206" s="3" t="s">
        <v>484</v>
      </c>
      <c r="P206" s="5" t="s">
        <v>1060</v>
      </c>
      <c r="Q206" s="3" t="s">
        <v>484</v>
      </c>
      <c r="R206" s="5" t="s">
        <v>494</v>
      </c>
      <c r="S206" s="5" t="s">
        <v>111</v>
      </c>
      <c r="T206" s="3"/>
      <c r="U206" s="3"/>
      <c r="V206" s="3"/>
      <c r="W206" s="3"/>
      <c r="X206" s="3"/>
      <c r="Y206" s="3"/>
      <c r="Z206" s="3"/>
      <c r="AA206" s="3"/>
      <c r="AB206" s="3"/>
      <c r="AC206" s="3"/>
      <c r="AD206" s="3"/>
      <c r="AE206" s="3"/>
      <c r="AF206" s="3"/>
      <c r="AG206" s="3"/>
      <c r="AH206" s="3"/>
      <c r="AI206" s="3"/>
      <c r="AJ206" s="3"/>
      <c r="AK206" s="3"/>
      <c r="AL206" s="3"/>
      <c r="AM206" s="3"/>
      <c r="AN206" s="5"/>
      <c r="AO206" s="5"/>
      <c r="AP206" s="5" t="s">
        <v>484</v>
      </c>
      <c r="AQ206" s="3" t="s">
        <v>110</v>
      </c>
      <c r="AR206" s="3" t="s">
        <v>947</v>
      </c>
      <c r="AS206" s="14" t="s">
        <v>576</v>
      </c>
    </row>
    <row r="207" spans="1:45" ht="15.75" hidden="1" customHeight="1">
      <c r="A207" s="7" t="s">
        <v>429</v>
      </c>
      <c r="B207" s="7">
        <v>12</v>
      </c>
      <c r="C207" s="4">
        <v>1</v>
      </c>
      <c r="D207" s="3" t="s">
        <v>54</v>
      </c>
      <c r="E207" s="3" t="s">
        <v>31</v>
      </c>
      <c r="F207" s="3" t="s">
        <v>823</v>
      </c>
      <c r="G207" s="4" t="str">
        <f t="shared" si="17"/>
        <v>12.1</v>
      </c>
      <c r="H207" s="3" t="s">
        <v>484</v>
      </c>
      <c r="I207" s="5"/>
      <c r="J207" s="5" t="s">
        <v>94</v>
      </c>
      <c r="K207" s="3" t="str">
        <f t="shared" si="16"/>
        <v>Random with respect to movement ([*viii][REM: Rovero et al., 2013; Rowcliffe et al., 2013; Wearn &amp; Glover-Kapfer, 2017; Loonam et al., 2021])</v>
      </c>
      <c r="L207" s="3" t="s">
        <v>96</v>
      </c>
      <c r="M207" s="5" t="s">
        <v>947</v>
      </c>
      <c r="N207" s="5"/>
      <c r="O207" s="3" t="s">
        <v>85</v>
      </c>
      <c r="P207" s="3" t="s">
        <v>94</v>
      </c>
      <c r="Q207" s="3" t="s">
        <v>484</v>
      </c>
      <c r="R207" s="5" t="s">
        <v>484</v>
      </c>
      <c r="S207" s="5" t="s">
        <v>111</v>
      </c>
      <c r="T207" s="3"/>
      <c r="U207" s="3"/>
      <c r="V207" s="3"/>
      <c r="W207" s="3"/>
      <c r="X207" s="3"/>
      <c r="Y207" s="3"/>
      <c r="Z207" s="3"/>
      <c r="AA207" s="3"/>
      <c r="AB207" s="3"/>
      <c r="AC207" s="3"/>
      <c r="AD207" s="3"/>
      <c r="AE207" s="3"/>
      <c r="AF207" s="3"/>
      <c r="AG207" s="3"/>
      <c r="AH207" s="3"/>
      <c r="AI207" s="3"/>
      <c r="AJ207" s="3"/>
      <c r="AK207" s="3"/>
      <c r="AL207" s="3"/>
      <c r="AM207" s="3"/>
      <c r="AN207" s="3" t="s">
        <v>47</v>
      </c>
      <c r="AO207" s="3"/>
      <c r="AP207" s="5" t="s">
        <v>484</v>
      </c>
      <c r="AQ207" s="3" t="s">
        <v>95</v>
      </c>
      <c r="AR207" s="3" t="s">
        <v>947</v>
      </c>
      <c r="AS207" s="14" t="s">
        <v>576</v>
      </c>
    </row>
    <row r="208" spans="1:45" ht="15.75" hidden="1" customHeight="1">
      <c r="A208" s="7" t="s">
        <v>429</v>
      </c>
      <c r="B208" s="7">
        <v>12</v>
      </c>
      <c r="C208" s="4">
        <v>2</v>
      </c>
      <c r="D208" s="3" t="s">
        <v>54</v>
      </c>
      <c r="E208" s="3" t="s">
        <v>31</v>
      </c>
      <c r="F208" s="3" t="s">
        <v>824</v>
      </c>
      <c r="G208" s="4" t="str">
        <f t="shared" si="17"/>
        <v>12.2</v>
      </c>
      <c r="H208" s="3" t="s">
        <v>484</v>
      </c>
      <c r="I208" s="5"/>
      <c r="J208" s="5" t="s">
        <v>65</v>
      </c>
      <c r="K208" s="3" t="str">
        <f t="shared" si="16"/>
        <v>Systematic ([REM: Loonam et al., 2021])</v>
      </c>
      <c r="L208" s="3" t="s">
        <v>67</v>
      </c>
      <c r="M208" s="5" t="s">
        <v>947</v>
      </c>
      <c r="N208" s="5"/>
      <c r="O208" s="3" t="s">
        <v>65</v>
      </c>
      <c r="P208" s="3" t="s">
        <v>65</v>
      </c>
      <c r="Q208" s="3" t="s">
        <v>484</v>
      </c>
      <c r="R208" s="5" t="s">
        <v>484</v>
      </c>
      <c r="S208" s="5" t="s">
        <v>111</v>
      </c>
      <c r="T208" s="3"/>
      <c r="U208" s="3"/>
      <c r="V208" s="3"/>
      <c r="W208" s="3"/>
      <c r="X208" s="3"/>
      <c r="Y208" s="3"/>
      <c r="Z208" s="3"/>
      <c r="AA208" s="3"/>
      <c r="AB208" s="3"/>
      <c r="AC208" s="3"/>
      <c r="AD208" s="3"/>
      <c r="AE208" s="3"/>
      <c r="AF208" s="3"/>
      <c r="AG208" s="3"/>
      <c r="AH208" s="3"/>
      <c r="AI208" s="3"/>
      <c r="AJ208" s="3"/>
      <c r="AK208" s="3"/>
      <c r="AL208" s="3"/>
      <c r="AM208" s="3"/>
      <c r="AN208" s="5"/>
      <c r="AO208" s="5"/>
      <c r="AP208" s="5" t="s">
        <v>484</v>
      </c>
      <c r="AQ208" s="3" t="s">
        <v>66</v>
      </c>
      <c r="AR208" s="3" t="s">
        <v>947</v>
      </c>
      <c r="AS208" s="14" t="s">
        <v>576</v>
      </c>
    </row>
    <row r="209" spans="1:45" ht="15.75" hidden="1" customHeight="1">
      <c r="A209" s="7" t="s">
        <v>429</v>
      </c>
      <c r="B209" s="7">
        <v>12</v>
      </c>
      <c r="C209" s="4">
        <v>3</v>
      </c>
      <c r="D209" s="3" t="s">
        <v>54</v>
      </c>
      <c r="E209" s="3" t="s">
        <v>31</v>
      </c>
      <c r="F209" s="3" t="s">
        <v>825</v>
      </c>
      <c r="G209" s="4" t="str">
        <f t="shared" si="17"/>
        <v>12.3</v>
      </c>
      <c r="H209" s="3" t="s">
        <v>484</v>
      </c>
      <c r="I209" s="5"/>
      <c r="J209" s="5" t="s">
        <v>48</v>
      </c>
      <c r="K209" s="3" t="str">
        <f t="shared" ref="K209:K240" si="18">J209&amp;" ("&amp;AQ209&amp;")"</f>
        <v>Systematic random ([*ix][REM: Wearn &amp; Glover-Kapfer, 2017])</v>
      </c>
      <c r="L209" s="3" t="s">
        <v>53</v>
      </c>
      <c r="M209" s="5" t="s">
        <v>947</v>
      </c>
      <c r="N209" s="5"/>
      <c r="O209" s="3" t="s">
        <v>48</v>
      </c>
      <c r="P209" s="3" t="s">
        <v>48</v>
      </c>
      <c r="Q209" s="3" t="s">
        <v>484</v>
      </c>
      <c r="R209" s="5" t="s">
        <v>484</v>
      </c>
      <c r="S209" s="5" t="s">
        <v>111</v>
      </c>
      <c r="T209" s="3"/>
      <c r="U209" s="3"/>
      <c r="V209" s="3"/>
      <c r="W209" s="3"/>
      <c r="X209" s="3"/>
      <c r="Y209" s="3"/>
      <c r="Z209" s="3"/>
      <c r="AA209" s="3"/>
      <c r="AB209" s="3"/>
      <c r="AC209" s="3"/>
      <c r="AD209" s="3"/>
      <c r="AE209" s="3"/>
      <c r="AF209" s="3"/>
      <c r="AG209" s="3"/>
      <c r="AH209" s="3"/>
      <c r="AI209" s="3"/>
      <c r="AJ209" s="3"/>
      <c r="AK209" s="3"/>
      <c r="AL209" s="3"/>
      <c r="AM209" s="3"/>
      <c r="AN209" s="5"/>
      <c r="AO209" s="5"/>
      <c r="AP209" s="5" t="s">
        <v>484</v>
      </c>
      <c r="AQ209" s="3" t="s">
        <v>52</v>
      </c>
      <c r="AR209" s="3" t="s">
        <v>947</v>
      </c>
      <c r="AS209" s="14" t="s">
        <v>576</v>
      </c>
    </row>
    <row r="210" spans="1:45" ht="15.75" hidden="1" customHeight="1">
      <c r="A210" s="7" t="s">
        <v>429</v>
      </c>
      <c r="B210" s="7">
        <v>12</v>
      </c>
      <c r="C210" s="4">
        <v>4</v>
      </c>
      <c r="D210" s="3" t="s">
        <v>54</v>
      </c>
      <c r="E210" s="3" t="s">
        <v>31</v>
      </c>
      <c r="F210" s="3" t="s">
        <v>826</v>
      </c>
      <c r="G210" s="4" t="str">
        <f t="shared" si="17"/>
        <v>12.4</v>
      </c>
      <c r="H210" s="3" t="s">
        <v>484</v>
      </c>
      <c r="I210" s="5"/>
      <c r="J210" s="5" t="s">
        <v>78</v>
      </c>
      <c r="K210" s="3" t="str">
        <f t="shared" si="18"/>
        <v>Stratified random ([REM: Wearn &amp; Glover-Kapfer, 2017])</v>
      </c>
      <c r="L210" s="3" t="s">
        <v>77</v>
      </c>
      <c r="M210" s="5" t="s">
        <v>947</v>
      </c>
      <c r="N210" s="5"/>
      <c r="O210" s="3" t="s">
        <v>78</v>
      </c>
      <c r="P210" s="3" t="s">
        <v>78</v>
      </c>
      <c r="Q210" s="3" t="s">
        <v>484</v>
      </c>
      <c r="R210" s="5" t="s">
        <v>484</v>
      </c>
      <c r="S210" s="5" t="s">
        <v>111</v>
      </c>
      <c r="T210" s="3"/>
      <c r="U210" s="3"/>
      <c r="V210" s="3"/>
      <c r="W210" s="3"/>
      <c r="X210" s="3"/>
      <c r="Y210" s="3"/>
      <c r="Z210" s="3"/>
      <c r="AA210" s="3"/>
      <c r="AB210" s="3"/>
      <c r="AC210" s="3"/>
      <c r="AD210" s="3"/>
      <c r="AE210" s="3"/>
      <c r="AF210" s="3"/>
      <c r="AG210" s="3"/>
      <c r="AH210" s="3"/>
      <c r="AI210" s="3"/>
      <c r="AJ210" s="3"/>
      <c r="AK210" s="3"/>
      <c r="AL210" s="3"/>
      <c r="AM210" s="3"/>
      <c r="AN210" s="5"/>
      <c r="AO210" s="5"/>
      <c r="AP210" s="5" t="s">
        <v>484</v>
      </c>
      <c r="AQ210" s="3" t="s">
        <v>76</v>
      </c>
      <c r="AR210" s="3" t="s">
        <v>947</v>
      </c>
      <c r="AS210" s="14" t="s">
        <v>576</v>
      </c>
    </row>
    <row r="211" spans="1:45" ht="15.75" hidden="1" customHeight="1">
      <c r="A211" s="7" t="s">
        <v>429</v>
      </c>
      <c r="B211" s="7">
        <v>12</v>
      </c>
      <c r="C211" s="4">
        <v>5</v>
      </c>
      <c r="D211" s="3" t="s">
        <v>54</v>
      </c>
      <c r="E211" s="3" t="s">
        <v>31</v>
      </c>
      <c r="F211" s="3" t="s">
        <v>827</v>
      </c>
      <c r="G211" s="4" t="str">
        <f t="shared" si="17"/>
        <v>12.5</v>
      </c>
      <c r="H211" s="3" t="s">
        <v>484</v>
      </c>
      <c r="I211" s="5"/>
      <c r="J211" s="5" t="s">
        <v>73</v>
      </c>
      <c r="K211" s="3" t="str">
        <f t="shared" si="18"/>
        <v>Stratified targeted ([*x][REM: Wearn &amp; Glover-Kapfer, 2017])</v>
      </c>
      <c r="L211" s="3" t="s">
        <v>75</v>
      </c>
      <c r="M211" s="5" t="s">
        <v>947</v>
      </c>
      <c r="N211" s="5"/>
      <c r="O211" s="3" t="s">
        <v>73</v>
      </c>
      <c r="P211" s="3" t="s">
        <v>73</v>
      </c>
      <c r="Q211" s="3" t="s">
        <v>484</v>
      </c>
      <c r="R211" s="5" t="s">
        <v>484</v>
      </c>
      <c r="S211" s="5" t="s">
        <v>111</v>
      </c>
      <c r="T211" s="3"/>
      <c r="U211" s="3"/>
      <c r="V211" s="3"/>
      <c r="W211" s="3"/>
      <c r="X211" s="3"/>
      <c r="Y211" s="3"/>
      <c r="Z211" s="3"/>
      <c r="AA211" s="3"/>
      <c r="AB211" s="3"/>
      <c r="AC211" s="3"/>
      <c r="AD211" s="3"/>
      <c r="AE211" s="3"/>
      <c r="AF211" s="3"/>
      <c r="AG211" s="3"/>
      <c r="AH211" s="3"/>
      <c r="AI211" s="3"/>
      <c r="AJ211" s="3"/>
      <c r="AK211" s="3"/>
      <c r="AL211" s="3"/>
      <c r="AM211" s="3"/>
      <c r="AN211" s="3" t="s">
        <v>47</v>
      </c>
      <c r="AO211" s="3"/>
      <c r="AP211" s="5" t="s">
        <v>484</v>
      </c>
      <c r="AQ211" s="3" t="s">
        <v>74</v>
      </c>
      <c r="AR211" s="3" t="s">
        <v>947</v>
      </c>
      <c r="AS211" s="14" t="s">
        <v>576</v>
      </c>
    </row>
    <row r="212" spans="1:45" ht="15.75" hidden="1" customHeight="1">
      <c r="A212" s="7" t="s">
        <v>429</v>
      </c>
      <c r="B212" s="7">
        <v>12</v>
      </c>
      <c r="C212" s="4">
        <v>12</v>
      </c>
      <c r="D212" s="7" t="s">
        <v>54</v>
      </c>
      <c r="E212" s="7" t="s">
        <v>113</v>
      </c>
      <c r="F212" s="3" t="s">
        <v>846</v>
      </c>
      <c r="G212" s="4" t="str">
        <f t="shared" si="17"/>
        <v>12.12</v>
      </c>
      <c r="H212" s="3" t="s">
        <v>484</v>
      </c>
      <c r="I212" s="5"/>
      <c r="J212" s="5" t="s">
        <v>1060</v>
      </c>
      <c r="K212" s="3" t="str">
        <f t="shared" si="18"/>
        <v>Note: these recommendations are the same as REM (Becker et al., 2022; Moeller et al., 2023)</v>
      </c>
      <c r="L212" s="7" t="s">
        <v>111</v>
      </c>
      <c r="M212" s="5" t="s">
        <v>494</v>
      </c>
      <c r="N212" s="5"/>
      <c r="O212" s="3" t="s">
        <v>484</v>
      </c>
      <c r="P212" s="5" t="s">
        <v>1060</v>
      </c>
      <c r="Q212" s="3" t="s">
        <v>484</v>
      </c>
      <c r="R212" s="5" t="s">
        <v>494</v>
      </c>
      <c r="S212" s="5" t="s">
        <v>111</v>
      </c>
      <c r="T212" s="3"/>
      <c r="U212" s="3"/>
      <c r="V212" s="3"/>
      <c r="W212" s="3"/>
      <c r="X212" s="3"/>
      <c r="Y212" s="3"/>
      <c r="Z212" s="3"/>
      <c r="AA212" s="3"/>
      <c r="AB212" s="3"/>
      <c r="AC212" s="3"/>
      <c r="AD212" s="3"/>
      <c r="AE212" s="3"/>
      <c r="AF212" s="3"/>
      <c r="AG212" s="3"/>
      <c r="AH212" s="3"/>
      <c r="AI212" s="3"/>
      <c r="AJ212" s="3"/>
      <c r="AK212" s="3"/>
      <c r="AL212" s="3"/>
      <c r="AM212" s="3"/>
      <c r="AN212" s="5"/>
      <c r="AO212" s="5"/>
      <c r="AP212" s="5" t="s">
        <v>484</v>
      </c>
      <c r="AQ212" s="7" t="s">
        <v>110</v>
      </c>
      <c r="AR212" s="3" t="s">
        <v>947</v>
      </c>
      <c r="AS212" s="14" t="s">
        <v>576</v>
      </c>
    </row>
    <row r="213" spans="1:45" ht="15.75" hidden="1" customHeight="1">
      <c r="A213" s="7" t="s">
        <v>429</v>
      </c>
      <c r="B213" s="7">
        <v>12</v>
      </c>
      <c r="C213" s="4">
        <v>7</v>
      </c>
      <c r="D213" s="7" t="s">
        <v>54</v>
      </c>
      <c r="E213" s="7" t="s">
        <v>113</v>
      </c>
      <c r="F213" s="3" t="s">
        <v>841</v>
      </c>
      <c r="G213" s="4" t="str">
        <f t="shared" si="17"/>
        <v>12.7</v>
      </c>
      <c r="H213" s="3" t="s">
        <v>612</v>
      </c>
      <c r="I213" s="7"/>
      <c r="J213" s="5" t="s">
        <v>1110</v>
      </c>
      <c r="K213" s="3" t="str">
        <f t="shared" si="18"/>
        <v>&lt;b&gt;≥ 10 detections (minumum)&lt;/b&gt; (REM: Rowcliffe et al., 2008; Rovero et al., 2013)</v>
      </c>
      <c r="L213" s="7" t="s">
        <v>345</v>
      </c>
      <c r="M213" s="3" t="s">
        <v>145</v>
      </c>
      <c r="N213" s="3" t="b">
        <v>1</v>
      </c>
      <c r="O213" s="7" t="s">
        <v>47</v>
      </c>
      <c r="P213" s="7" t="s">
        <v>1066</v>
      </c>
      <c r="Q213" s="3" t="s">
        <v>484</v>
      </c>
      <c r="R213" s="5" t="s">
        <v>1013</v>
      </c>
      <c r="S213" s="5" t="s">
        <v>111</v>
      </c>
      <c r="T213" s="3"/>
      <c r="U213" s="3"/>
      <c r="V213" s="3"/>
      <c r="W213" s="3"/>
      <c r="X213" s="3"/>
      <c r="Y213" s="3"/>
      <c r="Z213" s="3"/>
      <c r="AA213" s="3"/>
      <c r="AB213" s="3"/>
      <c r="AC213" s="3"/>
      <c r="AD213" s="3"/>
      <c r="AE213" s="3"/>
      <c r="AF213" s="3"/>
      <c r="AG213" s="3"/>
      <c r="AH213" s="3"/>
      <c r="AI213" s="3"/>
      <c r="AJ213" s="3" t="s">
        <v>468</v>
      </c>
      <c r="AK213" s="3" t="s">
        <v>459</v>
      </c>
      <c r="AL213" s="3"/>
      <c r="AM213" s="3"/>
      <c r="AN213" s="7"/>
      <c r="AO213" s="7"/>
      <c r="AP213" s="5" t="s">
        <v>484</v>
      </c>
      <c r="AQ213" s="7" t="s">
        <v>340</v>
      </c>
      <c r="AR213" s="3" t="s">
        <v>947</v>
      </c>
      <c r="AS213" s="14" t="s">
        <v>576</v>
      </c>
    </row>
    <row r="214" spans="1:45" ht="15.75" hidden="1" customHeight="1">
      <c r="A214" s="7" t="s">
        <v>429</v>
      </c>
      <c r="B214" s="7">
        <v>12</v>
      </c>
      <c r="C214" s="4">
        <v>8</v>
      </c>
      <c r="D214" s="7" t="s">
        <v>54</v>
      </c>
      <c r="E214" s="7" t="s">
        <v>113</v>
      </c>
      <c r="F214" s="3" t="s">
        <v>842</v>
      </c>
      <c r="G214" s="4" t="str">
        <f t="shared" si="17"/>
        <v>12.8</v>
      </c>
      <c r="H214" s="3" t="s">
        <v>613</v>
      </c>
      <c r="I214" s="7"/>
      <c r="J214" s="5" t="s">
        <v>343</v>
      </c>
      <c r="K214" s="3" t="str">
        <f t="shared" si="18"/>
        <v>Ideally &gt; 20 detections (REM: Rowcliffe et al., 2008; Rovero et al., 2013)</v>
      </c>
      <c r="L214" s="7" t="s">
        <v>341</v>
      </c>
      <c r="M214" s="7" t="s">
        <v>960</v>
      </c>
      <c r="N214" s="7"/>
      <c r="O214" s="7" t="s">
        <v>47</v>
      </c>
      <c r="P214" s="7" t="s">
        <v>343</v>
      </c>
      <c r="Q214" s="3" t="s">
        <v>484</v>
      </c>
      <c r="R214" s="5" t="s">
        <v>1013</v>
      </c>
      <c r="S214" s="5" t="s">
        <v>111</v>
      </c>
      <c r="T214" s="3"/>
      <c r="U214" s="3"/>
      <c r="V214" s="3"/>
      <c r="W214" s="3"/>
      <c r="X214" s="3"/>
      <c r="Y214" s="3"/>
      <c r="Z214" s="3"/>
      <c r="AA214" s="3"/>
      <c r="AB214" s="3"/>
      <c r="AC214" s="3"/>
      <c r="AD214" s="3"/>
      <c r="AE214" s="3"/>
      <c r="AF214" s="3"/>
      <c r="AG214" s="3"/>
      <c r="AH214" s="3"/>
      <c r="AI214" s="3"/>
      <c r="AJ214" s="3" t="s">
        <v>468</v>
      </c>
      <c r="AK214" s="3" t="s">
        <v>459</v>
      </c>
      <c r="AL214" s="3"/>
      <c r="AM214" s="3"/>
      <c r="AN214" s="7"/>
      <c r="AO214" s="7"/>
      <c r="AP214" s="5" t="s">
        <v>484</v>
      </c>
      <c r="AQ214" s="7" t="s">
        <v>340</v>
      </c>
      <c r="AR214" s="3" t="s">
        <v>947</v>
      </c>
      <c r="AS214" s="14" t="s">
        <v>576</v>
      </c>
    </row>
    <row r="215" spans="1:45" ht="15.75" hidden="1" customHeight="1">
      <c r="A215" s="7" t="s">
        <v>429</v>
      </c>
      <c r="B215" s="7">
        <v>12</v>
      </c>
      <c r="C215" s="4">
        <v>9</v>
      </c>
      <c r="D215" s="7" t="s">
        <v>54</v>
      </c>
      <c r="E215" s="7" t="s">
        <v>113</v>
      </c>
      <c r="F215" s="3" t="s">
        <v>843</v>
      </c>
      <c r="G215" s="4" t="str">
        <f t="shared" si="17"/>
        <v>12.9</v>
      </c>
      <c r="H215" s="3" t="s">
        <v>484</v>
      </c>
      <c r="I215" s="5"/>
      <c r="J215" s="5" t="s">
        <v>1064</v>
      </c>
      <c r="K215" s="3" t="str">
        <f t="shared" si="18"/>
        <v>Often 2000 (REM: Rowcliffe et al., 2008; Rovero et al., 2013)</v>
      </c>
      <c r="L215" s="7" t="s">
        <v>380</v>
      </c>
      <c r="M215" s="5" t="s">
        <v>1065</v>
      </c>
      <c r="N215" s="5"/>
      <c r="O215" s="7">
        <v>2000</v>
      </c>
      <c r="P215" s="7" t="s">
        <v>1064</v>
      </c>
      <c r="Q215" s="3" t="s">
        <v>484</v>
      </c>
      <c r="R215" s="5" t="s">
        <v>949</v>
      </c>
      <c r="S215" s="5" t="s">
        <v>111</v>
      </c>
      <c r="T215" s="3"/>
      <c r="U215" s="3"/>
      <c r="V215" s="3"/>
      <c r="W215" s="3"/>
      <c r="X215" s="3"/>
      <c r="Y215" s="3"/>
      <c r="Z215" s="3"/>
      <c r="AA215" s="3"/>
      <c r="AB215" s="3"/>
      <c r="AC215" s="3"/>
      <c r="AD215" s="3"/>
      <c r="AE215" s="3"/>
      <c r="AF215" s="3"/>
      <c r="AG215" s="3"/>
      <c r="AH215" s="3"/>
      <c r="AI215" s="3"/>
      <c r="AJ215" s="3"/>
      <c r="AK215" s="3"/>
      <c r="AL215" s="3"/>
      <c r="AM215" s="3"/>
      <c r="AN215" s="5"/>
      <c r="AO215" s="5"/>
      <c r="AP215" s="5" t="s">
        <v>484</v>
      </c>
      <c r="AQ215" s="7" t="s">
        <v>340</v>
      </c>
      <c r="AR215" s="3" t="s">
        <v>947</v>
      </c>
      <c r="AS215" s="14" t="s">
        <v>576</v>
      </c>
    </row>
    <row r="216" spans="1:45" ht="15.75" hidden="1" customHeight="1">
      <c r="A216" s="7" t="s">
        <v>429</v>
      </c>
      <c r="B216" s="7">
        <v>12</v>
      </c>
      <c r="C216" s="4">
        <v>10</v>
      </c>
      <c r="D216" s="7" t="s">
        <v>54</v>
      </c>
      <c r="E216" s="7" t="s">
        <v>113</v>
      </c>
      <c r="F216" s="3" t="s">
        <v>844</v>
      </c>
      <c r="G216" s="4" t="str">
        <f t="shared" si="17"/>
        <v>12.10</v>
      </c>
      <c r="H216" s="3" t="s">
        <v>484</v>
      </c>
      <c r="I216" s="5"/>
      <c r="J216" s="5" t="s">
        <v>1119</v>
      </c>
      <c r="K216" s="3" t="str">
        <f t="shared" si="18"/>
        <v>10,00-10,000 (for most, if estimates of activity and speed are to be reasonably precise) (REM: Rowcliffe et al., 2016)</v>
      </c>
      <c r="L216" s="7" t="s">
        <v>1118</v>
      </c>
      <c r="M216" s="5"/>
      <c r="N216" s="5"/>
      <c r="O216" s="7" t="s">
        <v>263</v>
      </c>
      <c r="P216" s="7" t="s">
        <v>1063</v>
      </c>
      <c r="Q216" s="7" t="s">
        <v>1073</v>
      </c>
      <c r="R216" s="5" t="s">
        <v>949</v>
      </c>
      <c r="S216" s="5" t="s">
        <v>111</v>
      </c>
      <c r="T216" s="3"/>
      <c r="U216" s="3"/>
      <c r="V216" s="3"/>
      <c r="W216" s="3"/>
      <c r="X216" s="3"/>
      <c r="Y216" s="3"/>
      <c r="Z216" s="3"/>
      <c r="AA216" s="3"/>
      <c r="AB216" s="3"/>
      <c r="AC216" s="3"/>
      <c r="AD216" s="3"/>
      <c r="AE216" s="3"/>
      <c r="AF216" s="3"/>
      <c r="AG216" s="3"/>
      <c r="AH216" s="3"/>
      <c r="AI216" s="3"/>
      <c r="AJ216" s="3"/>
      <c r="AK216" s="3"/>
      <c r="AL216" s="3"/>
      <c r="AM216" s="3"/>
      <c r="AN216" s="5"/>
      <c r="AO216" s="5"/>
      <c r="AP216" s="7" t="s">
        <v>262</v>
      </c>
      <c r="AQ216" s="7" t="s">
        <v>260</v>
      </c>
      <c r="AR216" s="3" t="s">
        <v>947</v>
      </c>
      <c r="AS216" s="14" t="s">
        <v>576</v>
      </c>
    </row>
    <row r="217" spans="1:45" ht="15.75" hidden="1" customHeight="1">
      <c r="A217" s="7" t="s">
        <v>429</v>
      </c>
      <c r="B217" s="7">
        <v>12</v>
      </c>
      <c r="C217" s="4">
        <v>11</v>
      </c>
      <c r="D217" s="7" t="s">
        <v>54</v>
      </c>
      <c r="E217" s="7" t="s">
        <v>113</v>
      </c>
      <c r="F217" s="3" t="s">
        <v>845</v>
      </c>
      <c r="G217" s="4" t="str">
        <f t="shared" ref="G217:G243" si="19">B217&amp;"."&amp;C217</f>
        <v>12.11</v>
      </c>
      <c r="H217" s="3" t="s">
        <v>592</v>
      </c>
      <c r="I217" s="7"/>
      <c r="J217" s="5" t="s">
        <v>1011</v>
      </c>
      <c r="K217" s="3" t="str">
        <f t="shared" si="18"/>
        <v>&gt; 2000 (REM: Wearn &amp; Glover-Kapfer, 2017)</v>
      </c>
      <c r="L217" s="7" t="s">
        <v>183</v>
      </c>
      <c r="M217" s="5"/>
      <c r="N217" s="5"/>
      <c r="O217" s="7" t="s">
        <v>181</v>
      </c>
      <c r="P217" s="7" t="s">
        <v>1011</v>
      </c>
      <c r="Q217" s="7" t="s">
        <v>1061</v>
      </c>
      <c r="R217" s="5" t="s">
        <v>949</v>
      </c>
      <c r="S217" s="5" t="s">
        <v>111</v>
      </c>
      <c r="T217" s="3"/>
      <c r="U217" s="3"/>
      <c r="V217" s="3"/>
      <c r="W217" s="3"/>
      <c r="X217" s="3"/>
      <c r="Y217" s="3" t="s">
        <v>14</v>
      </c>
      <c r="Z217" s="3" t="s">
        <v>458</v>
      </c>
      <c r="AA217" s="3" t="s">
        <v>445</v>
      </c>
      <c r="AB217" s="3"/>
      <c r="AC217" s="3"/>
      <c r="AD217" s="3"/>
      <c r="AE217" s="3"/>
      <c r="AF217" s="3"/>
      <c r="AG217" s="3"/>
      <c r="AH217" s="3"/>
      <c r="AI217" s="3"/>
      <c r="AJ217" s="3"/>
      <c r="AK217" s="3"/>
      <c r="AL217" s="3"/>
      <c r="AM217" s="3"/>
      <c r="AN217" s="5"/>
      <c r="AO217" s="5"/>
      <c r="AP217" s="5" t="s">
        <v>484</v>
      </c>
      <c r="AQ217" s="7" t="s">
        <v>182</v>
      </c>
      <c r="AR217" s="3" t="s">
        <v>947</v>
      </c>
      <c r="AS217" s="14" t="s">
        <v>576</v>
      </c>
    </row>
    <row r="218" spans="1:45" ht="15.75" hidden="1" customHeight="1">
      <c r="A218" s="7" t="s">
        <v>429</v>
      </c>
      <c r="B218" s="7">
        <v>12</v>
      </c>
      <c r="C218" s="4">
        <v>19</v>
      </c>
      <c r="D218" s="3" t="s">
        <v>54</v>
      </c>
      <c r="E218" s="3" t="s">
        <v>116</v>
      </c>
      <c r="F218" s="3" t="s">
        <v>835</v>
      </c>
      <c r="G218" s="4" t="str">
        <f t="shared" si="19"/>
        <v>12.19</v>
      </c>
      <c r="H218" s="3" t="s">
        <v>484</v>
      </c>
      <c r="I218" s="5"/>
      <c r="J218" s="5" t="s">
        <v>1060</v>
      </c>
      <c r="K218" s="3" t="str">
        <f t="shared" si="18"/>
        <v>Note: these recommendations are the same as REM (Becker et al., 2022; Moeller et al., 2023)</v>
      </c>
      <c r="L218" s="3" t="s">
        <v>111</v>
      </c>
      <c r="M218" s="5" t="s">
        <v>494</v>
      </c>
      <c r="N218" s="5"/>
      <c r="O218" s="3" t="s">
        <v>484</v>
      </c>
      <c r="P218" s="5" t="s">
        <v>1060</v>
      </c>
      <c r="Q218" s="3" t="s">
        <v>484</v>
      </c>
      <c r="R218" s="5" t="s">
        <v>494</v>
      </c>
      <c r="S218" s="5" t="s">
        <v>111</v>
      </c>
      <c r="T218" s="3"/>
      <c r="U218" s="3"/>
      <c r="V218" s="3"/>
      <c r="W218" s="3"/>
      <c r="X218" s="3"/>
      <c r="Y218" s="3"/>
      <c r="Z218" s="3"/>
      <c r="AA218" s="3"/>
      <c r="AB218" s="3"/>
      <c r="AC218" s="3"/>
      <c r="AD218" s="3"/>
      <c r="AE218" s="3"/>
      <c r="AF218" s="3"/>
      <c r="AG218" s="3"/>
      <c r="AH218" s="3"/>
      <c r="AI218" s="3"/>
      <c r="AJ218" s="3"/>
      <c r="AK218" s="3"/>
      <c r="AL218" s="3"/>
      <c r="AM218" s="3"/>
      <c r="AN218" s="5"/>
      <c r="AO218" s="5"/>
      <c r="AP218" s="5" t="s">
        <v>484</v>
      </c>
      <c r="AQ218" s="3" t="s">
        <v>110</v>
      </c>
      <c r="AR218" s="3" t="s">
        <v>947</v>
      </c>
      <c r="AS218" s="14" t="s">
        <v>576</v>
      </c>
    </row>
    <row r="219" spans="1:45" ht="15.75" hidden="1" customHeight="1">
      <c r="A219" s="7" t="s">
        <v>429</v>
      </c>
      <c r="B219" s="7">
        <v>12</v>
      </c>
      <c r="C219" s="4">
        <v>13</v>
      </c>
      <c r="D219" s="3" t="s">
        <v>54</v>
      </c>
      <c r="E219" s="3" t="s">
        <v>116</v>
      </c>
      <c r="F219" s="3" t="s">
        <v>829</v>
      </c>
      <c r="G219" s="4" t="str">
        <f t="shared" si="19"/>
        <v>12.13</v>
      </c>
      <c r="H219" s="3" t="s">
        <v>484</v>
      </c>
      <c r="I219" s="5"/>
      <c r="J219" s="5" t="s">
        <v>1107</v>
      </c>
      <c r="K219" s="3" t="str">
        <f t="shared" si="18"/>
        <v>&lt;b&gt;No minimum&lt;/b&gt; (Wearn &amp; Glover-Kapfer, 2017)</v>
      </c>
      <c r="L219" s="3" t="s">
        <v>207</v>
      </c>
      <c r="M219" s="3" t="s">
        <v>145</v>
      </c>
      <c r="N219" s="3" t="b">
        <v>1</v>
      </c>
      <c r="O219" s="3" t="s">
        <v>204</v>
      </c>
      <c r="P219" s="5" t="s">
        <v>206</v>
      </c>
      <c r="Q219" s="3" t="s">
        <v>484</v>
      </c>
      <c r="R219" s="5" t="s">
        <v>997</v>
      </c>
      <c r="S219" s="5" t="s">
        <v>111</v>
      </c>
      <c r="T219" s="3"/>
      <c r="U219" s="3"/>
      <c r="V219" s="3"/>
      <c r="W219" s="3"/>
      <c r="X219" s="3"/>
      <c r="Y219" s="3"/>
      <c r="Z219" s="3"/>
      <c r="AA219" s="3"/>
      <c r="AB219" s="3"/>
      <c r="AC219" s="3"/>
      <c r="AD219" s="3"/>
      <c r="AE219" s="3"/>
      <c r="AF219" s="3"/>
      <c r="AG219" s="3"/>
      <c r="AH219" s="3"/>
      <c r="AI219" s="3"/>
      <c r="AJ219" s="3"/>
      <c r="AK219" s="3"/>
      <c r="AL219" s="3"/>
      <c r="AM219" s="3"/>
      <c r="AN219" s="3"/>
      <c r="AO219" s="3"/>
      <c r="AP219" s="5" t="s">
        <v>484</v>
      </c>
      <c r="AQ219" s="3" t="s">
        <v>27</v>
      </c>
      <c r="AR219" s="3" t="s">
        <v>947</v>
      </c>
      <c r="AS219" s="14" t="s">
        <v>576</v>
      </c>
    </row>
    <row r="220" spans="1:45" ht="15.75" hidden="1" customHeight="1">
      <c r="A220" s="7" t="s">
        <v>429</v>
      </c>
      <c r="B220" s="7">
        <v>12</v>
      </c>
      <c r="C220" s="4">
        <v>14</v>
      </c>
      <c r="D220" s="3" t="s">
        <v>54</v>
      </c>
      <c r="E220" s="3" t="s">
        <v>116</v>
      </c>
      <c r="F220" s="3" t="s">
        <v>830</v>
      </c>
      <c r="G220" s="4" t="str">
        <f t="shared" si="19"/>
        <v>12.14</v>
      </c>
      <c r="H220" s="3" t="s">
        <v>484</v>
      </c>
      <c r="I220" s="3"/>
      <c r="J220" s="5" t="s">
        <v>1004</v>
      </c>
      <c r="K220" s="3" t="str">
        <f t="shared" si="18"/>
        <v>Ideally ≥ 1 km (Wearn &amp; Glover-Kapfer, 2017)</v>
      </c>
      <c r="L220" s="3" t="s">
        <v>285</v>
      </c>
      <c r="M220" s="7" t="s">
        <v>960</v>
      </c>
      <c r="N220" s="7"/>
      <c r="O220" s="3" t="s">
        <v>286</v>
      </c>
      <c r="P220" s="3" t="s">
        <v>1004</v>
      </c>
      <c r="Q220" s="3" t="s">
        <v>484</v>
      </c>
      <c r="R220" s="5" t="s">
        <v>997</v>
      </c>
      <c r="S220" s="5" t="s">
        <v>111</v>
      </c>
      <c r="T220" s="3"/>
      <c r="U220" s="3"/>
      <c r="V220" s="3"/>
      <c r="W220" s="3"/>
      <c r="X220" s="3"/>
      <c r="Y220" s="3"/>
      <c r="Z220" s="3"/>
      <c r="AA220" s="3"/>
      <c r="AB220" s="3"/>
      <c r="AC220" s="3"/>
      <c r="AD220" s="3"/>
      <c r="AE220" s="3"/>
      <c r="AF220" s="3"/>
      <c r="AG220" s="3"/>
      <c r="AH220" s="3"/>
      <c r="AI220" s="3"/>
      <c r="AJ220" s="3"/>
      <c r="AK220" s="3"/>
      <c r="AL220" s="3"/>
      <c r="AM220" s="3"/>
      <c r="AN220" s="3"/>
      <c r="AO220" s="3"/>
      <c r="AP220" s="5" t="s">
        <v>484</v>
      </c>
      <c r="AQ220" s="3" t="s">
        <v>27</v>
      </c>
      <c r="AR220" s="3" t="s">
        <v>947</v>
      </c>
      <c r="AS220" s="14" t="s">
        <v>576</v>
      </c>
    </row>
    <row r="221" spans="1:45" ht="15.75" hidden="1" customHeight="1">
      <c r="A221" s="7" t="s">
        <v>429</v>
      </c>
      <c r="B221" s="7">
        <v>12</v>
      </c>
      <c r="C221" s="4">
        <v>15</v>
      </c>
      <c r="D221" s="3" t="s">
        <v>54</v>
      </c>
      <c r="E221" s="3" t="s">
        <v>116</v>
      </c>
      <c r="F221" s="3" t="s">
        <v>831</v>
      </c>
      <c r="G221" s="4" t="str">
        <f t="shared" si="19"/>
        <v>12.15</v>
      </c>
      <c r="H221" s="3" t="s">
        <v>484</v>
      </c>
      <c r="I221" s="5"/>
      <c r="J221" s="5" t="s">
        <v>355</v>
      </c>
      <c r="K221" s="3" t="str">
        <f t="shared" si="18"/>
        <v>Spatially independent (Rowcliffe et al., 2013)</v>
      </c>
      <c r="L221" s="3" t="s">
        <v>354</v>
      </c>
      <c r="M221" s="5" t="s">
        <v>947</v>
      </c>
      <c r="N221" s="5"/>
      <c r="O221" s="3" t="s">
        <v>47</v>
      </c>
      <c r="P221" s="3" t="s">
        <v>355</v>
      </c>
      <c r="Q221" s="3" t="s">
        <v>484</v>
      </c>
      <c r="R221" s="5" t="s">
        <v>484</v>
      </c>
      <c r="S221" s="5" t="s">
        <v>111</v>
      </c>
      <c r="T221" s="3"/>
      <c r="U221" s="3"/>
      <c r="V221" s="3"/>
      <c r="W221" s="3"/>
      <c r="X221" s="3"/>
      <c r="Y221" s="3"/>
      <c r="Z221" s="3"/>
      <c r="AA221" s="3"/>
      <c r="AB221" s="3"/>
      <c r="AC221" s="3"/>
      <c r="AD221" s="3"/>
      <c r="AE221" s="3"/>
      <c r="AF221" s="3"/>
      <c r="AG221" s="3"/>
      <c r="AH221" s="3"/>
      <c r="AI221" s="3"/>
      <c r="AJ221" s="3"/>
      <c r="AK221" s="3"/>
      <c r="AL221" s="3"/>
      <c r="AM221" s="3"/>
      <c r="AN221" s="3" t="s">
        <v>47</v>
      </c>
      <c r="AO221" s="3"/>
      <c r="AP221" s="5" t="s">
        <v>484</v>
      </c>
      <c r="AQ221" s="3" t="s">
        <v>353</v>
      </c>
      <c r="AR221" s="3" t="s">
        <v>947</v>
      </c>
      <c r="AS221" s="14" t="s">
        <v>576</v>
      </c>
    </row>
    <row r="222" spans="1:45" ht="15.75" hidden="1" customHeight="1">
      <c r="A222" s="7" t="s">
        <v>429</v>
      </c>
      <c r="B222" s="7">
        <v>12</v>
      </c>
      <c r="C222" s="4">
        <v>20</v>
      </c>
      <c r="D222" s="3" t="s">
        <v>54</v>
      </c>
      <c r="E222" s="3" t="s">
        <v>115</v>
      </c>
      <c r="F222" s="3" t="s">
        <v>839</v>
      </c>
      <c r="G222" s="4" t="str">
        <f t="shared" si="19"/>
        <v>12.20</v>
      </c>
      <c r="H222" s="3" t="s">
        <v>484</v>
      </c>
      <c r="I222" s="5"/>
      <c r="J222" s="5" t="s">
        <v>1107</v>
      </c>
      <c r="K222" s="3" t="str">
        <f t="shared" si="18"/>
        <v>&lt;b&gt;No minimum&lt;/b&gt; (Becker et al., 2022; Moeller et al., 2023)</v>
      </c>
      <c r="L222" s="3" t="s">
        <v>206</v>
      </c>
      <c r="M222" s="3" t="s">
        <v>145</v>
      </c>
      <c r="N222" s="3" t="b">
        <v>1</v>
      </c>
      <c r="O222" s="3" t="s">
        <v>204</v>
      </c>
      <c r="P222" s="5" t="s">
        <v>206</v>
      </c>
      <c r="Q222" s="3" t="s">
        <v>484</v>
      </c>
      <c r="R222" s="5" t="s">
        <v>949</v>
      </c>
      <c r="S222" s="3"/>
      <c r="T222" s="3"/>
      <c r="U222" s="3"/>
      <c r="V222" s="3"/>
      <c r="W222" s="3"/>
      <c r="X222" s="3"/>
      <c r="Y222" s="3"/>
      <c r="Z222" s="3"/>
      <c r="AA222" s="3"/>
      <c r="AB222" s="3"/>
      <c r="AC222" s="3"/>
      <c r="AD222" s="3"/>
      <c r="AE222" s="3"/>
      <c r="AF222" s="3"/>
      <c r="AG222" s="3"/>
      <c r="AH222" s="3"/>
      <c r="AI222" s="3"/>
      <c r="AJ222" s="3"/>
      <c r="AK222" s="3"/>
      <c r="AL222" s="3"/>
      <c r="AM222" s="3"/>
      <c r="AN222" s="3"/>
      <c r="AO222" s="3"/>
      <c r="AP222" s="5" t="s">
        <v>484</v>
      </c>
      <c r="AQ222" s="3" t="s">
        <v>110</v>
      </c>
      <c r="AR222" s="3" t="s">
        <v>947</v>
      </c>
      <c r="AS222" s="14" t="s">
        <v>576</v>
      </c>
    </row>
    <row r="223" spans="1:45" ht="15.75" hidden="1" customHeight="1">
      <c r="A223" s="7" t="s">
        <v>429</v>
      </c>
      <c r="B223" s="7">
        <v>12</v>
      </c>
      <c r="C223" s="4">
        <v>21</v>
      </c>
      <c r="D223" s="3" t="s">
        <v>54</v>
      </c>
      <c r="E223" s="3" t="s">
        <v>115</v>
      </c>
      <c r="F223" s="3" t="s">
        <v>840</v>
      </c>
      <c r="G223" s="4" t="str">
        <f t="shared" si="19"/>
        <v>12.21</v>
      </c>
      <c r="H223" s="3" t="s">
        <v>484</v>
      </c>
      <c r="I223" s="3"/>
      <c r="J223" s="5" t="s">
        <v>1003</v>
      </c>
      <c r="K223" s="3" t="str">
        <f t="shared" si="18"/>
        <v>Ideally ≥ 30 (Becker et al., 2022; Moeller et al., 2023)</v>
      </c>
      <c r="L223" s="3" t="s">
        <v>239</v>
      </c>
      <c r="M223" s="7" t="s">
        <v>960</v>
      </c>
      <c r="N223" s="7"/>
      <c r="O223" s="3" t="s">
        <v>240</v>
      </c>
      <c r="P223" s="3" t="s">
        <v>1003</v>
      </c>
      <c r="Q223" s="3" t="s">
        <v>484</v>
      </c>
      <c r="R223" s="5" t="s">
        <v>949</v>
      </c>
      <c r="S223" s="3"/>
      <c r="T223" s="3"/>
      <c r="U223" s="3"/>
      <c r="V223" s="3"/>
      <c r="W223" s="3"/>
      <c r="X223" s="3"/>
      <c r="Y223" s="3"/>
      <c r="Z223" s="3"/>
      <c r="AA223" s="3"/>
      <c r="AB223" s="3"/>
      <c r="AC223" s="3"/>
      <c r="AD223" s="3"/>
      <c r="AE223" s="3"/>
      <c r="AF223" s="3"/>
      <c r="AG223" s="3"/>
      <c r="AH223" s="3"/>
      <c r="AI223" s="3"/>
      <c r="AJ223" s="3"/>
      <c r="AK223" s="3"/>
      <c r="AL223" s="3"/>
      <c r="AM223" s="3"/>
      <c r="AN223" s="3"/>
      <c r="AO223" s="3"/>
      <c r="AP223" s="5" t="s">
        <v>484</v>
      </c>
      <c r="AQ223" s="3" t="s">
        <v>110</v>
      </c>
      <c r="AR223" s="3" t="s">
        <v>947</v>
      </c>
      <c r="AS223" s="14" t="s">
        <v>576</v>
      </c>
    </row>
    <row r="224" spans="1:45" ht="15.75" hidden="1" customHeight="1">
      <c r="A224" s="7" t="s">
        <v>429</v>
      </c>
      <c r="B224" s="7">
        <v>12</v>
      </c>
      <c r="C224" s="4">
        <v>22</v>
      </c>
      <c r="D224" s="5" t="s">
        <v>54</v>
      </c>
      <c r="E224" s="3" t="s">
        <v>108</v>
      </c>
      <c r="F224" s="3" t="s">
        <v>836</v>
      </c>
      <c r="G224" s="4" t="str">
        <f t="shared" si="19"/>
        <v>12.22</v>
      </c>
      <c r="H224" s="3" t="s">
        <v>397</v>
      </c>
      <c r="I224" s="3"/>
      <c r="J224" s="5" t="s">
        <v>1106</v>
      </c>
      <c r="K224" s="3" t="str">
        <f t="shared" si="18"/>
        <v>&lt;b&gt;≥ 20 (minumum)&lt;/b&gt; (REM: Rowcliffe et al., 2008; Wearn &amp; Glover-Kapfer, 2017)</v>
      </c>
      <c r="L224" s="5" t="s">
        <v>391</v>
      </c>
      <c r="M224" s="3" t="s">
        <v>145</v>
      </c>
      <c r="N224" s="3" t="b">
        <v>1</v>
      </c>
      <c r="O224" s="5" t="s">
        <v>989</v>
      </c>
      <c r="P224" s="5" t="s">
        <v>988</v>
      </c>
      <c r="Q224" s="3" t="s">
        <v>484</v>
      </c>
      <c r="R224" s="5" t="s">
        <v>965</v>
      </c>
      <c r="S224" s="5" t="s">
        <v>111</v>
      </c>
      <c r="T224" s="3"/>
      <c r="U224" s="3"/>
      <c r="V224" s="3"/>
      <c r="W224" s="3"/>
      <c r="X224" s="3"/>
      <c r="Y224" s="3"/>
      <c r="Z224" s="3"/>
      <c r="AA224" s="3"/>
      <c r="AB224" s="3"/>
      <c r="AC224" s="3"/>
      <c r="AD224" s="3"/>
      <c r="AE224" s="3"/>
      <c r="AF224" s="3"/>
      <c r="AG224" s="3"/>
      <c r="AH224" s="3" t="s">
        <v>570</v>
      </c>
      <c r="AI224" s="3"/>
      <c r="AJ224" s="3"/>
      <c r="AK224" s="3"/>
      <c r="AL224" s="3"/>
      <c r="AM224" s="3"/>
      <c r="AN224" s="3"/>
      <c r="AO224" s="3"/>
      <c r="AP224" s="5" t="s">
        <v>484</v>
      </c>
      <c r="AQ224" s="5" t="s">
        <v>164</v>
      </c>
      <c r="AR224" s="3" t="s">
        <v>947</v>
      </c>
      <c r="AS224" s="14" t="s">
        <v>576</v>
      </c>
    </row>
    <row r="225" spans="1:45" ht="15.75" hidden="1" customHeight="1">
      <c r="A225" s="7" t="s">
        <v>429</v>
      </c>
      <c r="B225" s="7">
        <v>12</v>
      </c>
      <c r="C225" s="4">
        <v>23</v>
      </c>
      <c r="D225" s="5" t="s">
        <v>54</v>
      </c>
      <c r="E225" s="3" t="s">
        <v>108</v>
      </c>
      <c r="F225" s="3" t="s">
        <v>837</v>
      </c>
      <c r="G225" s="4" t="str">
        <f t="shared" si="19"/>
        <v>12.23</v>
      </c>
      <c r="H225" s="3" t="s">
        <v>484</v>
      </c>
      <c r="I225" s="3"/>
      <c r="J225" s="5" t="s">
        <v>162</v>
      </c>
      <c r="K225" s="3" t="str">
        <f t="shared" si="18"/>
        <v>Ideally &gt; 50 (REM: Rowcliffe et al., 2008; Wearn &amp; Glover-Kapfer, 2017)</v>
      </c>
      <c r="L225" s="5" t="s">
        <v>165</v>
      </c>
      <c r="M225" s="7" t="s">
        <v>960</v>
      </c>
      <c r="N225" s="7"/>
      <c r="O225" s="5" t="s">
        <v>163</v>
      </c>
      <c r="P225" s="5" t="s">
        <v>162</v>
      </c>
      <c r="Q225" s="3" t="s">
        <v>484</v>
      </c>
      <c r="R225" s="5" t="s">
        <v>965</v>
      </c>
      <c r="S225" s="5" t="s">
        <v>111</v>
      </c>
      <c r="T225" s="3"/>
      <c r="U225" s="3"/>
      <c r="V225" s="3"/>
      <c r="W225" s="3"/>
      <c r="X225" s="3"/>
      <c r="Y225" s="3"/>
      <c r="Z225" s="3"/>
      <c r="AA225" s="3"/>
      <c r="AB225" s="3"/>
      <c r="AC225" s="3"/>
      <c r="AD225" s="3"/>
      <c r="AE225" s="3"/>
      <c r="AF225" s="3"/>
      <c r="AG225" s="3"/>
      <c r="AH225" s="3"/>
      <c r="AI225" s="3"/>
      <c r="AJ225" s="3"/>
      <c r="AK225" s="3"/>
      <c r="AL225" s="3"/>
      <c r="AM225" s="3"/>
      <c r="AN225" s="5"/>
      <c r="AO225" s="5"/>
      <c r="AP225" s="5" t="s">
        <v>484</v>
      </c>
      <c r="AQ225" s="5" t="s">
        <v>164</v>
      </c>
      <c r="AR225" s="3" t="s">
        <v>947</v>
      </c>
      <c r="AS225" s="14" t="s">
        <v>576</v>
      </c>
    </row>
    <row r="226" spans="1:45" ht="15.75" hidden="1" customHeight="1">
      <c r="A226" s="7" t="s">
        <v>429</v>
      </c>
      <c r="B226" s="7">
        <v>12</v>
      </c>
      <c r="C226" s="4">
        <v>24</v>
      </c>
      <c r="D226" s="5" t="s">
        <v>54</v>
      </c>
      <c r="E226" s="3" t="s">
        <v>108</v>
      </c>
      <c r="F226" s="3" t="s">
        <v>838</v>
      </c>
      <c r="G226" s="4" t="str">
        <f t="shared" si="19"/>
        <v>12.24</v>
      </c>
      <c r="H226" s="3" t="s">
        <v>484</v>
      </c>
      <c r="I226" s="5"/>
      <c r="J226" s="5" t="s">
        <v>350</v>
      </c>
      <c r="K226" s="3" t="str">
        <f t="shared" si="18"/>
        <v>Dependent on species' density (REM: Wearn &amp; Glover-Kapfer, 2017)</v>
      </c>
      <c r="L226" s="5" t="s">
        <v>349</v>
      </c>
      <c r="M226" s="5" t="s">
        <v>1068</v>
      </c>
      <c r="N226" s="5"/>
      <c r="O226" s="5" t="s">
        <v>47</v>
      </c>
      <c r="P226" s="5" t="s">
        <v>350</v>
      </c>
      <c r="Q226" s="3" t="s">
        <v>484</v>
      </c>
      <c r="R226" s="5" t="s">
        <v>484</v>
      </c>
      <c r="S226" s="5" t="s">
        <v>111</v>
      </c>
      <c r="T226" s="3"/>
      <c r="U226" s="3"/>
      <c r="V226" s="3"/>
      <c r="W226" s="3"/>
      <c r="X226" s="3"/>
      <c r="Y226" s="3"/>
      <c r="Z226" s="3"/>
      <c r="AA226" s="3"/>
      <c r="AB226" s="3"/>
      <c r="AC226" s="3"/>
      <c r="AD226" s="3"/>
      <c r="AE226" s="3"/>
      <c r="AF226" s="3"/>
      <c r="AG226" s="3"/>
      <c r="AH226" s="3"/>
      <c r="AI226" s="3"/>
      <c r="AJ226" s="3"/>
      <c r="AK226" s="3"/>
      <c r="AL226" s="3"/>
      <c r="AM226" s="3"/>
      <c r="AN226" s="3" t="s">
        <v>47</v>
      </c>
      <c r="AO226" s="3"/>
      <c r="AP226" s="5" t="s">
        <v>350</v>
      </c>
      <c r="AQ226" s="5" t="s">
        <v>182</v>
      </c>
      <c r="AR226" s="3" t="s">
        <v>947</v>
      </c>
      <c r="AS226" s="14" t="s">
        <v>576</v>
      </c>
    </row>
    <row r="227" spans="1:45" ht="15.75" hidden="1" customHeight="1">
      <c r="A227" s="7" t="s">
        <v>429</v>
      </c>
      <c r="B227" s="7">
        <v>12</v>
      </c>
      <c r="C227" s="4">
        <v>27</v>
      </c>
      <c r="D227" s="5" t="s">
        <v>54</v>
      </c>
      <c r="E227" s="3" t="s">
        <v>120</v>
      </c>
      <c r="F227" s="3" t="s">
        <v>849</v>
      </c>
      <c r="G227" s="4" t="str">
        <f t="shared" si="19"/>
        <v>12.27</v>
      </c>
      <c r="H227" s="3" t="s">
        <v>484</v>
      </c>
      <c r="I227" s="5"/>
      <c r="J227" s="5" t="s">
        <v>1060</v>
      </c>
      <c r="K227" s="3" t="str">
        <f t="shared" si="18"/>
        <v>Note: these recommendations are the same as REM (Moeller et al., 2023; Becker et al., 2022)</v>
      </c>
      <c r="L227" s="5" t="s">
        <v>111</v>
      </c>
      <c r="M227" s="5" t="s">
        <v>494</v>
      </c>
      <c r="N227" s="5"/>
      <c r="O227" s="3" t="s">
        <v>484</v>
      </c>
      <c r="P227" s="5" t="s">
        <v>1060</v>
      </c>
      <c r="Q227" s="3" t="s">
        <v>484</v>
      </c>
      <c r="R227" s="5" t="s">
        <v>494</v>
      </c>
      <c r="S227" s="5" t="s">
        <v>111</v>
      </c>
      <c r="T227" s="3"/>
      <c r="U227" s="3"/>
      <c r="V227" s="3"/>
      <c r="W227" s="3"/>
      <c r="X227" s="3"/>
      <c r="Y227" s="3"/>
      <c r="Z227" s="3"/>
      <c r="AA227" s="3"/>
      <c r="AB227" s="3"/>
      <c r="AC227" s="3"/>
      <c r="AD227" s="3"/>
      <c r="AE227" s="3"/>
      <c r="AF227" s="3"/>
      <c r="AG227" s="3"/>
      <c r="AH227" s="3"/>
      <c r="AI227" s="3"/>
      <c r="AJ227" s="3"/>
      <c r="AK227" s="3"/>
      <c r="AL227" s="3"/>
      <c r="AM227" s="3"/>
      <c r="AN227" s="5"/>
      <c r="AO227" s="5"/>
      <c r="AP227" s="5" t="s">
        <v>484</v>
      </c>
      <c r="AQ227" s="5" t="s">
        <v>129</v>
      </c>
      <c r="AR227" s="3" t="s">
        <v>947</v>
      </c>
      <c r="AS227" s="14" t="s">
        <v>576</v>
      </c>
    </row>
    <row r="228" spans="1:45" s="12" customFormat="1" ht="15.75" hidden="1" customHeight="1">
      <c r="A228" s="7" t="s">
        <v>429</v>
      </c>
      <c r="B228" s="7">
        <v>12</v>
      </c>
      <c r="C228" s="4">
        <v>25</v>
      </c>
      <c r="D228" s="5" t="s">
        <v>54</v>
      </c>
      <c r="E228" s="3" t="s">
        <v>120</v>
      </c>
      <c r="F228" s="3" t="s">
        <v>847</v>
      </c>
      <c r="G228" s="4" t="str">
        <f t="shared" si="19"/>
        <v>12.25</v>
      </c>
      <c r="H228" s="3" t="s">
        <v>484</v>
      </c>
      <c r="I228" s="3"/>
      <c r="J228" s="5" t="s">
        <v>323</v>
      </c>
      <c r="K228" s="3" t="str">
        <f t="shared" si="18"/>
        <v>Ideally &lt; 12 months (Wearn &amp; Glover-Kapfer, 2017)</v>
      </c>
      <c r="L228" s="5" t="s">
        <v>321</v>
      </c>
      <c r="M228" s="7" t="s">
        <v>960</v>
      </c>
      <c r="N228" s="7"/>
      <c r="O228" s="5" t="s">
        <v>322</v>
      </c>
      <c r="P228" s="5" t="s">
        <v>323</v>
      </c>
      <c r="Q228" s="3" t="s">
        <v>484</v>
      </c>
      <c r="R228" s="5" t="s">
        <v>959</v>
      </c>
      <c r="S228" s="5" t="s">
        <v>111</v>
      </c>
      <c r="T228" s="3"/>
      <c r="U228" s="3"/>
      <c r="V228" s="3"/>
      <c r="W228" s="3"/>
      <c r="X228" s="3"/>
      <c r="Y228" s="3"/>
      <c r="Z228" s="3"/>
      <c r="AA228" s="3"/>
      <c r="AB228" s="3"/>
      <c r="AC228" s="3"/>
      <c r="AD228" s="3"/>
      <c r="AE228" s="3"/>
      <c r="AF228" s="3"/>
      <c r="AG228" s="3"/>
      <c r="AH228" s="3"/>
      <c r="AI228" s="3"/>
      <c r="AJ228" s="3"/>
      <c r="AK228" s="3"/>
      <c r="AL228" s="3"/>
      <c r="AM228" s="3"/>
      <c r="AN228" s="5"/>
      <c r="AO228" s="5"/>
      <c r="AP228" s="5" t="s">
        <v>484</v>
      </c>
      <c r="AQ228" s="5" t="s">
        <v>27</v>
      </c>
      <c r="AR228" s="3" t="s">
        <v>947</v>
      </c>
      <c r="AS228" s="14" t="s">
        <v>576</v>
      </c>
    </row>
    <row r="229" spans="1:45" ht="15.75" hidden="1" customHeight="1">
      <c r="A229" s="7" t="s">
        <v>429</v>
      </c>
      <c r="B229" s="7">
        <v>12</v>
      </c>
      <c r="C229" s="4">
        <v>26</v>
      </c>
      <c r="D229" s="5" t="s">
        <v>54</v>
      </c>
      <c r="E229" s="3" t="s">
        <v>120</v>
      </c>
      <c r="F229" s="3" t="s">
        <v>848</v>
      </c>
      <c r="G229" s="4" t="str">
        <f t="shared" si="19"/>
        <v>12.26</v>
      </c>
      <c r="H229" s="3" t="s">
        <v>484</v>
      </c>
      <c r="I229" s="5"/>
      <c r="J229" s="5" t="s">
        <v>1108</v>
      </c>
      <c r="K229" s="3" t="str">
        <f t="shared" si="18"/>
        <v>&lt;b&gt;No maximum&lt;/b&gt; (Rowcliffe et al., 2008)</v>
      </c>
      <c r="L229" s="5" t="s">
        <v>308</v>
      </c>
      <c r="M229" s="5" t="s">
        <v>991</v>
      </c>
      <c r="N229" s="3" t="b">
        <v>1</v>
      </c>
      <c r="O229" s="5" t="s">
        <v>309</v>
      </c>
      <c r="P229" s="5" t="s">
        <v>310</v>
      </c>
      <c r="Q229" s="3" t="s">
        <v>484</v>
      </c>
      <c r="R229" s="5" t="s">
        <v>959</v>
      </c>
      <c r="S229" s="5" t="s">
        <v>111</v>
      </c>
      <c r="T229" s="3"/>
      <c r="U229" s="3"/>
      <c r="V229" s="3"/>
      <c r="W229" s="3"/>
      <c r="X229" s="3"/>
      <c r="Y229" s="3"/>
      <c r="Z229" s="3"/>
      <c r="AA229" s="3"/>
      <c r="AB229" s="3"/>
      <c r="AC229" s="3"/>
      <c r="AD229" s="3"/>
      <c r="AE229" s="3"/>
      <c r="AF229" s="3"/>
      <c r="AG229" s="3"/>
      <c r="AH229" s="3"/>
      <c r="AI229" s="3"/>
      <c r="AJ229" s="3"/>
      <c r="AK229" s="3"/>
      <c r="AL229" s="3"/>
      <c r="AM229" s="3"/>
      <c r="AN229" s="5"/>
      <c r="AO229" s="5"/>
      <c r="AP229" s="5" t="s">
        <v>484</v>
      </c>
      <c r="AQ229" s="5" t="s">
        <v>307</v>
      </c>
      <c r="AR229" s="3" t="s">
        <v>947</v>
      </c>
      <c r="AS229" s="14" t="s">
        <v>576</v>
      </c>
    </row>
    <row r="230" spans="1:45" ht="15.75" hidden="1" customHeight="1">
      <c r="A230" s="7" t="s">
        <v>429</v>
      </c>
      <c r="B230" s="7">
        <v>8</v>
      </c>
      <c r="C230" s="4">
        <v>8</v>
      </c>
      <c r="D230" s="3" t="s">
        <v>59</v>
      </c>
      <c r="E230" s="3" t="s">
        <v>115</v>
      </c>
      <c r="F230" s="3" t="s">
        <v>749</v>
      </c>
      <c r="G230" s="4" t="str">
        <f t="shared" si="19"/>
        <v>8.8</v>
      </c>
      <c r="H230" s="3" t="s">
        <v>588</v>
      </c>
      <c r="I230" s="3" t="s">
        <v>602</v>
      </c>
      <c r="J230" s="5" t="s">
        <v>968</v>
      </c>
      <c r="K230" s="3" t="str">
        <f t="shared" si="18"/>
        <v>&gt; 60-120 (Tobler &amp; Powell, 2013; Wearn &amp; Glover-Kapfer, 2017)</v>
      </c>
      <c r="L230" s="3" t="s">
        <v>154</v>
      </c>
      <c r="M230" s="5"/>
      <c r="N230" s="5"/>
      <c r="O230" s="3" t="s">
        <v>220</v>
      </c>
      <c r="P230" s="3" t="s">
        <v>968</v>
      </c>
      <c r="Q230" s="3" t="s">
        <v>953</v>
      </c>
      <c r="R230" s="5" t="s">
        <v>949</v>
      </c>
      <c r="S230" s="3"/>
      <c r="T230" s="3"/>
      <c r="U230" s="3"/>
      <c r="V230" s="3" t="s">
        <v>12</v>
      </c>
      <c r="W230" s="3"/>
      <c r="X230" s="3"/>
      <c r="Y230" s="3"/>
      <c r="Z230" s="3"/>
      <c r="AA230" s="3"/>
      <c r="AB230" s="3"/>
      <c r="AC230" s="3"/>
      <c r="AD230" s="3"/>
      <c r="AE230" s="3"/>
      <c r="AF230" s="3"/>
      <c r="AG230" s="3"/>
      <c r="AH230" s="3"/>
      <c r="AI230" s="3"/>
      <c r="AJ230" s="3"/>
      <c r="AK230" s="3"/>
      <c r="AL230" s="3"/>
      <c r="AM230" s="3"/>
      <c r="AN230" s="5"/>
      <c r="AO230" s="5"/>
      <c r="AP230" s="5" t="s">
        <v>484</v>
      </c>
      <c r="AQ230" s="3" t="s">
        <v>153</v>
      </c>
      <c r="AR230" s="3" t="s">
        <v>947</v>
      </c>
      <c r="AS230" s="14" t="s">
        <v>576</v>
      </c>
    </row>
    <row r="231" spans="1:45" ht="15.75" hidden="1" customHeight="1">
      <c r="A231" s="7" t="s">
        <v>429</v>
      </c>
      <c r="B231" s="7">
        <v>8</v>
      </c>
      <c r="C231" s="4">
        <v>1</v>
      </c>
      <c r="D231" s="3" t="s">
        <v>59</v>
      </c>
      <c r="E231" s="3" t="s">
        <v>31</v>
      </c>
      <c r="F231" s="3" t="s">
        <v>741</v>
      </c>
      <c r="G231" s="4" t="str">
        <f t="shared" si="19"/>
        <v>8.1</v>
      </c>
      <c r="H231" s="3" t="s">
        <v>484</v>
      </c>
      <c r="I231" s="5"/>
      <c r="J231" s="5" t="s">
        <v>48</v>
      </c>
      <c r="K231" s="3" t="str">
        <f t="shared" si="18"/>
        <v>Systematic random (Sun et al., 2014; Clark, 2019; Clarke et al., 2023)</v>
      </c>
      <c r="L231" s="3" t="s">
        <v>48</v>
      </c>
      <c r="M231" s="5" t="s">
        <v>947</v>
      </c>
      <c r="N231" s="5"/>
      <c r="O231" s="3" t="s">
        <v>48</v>
      </c>
      <c r="P231" s="3" t="s">
        <v>48</v>
      </c>
      <c r="Q231" s="3" t="s">
        <v>484</v>
      </c>
      <c r="R231" s="5" t="s">
        <v>484</v>
      </c>
      <c r="S231" s="3"/>
      <c r="T231" s="3"/>
      <c r="U231" s="3"/>
      <c r="V231" s="3"/>
      <c r="W231" s="3"/>
      <c r="X231" s="3"/>
      <c r="Y231" s="3"/>
      <c r="Z231" s="3"/>
      <c r="AA231" s="3"/>
      <c r="AB231" s="3"/>
      <c r="AC231" s="3"/>
      <c r="AD231" s="3"/>
      <c r="AE231" s="3"/>
      <c r="AF231" s="3"/>
      <c r="AG231" s="3"/>
      <c r="AH231" s="3"/>
      <c r="AI231" s="3"/>
      <c r="AJ231" s="3"/>
      <c r="AK231" s="3"/>
      <c r="AL231" s="3"/>
      <c r="AM231" s="3"/>
      <c r="AN231" s="5"/>
      <c r="AO231" s="5"/>
      <c r="AP231" s="5" t="s">
        <v>484</v>
      </c>
      <c r="AQ231" s="3" t="s">
        <v>58</v>
      </c>
      <c r="AR231" s="3" t="s">
        <v>947</v>
      </c>
      <c r="AS231" s="14" t="s">
        <v>576</v>
      </c>
    </row>
    <row r="232" spans="1:45" ht="15.75" hidden="1" customHeight="1">
      <c r="A232" s="7" t="s">
        <v>429</v>
      </c>
      <c r="B232" s="7">
        <v>8</v>
      </c>
      <c r="C232" s="4">
        <v>2</v>
      </c>
      <c r="D232" s="3" t="s">
        <v>59</v>
      </c>
      <c r="E232" s="3" t="s">
        <v>31</v>
      </c>
      <c r="F232" s="3" t="s">
        <v>742</v>
      </c>
      <c r="G232" s="4" t="str">
        <f t="shared" si="19"/>
        <v>8.2</v>
      </c>
      <c r="H232" s="3" t="s">
        <v>484</v>
      </c>
      <c r="I232" s="5"/>
      <c r="J232" s="5" t="s">
        <v>148</v>
      </c>
      <c r="K232" s="3" t="str">
        <f t="shared" si="18"/>
        <v>Clustered (Sun et al., 2014; Clark, 2019; Clarke et al., 2023)</v>
      </c>
      <c r="L232" s="3" t="s">
        <v>148</v>
      </c>
      <c r="M232" s="5" t="s">
        <v>947</v>
      </c>
      <c r="N232" s="5"/>
      <c r="O232" s="3" t="s">
        <v>148</v>
      </c>
      <c r="P232" s="3" t="s">
        <v>148</v>
      </c>
      <c r="Q232" s="3" t="s">
        <v>484</v>
      </c>
      <c r="R232" s="5" t="s">
        <v>484</v>
      </c>
      <c r="S232" s="3"/>
      <c r="T232" s="3"/>
      <c r="U232" s="3"/>
      <c r="V232" s="3"/>
      <c r="W232" s="3"/>
      <c r="X232" s="3"/>
      <c r="Y232" s="3"/>
      <c r="Z232" s="3"/>
      <c r="AA232" s="3"/>
      <c r="AB232" s="3"/>
      <c r="AC232" s="3"/>
      <c r="AD232" s="3"/>
      <c r="AE232" s="3"/>
      <c r="AF232" s="3"/>
      <c r="AG232" s="3"/>
      <c r="AH232" s="3"/>
      <c r="AI232" s="3"/>
      <c r="AJ232" s="3"/>
      <c r="AK232" s="3"/>
      <c r="AL232" s="3"/>
      <c r="AM232" s="3"/>
      <c r="AN232" s="5"/>
      <c r="AO232" s="5"/>
      <c r="AP232" s="5" t="s">
        <v>484</v>
      </c>
      <c r="AQ232" s="3" t="s">
        <v>58</v>
      </c>
      <c r="AR232" s="3" t="s">
        <v>947</v>
      </c>
      <c r="AS232" s="14" t="s">
        <v>576</v>
      </c>
    </row>
    <row r="233" spans="1:45" ht="15.75" hidden="1" customHeight="1">
      <c r="A233" s="7" t="s">
        <v>429</v>
      </c>
      <c r="B233" s="7">
        <v>8</v>
      </c>
      <c r="C233" s="4">
        <v>3</v>
      </c>
      <c r="D233" s="7" t="s">
        <v>59</v>
      </c>
      <c r="E233" s="7" t="s">
        <v>113</v>
      </c>
      <c r="F233" s="3" t="s">
        <v>751</v>
      </c>
      <c r="G233" s="4" t="str">
        <f t="shared" si="19"/>
        <v>8.3</v>
      </c>
      <c r="H233" s="3" t="s">
        <v>484</v>
      </c>
      <c r="I233" s="5"/>
      <c r="J233" s="5" t="s">
        <v>112</v>
      </c>
      <c r="K233" s="3" t="str">
        <f t="shared" si="18"/>
        <v>No recommendation (NA)</v>
      </c>
      <c r="L233" s="7" t="s">
        <v>112</v>
      </c>
      <c r="M233" s="5" t="s">
        <v>957</v>
      </c>
      <c r="N233" s="5"/>
      <c r="O233" s="3" t="s">
        <v>484</v>
      </c>
      <c r="P233" s="7" t="s">
        <v>112</v>
      </c>
      <c r="Q233" s="3" t="s">
        <v>484</v>
      </c>
      <c r="R233" s="5" t="s">
        <v>484</v>
      </c>
      <c r="S233" s="7"/>
      <c r="T233" s="3"/>
      <c r="U233" s="3"/>
      <c r="V233" s="3"/>
      <c r="W233" s="3"/>
      <c r="X233" s="3"/>
      <c r="Y233" s="3"/>
      <c r="Z233" s="3"/>
      <c r="AA233" s="3"/>
      <c r="AB233" s="3"/>
      <c r="AC233" s="3"/>
      <c r="AD233" s="3"/>
      <c r="AE233" s="3"/>
      <c r="AF233" s="3"/>
      <c r="AG233" s="3"/>
      <c r="AH233" s="3"/>
      <c r="AI233" s="3"/>
      <c r="AJ233" s="3"/>
      <c r="AK233" s="3"/>
      <c r="AL233" s="3"/>
      <c r="AM233" s="3"/>
      <c r="AN233" s="5"/>
      <c r="AO233" s="5"/>
      <c r="AP233" s="5" t="s">
        <v>484</v>
      </c>
      <c r="AQ233" s="7" t="s">
        <v>28</v>
      </c>
      <c r="AR233" s="3" t="s">
        <v>947</v>
      </c>
      <c r="AS233" s="14" t="s">
        <v>576</v>
      </c>
    </row>
    <row r="234" spans="1:45" ht="15.75" hidden="1" customHeight="1">
      <c r="A234" s="7" t="s">
        <v>429</v>
      </c>
      <c r="B234" s="7">
        <v>8</v>
      </c>
      <c r="C234" s="4">
        <v>4</v>
      </c>
      <c r="D234" s="3" t="s">
        <v>59</v>
      </c>
      <c r="E234" s="3" t="s">
        <v>116</v>
      </c>
      <c r="F234" s="3" t="s">
        <v>743</v>
      </c>
      <c r="G234" s="4" t="str">
        <f t="shared" si="19"/>
        <v>8.4</v>
      </c>
      <c r="H234" s="3" t="s">
        <v>484</v>
      </c>
      <c r="I234" s="5"/>
      <c r="J234" s="5" t="s">
        <v>137</v>
      </c>
      <c r="K234" s="3" t="str">
        <f t="shared" si="18"/>
        <v>Close enough that individuals will be detected at multiple locations (Royle et al., 2009; Clarke et al., 2023)</v>
      </c>
      <c r="L234" s="3" t="s">
        <v>137</v>
      </c>
      <c r="M234" s="5"/>
      <c r="N234" s="5"/>
      <c r="O234" s="3" t="s">
        <v>484</v>
      </c>
      <c r="P234" s="3" t="s">
        <v>137</v>
      </c>
      <c r="Q234" s="3" t="s">
        <v>484</v>
      </c>
      <c r="R234" s="5"/>
      <c r="S234" s="3"/>
      <c r="T234" s="3"/>
      <c r="U234" s="3"/>
      <c r="V234" s="3"/>
      <c r="W234" s="3"/>
      <c r="X234" s="3"/>
      <c r="Y234" s="3"/>
      <c r="Z234" s="3"/>
      <c r="AA234" s="3"/>
      <c r="AB234" s="3"/>
      <c r="AC234" s="3"/>
      <c r="AD234" s="3"/>
      <c r="AE234" s="3"/>
      <c r="AF234" s="3"/>
      <c r="AG234" s="3"/>
      <c r="AH234" s="3"/>
      <c r="AI234" s="3"/>
      <c r="AJ234" s="3"/>
      <c r="AK234" s="3"/>
      <c r="AL234" s="3"/>
      <c r="AM234" s="3"/>
      <c r="AN234" s="5"/>
      <c r="AO234" s="5"/>
      <c r="AP234" s="3" t="s">
        <v>137</v>
      </c>
      <c r="AQ234" s="3" t="s">
        <v>136</v>
      </c>
      <c r="AR234" s="3" t="s">
        <v>947</v>
      </c>
      <c r="AS234" s="14" t="s">
        <v>576</v>
      </c>
    </row>
    <row r="235" spans="1:45" ht="15.75" hidden="1" customHeight="1">
      <c r="A235" s="7" t="s">
        <v>429</v>
      </c>
      <c r="B235" s="7">
        <v>8</v>
      </c>
      <c r="C235" s="4">
        <v>5</v>
      </c>
      <c r="D235" s="3" t="s">
        <v>59</v>
      </c>
      <c r="E235" s="3" t="s">
        <v>115</v>
      </c>
      <c r="F235" s="3" t="s">
        <v>746</v>
      </c>
      <c r="G235" s="4" t="str">
        <f t="shared" si="19"/>
        <v>8.5</v>
      </c>
      <c r="H235" s="3" t="s">
        <v>416</v>
      </c>
      <c r="I235" s="3"/>
      <c r="J235" s="5" t="s">
        <v>1113</v>
      </c>
      <c r="K235" s="3" t="str">
        <f t="shared" si="18"/>
        <v>&lt;b&gt;≥ 30 (precision is dependent on number of marked individuals in a population) (minumum)&lt;/b&gt; (Burgar, 2021; Burgar, personal communication, April 23, 2023)</v>
      </c>
      <c r="L235" s="3" t="s">
        <v>249</v>
      </c>
      <c r="M235" s="3" t="s">
        <v>145</v>
      </c>
      <c r="N235" s="3" t="b">
        <v>1</v>
      </c>
      <c r="O235" s="3" t="s">
        <v>240</v>
      </c>
      <c r="P235" s="3" t="s">
        <v>952</v>
      </c>
      <c r="Q235" s="3" t="s">
        <v>484</v>
      </c>
      <c r="R235" s="5" t="s">
        <v>949</v>
      </c>
      <c r="S235" s="3"/>
      <c r="T235" s="3"/>
      <c r="U235" s="3"/>
      <c r="V235" s="3"/>
      <c r="W235" s="3"/>
      <c r="X235" s="3"/>
      <c r="Y235" s="3"/>
      <c r="Z235" s="3"/>
      <c r="AA235" s="3"/>
      <c r="AB235" s="3"/>
      <c r="AC235" s="3"/>
      <c r="AD235" s="3"/>
      <c r="AE235" s="3"/>
      <c r="AF235" s="3"/>
      <c r="AG235" s="3"/>
      <c r="AH235" s="3" t="s">
        <v>570</v>
      </c>
      <c r="AI235" s="3"/>
      <c r="AJ235" s="3"/>
      <c r="AK235" s="3"/>
      <c r="AL235" s="3"/>
      <c r="AM235" s="3"/>
      <c r="AN235" s="3"/>
      <c r="AO235" s="3"/>
      <c r="AP235" s="3" t="s">
        <v>249</v>
      </c>
      <c r="AQ235" s="3" t="s">
        <v>170</v>
      </c>
      <c r="AR235" s="3" t="s">
        <v>947</v>
      </c>
      <c r="AS235" s="14" t="s">
        <v>576</v>
      </c>
    </row>
    <row r="236" spans="1:45" ht="15.75" hidden="1" customHeight="1">
      <c r="A236" s="7" t="s">
        <v>429</v>
      </c>
      <c r="B236" s="7">
        <v>8</v>
      </c>
      <c r="C236" s="4">
        <v>6</v>
      </c>
      <c r="D236" s="3" t="s">
        <v>59</v>
      </c>
      <c r="E236" s="3" t="s">
        <v>115</v>
      </c>
      <c r="F236" s="3" t="s">
        <v>747</v>
      </c>
      <c r="G236" s="4" t="str">
        <f t="shared" si="19"/>
        <v>8.6</v>
      </c>
      <c r="H236" s="3" t="s">
        <v>586</v>
      </c>
      <c r="I236" s="3"/>
      <c r="J236" s="5" t="s">
        <v>951</v>
      </c>
      <c r="K236" s="3" t="str">
        <f t="shared" si="18"/>
        <v>≥ 30 (Tobler &amp; Powell, 2013; Wearn &amp; Glover-Kapfer, 2017)</v>
      </c>
      <c r="L236" s="3" t="s">
        <v>246</v>
      </c>
      <c r="M236" s="5"/>
      <c r="N236" s="5"/>
      <c r="O236" s="3" t="s">
        <v>240</v>
      </c>
      <c r="P236" s="3" t="s">
        <v>951</v>
      </c>
      <c r="Q236" s="3" t="s">
        <v>950</v>
      </c>
      <c r="R236" s="5" t="s">
        <v>949</v>
      </c>
      <c r="S236" s="3"/>
      <c r="T236" s="3"/>
      <c r="U236" s="3"/>
      <c r="V236" s="3" t="s">
        <v>12</v>
      </c>
      <c r="W236" s="3"/>
      <c r="X236" s="3"/>
      <c r="Y236" s="3"/>
      <c r="Z236" s="3"/>
      <c r="AA236" s="3"/>
      <c r="AB236" s="3"/>
      <c r="AC236" s="3"/>
      <c r="AD236" s="3"/>
      <c r="AE236" s="3"/>
      <c r="AF236" s="3"/>
      <c r="AG236" s="3"/>
      <c r="AH236" s="3"/>
      <c r="AI236" s="3"/>
      <c r="AJ236" s="3"/>
      <c r="AK236" s="3"/>
      <c r="AL236" s="3"/>
      <c r="AM236" s="3"/>
      <c r="AN236" s="5"/>
      <c r="AO236" s="5"/>
      <c r="AP236" s="5" t="s">
        <v>484</v>
      </c>
      <c r="AQ236" s="3" t="s">
        <v>153</v>
      </c>
      <c r="AR236" s="3" t="s">
        <v>947</v>
      </c>
      <c r="AS236" s="14" t="s">
        <v>576</v>
      </c>
    </row>
    <row r="237" spans="1:45" ht="15.75" hidden="1" customHeight="1">
      <c r="A237" s="7" t="s">
        <v>429</v>
      </c>
      <c r="B237" s="7">
        <v>8</v>
      </c>
      <c r="C237" s="4">
        <v>7</v>
      </c>
      <c r="D237" s="3" t="s">
        <v>59</v>
      </c>
      <c r="E237" s="3" t="s">
        <v>115</v>
      </c>
      <c r="F237" s="3" t="s">
        <v>748</v>
      </c>
      <c r="G237" s="4" t="str">
        <f t="shared" si="19"/>
        <v>8.7</v>
      </c>
      <c r="H237" s="3" t="s">
        <v>582</v>
      </c>
      <c r="I237" s="3"/>
      <c r="J237" s="5" t="s">
        <v>970</v>
      </c>
      <c r="K237" s="3" t="str">
        <f t="shared" si="18"/>
        <v>&gt; 60 (Tobler &amp; Powell, 2013; Wearn &amp; Glover-Kapfer, 2017)</v>
      </c>
      <c r="L237" s="3" t="s">
        <v>230</v>
      </c>
      <c r="M237" s="3"/>
      <c r="N237" s="3"/>
      <c r="O237" s="3" t="s">
        <v>228</v>
      </c>
      <c r="P237" s="3" t="s">
        <v>970</v>
      </c>
      <c r="Q237" s="3" t="s">
        <v>969</v>
      </c>
      <c r="R237" s="5" t="s">
        <v>949</v>
      </c>
      <c r="S237" s="3"/>
      <c r="T237" s="3"/>
      <c r="U237" s="3"/>
      <c r="V237" s="3" t="s">
        <v>12</v>
      </c>
      <c r="W237" s="3"/>
      <c r="X237" s="3"/>
      <c r="Y237" s="3"/>
      <c r="Z237" s="3"/>
      <c r="AA237" s="3"/>
      <c r="AB237" s="3"/>
      <c r="AC237" s="3"/>
      <c r="AD237" s="3"/>
      <c r="AE237" s="3"/>
      <c r="AF237" s="3"/>
      <c r="AG237" s="3"/>
      <c r="AH237" s="3"/>
      <c r="AI237" s="3"/>
      <c r="AJ237" s="3"/>
      <c r="AK237" s="3"/>
      <c r="AL237" s="3"/>
      <c r="AM237" s="3"/>
      <c r="AN237" s="3"/>
      <c r="AO237" s="3"/>
      <c r="AP237" s="5" t="s">
        <v>484</v>
      </c>
      <c r="AQ237" s="3" t="s">
        <v>153</v>
      </c>
      <c r="AR237" s="3" t="s">
        <v>947</v>
      </c>
      <c r="AS237" s="14" t="s">
        <v>576</v>
      </c>
    </row>
    <row r="238" spans="1:45" ht="15.75" hidden="1" customHeight="1">
      <c r="A238" s="36" t="s">
        <v>429</v>
      </c>
      <c r="B238" s="36">
        <v>8</v>
      </c>
      <c r="C238" s="19">
        <v>9</v>
      </c>
      <c r="D238" s="10" t="s">
        <v>59</v>
      </c>
      <c r="E238" s="10" t="s">
        <v>115</v>
      </c>
      <c r="F238" s="10" t="s">
        <v>750</v>
      </c>
      <c r="G238" s="19" t="str">
        <f t="shared" si="19"/>
        <v>8.9</v>
      </c>
      <c r="H238" s="10" t="s">
        <v>484</v>
      </c>
      <c r="I238" s="11"/>
      <c r="J238" s="11" t="s">
        <v>484</v>
      </c>
      <c r="K238" s="10" t="str">
        <f t="shared" si="18"/>
        <v>NULL (NA)</v>
      </c>
      <c r="L238" s="10" t="s">
        <v>28</v>
      </c>
      <c r="M238" s="11"/>
      <c r="N238" s="11"/>
      <c r="O238" s="10" t="s">
        <v>484</v>
      </c>
      <c r="P238" s="46" t="s">
        <v>484</v>
      </c>
      <c r="Q238" s="10" t="s">
        <v>484</v>
      </c>
      <c r="R238" s="11" t="s">
        <v>949</v>
      </c>
      <c r="S238" s="10"/>
      <c r="T238" s="10"/>
      <c r="U238" s="10"/>
      <c r="V238" s="10"/>
      <c r="W238" s="10"/>
      <c r="X238" s="10"/>
      <c r="Y238" s="10"/>
      <c r="Z238" s="10"/>
      <c r="AA238" s="10"/>
      <c r="AB238" s="10"/>
      <c r="AC238" s="10"/>
      <c r="AD238" s="10"/>
      <c r="AE238" s="10"/>
      <c r="AF238" s="10"/>
      <c r="AG238" s="10"/>
      <c r="AH238" s="10"/>
      <c r="AI238" s="10"/>
      <c r="AJ238" s="10"/>
      <c r="AK238" s="10"/>
      <c r="AL238" s="10"/>
      <c r="AM238" s="10"/>
      <c r="AN238" s="11"/>
      <c r="AO238" s="11">
        <v>1</v>
      </c>
      <c r="AP238" s="11" t="s">
        <v>484</v>
      </c>
      <c r="AQ238" s="10" t="s">
        <v>28</v>
      </c>
      <c r="AR238" s="10" t="s">
        <v>947</v>
      </c>
      <c r="AS238" s="45" t="s">
        <v>576</v>
      </c>
    </row>
    <row r="239" spans="1:45" ht="15.75" hidden="1" customHeight="1">
      <c r="A239" s="7" t="s">
        <v>429</v>
      </c>
      <c r="B239" s="7">
        <v>8</v>
      </c>
      <c r="C239" s="4">
        <v>10</v>
      </c>
      <c r="D239" s="5" t="s">
        <v>59</v>
      </c>
      <c r="E239" s="3" t="s">
        <v>108</v>
      </c>
      <c r="F239" s="3" t="s">
        <v>744</v>
      </c>
      <c r="G239" s="4" t="str">
        <f t="shared" si="19"/>
        <v>8.10</v>
      </c>
      <c r="H239" s="3" t="s">
        <v>416</v>
      </c>
      <c r="I239" s="3"/>
      <c r="J239" s="5" t="s">
        <v>1112</v>
      </c>
      <c r="K239" s="3" t="str">
        <f t="shared" si="18"/>
        <v>&lt;b&gt;≥ 30 (minumum)&lt;/b&gt; (Burgar et al., 2018; Sun et al., 2022)</v>
      </c>
      <c r="L239" s="5" t="s">
        <v>389</v>
      </c>
      <c r="M239" s="3" t="s">
        <v>145</v>
      </c>
      <c r="N239" s="3" t="b">
        <v>1</v>
      </c>
      <c r="O239" s="5">
        <v>30</v>
      </c>
      <c r="P239" s="5" t="s">
        <v>966</v>
      </c>
      <c r="Q239" s="3" t="s">
        <v>484</v>
      </c>
      <c r="R239" s="5" t="s">
        <v>965</v>
      </c>
      <c r="S239" s="5"/>
      <c r="T239" s="3"/>
      <c r="U239" s="3"/>
      <c r="V239" s="3"/>
      <c r="W239" s="3"/>
      <c r="X239" s="3"/>
      <c r="Y239" s="3"/>
      <c r="Z239" s="3"/>
      <c r="AA239" s="3"/>
      <c r="AB239" s="3"/>
      <c r="AC239" s="3"/>
      <c r="AD239" s="3"/>
      <c r="AE239" s="3"/>
      <c r="AF239" s="3"/>
      <c r="AG239" s="3"/>
      <c r="AH239" s="3" t="s">
        <v>570</v>
      </c>
      <c r="AI239" s="3"/>
      <c r="AJ239" s="3"/>
      <c r="AK239" s="3"/>
      <c r="AL239" s="3"/>
      <c r="AM239" s="3"/>
      <c r="AN239" s="3"/>
      <c r="AO239" s="3"/>
      <c r="AP239" s="5" t="s">
        <v>484</v>
      </c>
      <c r="AQ239" s="5" t="s">
        <v>382</v>
      </c>
      <c r="AR239" s="3" t="s">
        <v>947</v>
      </c>
      <c r="AS239" s="14" t="s">
        <v>576</v>
      </c>
    </row>
    <row r="240" spans="1:45" ht="15.75" hidden="1" customHeight="1">
      <c r="A240" s="7" t="s">
        <v>429</v>
      </c>
      <c r="B240" s="7">
        <v>8</v>
      </c>
      <c r="C240" s="4">
        <v>11</v>
      </c>
      <c r="D240" s="5" t="s">
        <v>59</v>
      </c>
      <c r="E240" s="3" t="s">
        <v>108</v>
      </c>
      <c r="F240" s="3" t="s">
        <v>745</v>
      </c>
      <c r="G240" s="4" t="str">
        <f t="shared" si="19"/>
        <v>8.11</v>
      </c>
      <c r="H240" s="3" t="s">
        <v>484</v>
      </c>
      <c r="I240" s="3"/>
      <c r="J240" s="5" t="s">
        <v>384</v>
      </c>
      <c r="K240" s="3" t="str">
        <f t="shared" si="18"/>
        <v>Ideally 60 (but will depend on detection probability and resight data) (Burgar et al., 2018; Sun et al., 2022)</v>
      </c>
      <c r="L240" s="5" t="s">
        <v>384</v>
      </c>
      <c r="M240" s="7" t="s">
        <v>960</v>
      </c>
      <c r="N240" s="7"/>
      <c r="O240" s="5">
        <v>60</v>
      </c>
      <c r="P240" s="5" t="s">
        <v>384</v>
      </c>
      <c r="Q240" s="3" t="s">
        <v>484</v>
      </c>
      <c r="R240" s="5" t="s">
        <v>965</v>
      </c>
      <c r="S240" s="5"/>
      <c r="T240" s="3"/>
      <c r="U240" s="3"/>
      <c r="V240" s="3"/>
      <c r="W240" s="3"/>
      <c r="X240" s="3"/>
      <c r="Y240" s="3"/>
      <c r="Z240" s="3"/>
      <c r="AA240" s="3"/>
      <c r="AB240" s="3"/>
      <c r="AC240" s="3"/>
      <c r="AD240" s="3"/>
      <c r="AE240" s="3"/>
      <c r="AF240" s="3"/>
      <c r="AG240" s="3"/>
      <c r="AH240" s="3"/>
      <c r="AI240" s="3"/>
      <c r="AJ240" s="3"/>
      <c r="AK240" s="3"/>
      <c r="AL240" s="3"/>
      <c r="AM240" s="3"/>
      <c r="AN240" s="3" t="s">
        <v>47</v>
      </c>
      <c r="AO240" s="3"/>
      <c r="AP240" s="5" t="s">
        <v>484</v>
      </c>
      <c r="AQ240" s="5" t="s">
        <v>382</v>
      </c>
      <c r="AR240" s="3" t="s">
        <v>947</v>
      </c>
      <c r="AS240" s="14" t="s">
        <v>576</v>
      </c>
    </row>
    <row r="241" spans="1:45" ht="15.75" hidden="1" customHeight="1">
      <c r="A241" s="7" t="s">
        <v>429</v>
      </c>
      <c r="B241" s="7">
        <v>8</v>
      </c>
      <c r="C241" s="4">
        <v>12</v>
      </c>
      <c r="D241" s="20" t="s">
        <v>59</v>
      </c>
      <c r="E241" s="8" t="s">
        <v>120</v>
      </c>
      <c r="F241" s="3" t="s">
        <v>752</v>
      </c>
      <c r="G241" s="4" t="str">
        <f t="shared" si="19"/>
        <v>8.12</v>
      </c>
      <c r="H241" s="3" t="s">
        <v>415</v>
      </c>
      <c r="I241" s="20"/>
      <c r="J241" s="5" t="s">
        <v>1111</v>
      </c>
      <c r="K241" s="3" t="str">
        <f t="shared" ref="K241:K243" si="20">J241&amp;" ("&amp;AQ241&amp;")"</f>
        <v>&lt;b&gt;≥ 1 month per survey (presuming multiple surveys completed) (minumum)&lt;/b&gt; (Burgar et al., 2018; Burgar, personal communication, April 23, 2023)</v>
      </c>
      <c r="L241" s="20" t="s">
        <v>290</v>
      </c>
      <c r="M241" s="3" t="s">
        <v>145</v>
      </c>
      <c r="N241" s="3" t="b">
        <v>1</v>
      </c>
      <c r="O241" s="20" t="s">
        <v>286</v>
      </c>
      <c r="P241" s="20" t="s">
        <v>963</v>
      </c>
      <c r="Q241" s="3" t="s">
        <v>484</v>
      </c>
      <c r="R241" s="5" t="s">
        <v>962</v>
      </c>
      <c r="S241" s="20"/>
      <c r="T241" s="3"/>
      <c r="U241" s="3"/>
      <c r="V241" s="3"/>
      <c r="W241" s="3"/>
      <c r="X241" s="3" t="s">
        <v>961</v>
      </c>
      <c r="Y241" s="3"/>
      <c r="Z241" s="3"/>
      <c r="AA241" s="3"/>
      <c r="AB241" s="3"/>
      <c r="AC241" s="3"/>
      <c r="AD241" s="3"/>
      <c r="AE241" s="3"/>
      <c r="AF241" s="3"/>
      <c r="AG241" s="3"/>
      <c r="AH241" s="3"/>
      <c r="AI241" s="3"/>
      <c r="AJ241" s="3"/>
      <c r="AK241" s="3"/>
      <c r="AL241" s="3"/>
      <c r="AM241" s="3"/>
      <c r="AN241" s="20"/>
      <c r="AO241" s="20"/>
      <c r="AP241" s="20" t="s">
        <v>290</v>
      </c>
      <c r="AQ241" s="20" t="s">
        <v>194</v>
      </c>
      <c r="AR241" s="3" t="s">
        <v>947</v>
      </c>
      <c r="AS241" s="14" t="s">
        <v>576</v>
      </c>
    </row>
    <row r="242" spans="1:45" ht="15.75" hidden="1" customHeight="1">
      <c r="A242" s="7" t="s">
        <v>429</v>
      </c>
      <c r="B242" s="7">
        <v>8</v>
      </c>
      <c r="C242" s="4">
        <v>13</v>
      </c>
      <c r="D242" s="5" t="s">
        <v>59</v>
      </c>
      <c r="E242" s="3" t="s">
        <v>120</v>
      </c>
      <c r="F242" s="3" t="s">
        <v>753</v>
      </c>
      <c r="G242" s="4" t="str">
        <f t="shared" si="19"/>
        <v>8.13</v>
      </c>
      <c r="H242" s="3" t="s">
        <v>484</v>
      </c>
      <c r="I242" s="3"/>
      <c r="J242" s="5" t="s">
        <v>198</v>
      </c>
      <c r="K242" s="3" t="str">
        <f t="shared" si="20"/>
        <v>Ideally &gt; 12 months (based on minimum for SCR) (Burgar et al., 2018; Burgar, personal communication, April 23, 2023)</v>
      </c>
      <c r="L242" s="5" t="s">
        <v>198</v>
      </c>
      <c r="M242" s="7" t="s">
        <v>960</v>
      </c>
      <c r="N242" s="7"/>
      <c r="O242" s="5" t="s">
        <v>196</v>
      </c>
      <c r="P242" s="5" t="s">
        <v>198</v>
      </c>
      <c r="Q242" s="3" t="s">
        <v>484</v>
      </c>
      <c r="R242" s="5" t="s">
        <v>959</v>
      </c>
      <c r="S242" s="5"/>
      <c r="T242" s="3"/>
      <c r="U242" s="3"/>
      <c r="V242" s="3"/>
      <c r="W242" s="3"/>
      <c r="X242" s="3"/>
      <c r="Y242" s="3"/>
      <c r="Z242" s="3"/>
      <c r="AA242" s="3"/>
      <c r="AB242" s="3"/>
      <c r="AC242" s="3"/>
      <c r="AD242" s="3"/>
      <c r="AE242" s="3"/>
      <c r="AF242" s="3"/>
      <c r="AG242" s="3"/>
      <c r="AH242" s="3"/>
      <c r="AI242" s="3"/>
      <c r="AJ242" s="3"/>
      <c r="AK242" s="3"/>
      <c r="AL242" s="3"/>
      <c r="AM242" s="3"/>
      <c r="AN242" s="5"/>
      <c r="AO242" s="5"/>
      <c r="AP242" s="5" t="s">
        <v>198</v>
      </c>
      <c r="AQ242" s="5" t="s">
        <v>194</v>
      </c>
      <c r="AR242" s="3" t="s">
        <v>947</v>
      </c>
      <c r="AS242" s="14" t="s">
        <v>576</v>
      </c>
    </row>
    <row r="243" spans="1:45" ht="15.75" hidden="1" customHeight="1">
      <c r="A243" s="7" t="s">
        <v>429</v>
      </c>
      <c r="B243" s="7">
        <v>8</v>
      </c>
      <c r="C243" s="4">
        <v>14</v>
      </c>
      <c r="D243" s="5" t="s">
        <v>59</v>
      </c>
      <c r="E243" s="3" t="s">
        <v>120</v>
      </c>
      <c r="F243" s="3" t="s">
        <v>754</v>
      </c>
      <c r="G243" s="4" t="str">
        <f t="shared" si="19"/>
        <v>8.14</v>
      </c>
      <c r="H243" s="3" t="s">
        <v>484</v>
      </c>
      <c r="I243" s="3"/>
      <c r="J243" s="5" t="s">
        <v>276</v>
      </c>
      <c r="K243" s="3" t="str">
        <f t="shared" si="20"/>
        <v>Ideally 1-3 months (depending on time required to maximize detections while minimizing the violation of "population closure" assumption) (Burgar et al., 2018; Burgar, personal communication, April 23, 2023)</v>
      </c>
      <c r="L243" s="5" t="s">
        <v>276</v>
      </c>
      <c r="M243" s="7" t="s">
        <v>960</v>
      </c>
      <c r="N243" s="7"/>
      <c r="O243" s="5" t="s">
        <v>274</v>
      </c>
      <c r="P243" s="5" t="s">
        <v>276</v>
      </c>
      <c r="Q243" s="3" t="s">
        <v>484</v>
      </c>
      <c r="R243" s="5" t="s">
        <v>959</v>
      </c>
      <c r="S243" s="5"/>
      <c r="T243" s="3"/>
      <c r="U243" s="3"/>
      <c r="V243" s="3"/>
      <c r="W243" s="3"/>
      <c r="X243" s="3"/>
      <c r="Y243" s="3"/>
      <c r="Z243" s="3"/>
      <c r="AA243" s="3"/>
      <c r="AB243" s="3"/>
      <c r="AC243" s="3"/>
      <c r="AD243" s="3"/>
      <c r="AE243" s="3"/>
      <c r="AF243" s="3"/>
      <c r="AG243" s="3"/>
      <c r="AH243" s="3"/>
      <c r="AI243" s="3"/>
      <c r="AJ243" s="3"/>
      <c r="AK243" s="3"/>
      <c r="AL243" s="3"/>
      <c r="AM243" s="3"/>
      <c r="AN243" s="3" t="s">
        <v>47</v>
      </c>
      <c r="AO243" s="3"/>
      <c r="AP243" s="5" t="s">
        <v>276</v>
      </c>
      <c r="AQ243" s="5" t="s">
        <v>194</v>
      </c>
      <c r="AR243" s="3" t="s">
        <v>947</v>
      </c>
      <c r="AS243" s="14" t="s">
        <v>576</v>
      </c>
    </row>
    <row r="244" spans="1:45" ht="15.75" hidden="1" customHeight="1">
      <c r="A244" s="23" t="s">
        <v>429</v>
      </c>
      <c r="D244" s="3" t="s">
        <v>71</v>
      </c>
      <c r="E244" s="3" t="s">
        <v>115</v>
      </c>
      <c r="F244" s="10" t="s">
        <v>1127</v>
      </c>
      <c r="G244">
        <v>9999</v>
      </c>
      <c r="H244" s="3"/>
      <c r="I244" t="s">
        <v>1126</v>
      </c>
      <c r="AS244" s="14" t="s">
        <v>576</v>
      </c>
    </row>
    <row r="245" spans="1:45" ht="15.75" hidden="1" customHeight="1">
      <c r="A245" s="40" t="s">
        <v>429</v>
      </c>
      <c r="B245" s="40">
        <v>6</v>
      </c>
      <c r="C245" s="39">
        <v>23</v>
      </c>
      <c r="D245" s="38" t="s">
        <v>71</v>
      </c>
      <c r="E245" s="37" t="s">
        <v>108</v>
      </c>
      <c r="F245" s="37" t="s">
        <v>983</v>
      </c>
      <c r="G245" s="39" t="str">
        <f t="shared" ref="G245:G276" si="21">B245&amp;"."&amp;C245</f>
        <v>6.23</v>
      </c>
      <c r="H245" s="3" t="s">
        <v>600</v>
      </c>
      <c r="I245" s="3" t="s">
        <v>602</v>
      </c>
      <c r="J245" s="38" t="s">
        <v>982</v>
      </c>
      <c r="K245" s="3" t="str">
        <f t="shared" ref="K245:K276" si="22">J245&amp;" ("&amp;AQ245&amp;")"</f>
        <v>60-100 (Royle et al., 2009)</v>
      </c>
      <c r="L245" s="38" t="s">
        <v>226</v>
      </c>
      <c r="M245" s="38"/>
      <c r="N245" s="38"/>
      <c r="O245" s="38" t="s">
        <v>224</v>
      </c>
      <c r="P245" s="38" t="s">
        <v>982</v>
      </c>
      <c r="Q245" s="38" t="s">
        <v>981</v>
      </c>
      <c r="R245" s="38" t="s">
        <v>965</v>
      </c>
      <c r="S245" s="38" t="s">
        <v>500</v>
      </c>
      <c r="T245" s="37"/>
      <c r="U245" s="37"/>
      <c r="V245" s="37" t="s">
        <v>12</v>
      </c>
      <c r="W245" s="37"/>
      <c r="X245" s="37"/>
      <c r="Y245" s="37"/>
      <c r="Z245" s="37"/>
      <c r="AA245" s="37"/>
      <c r="AB245" s="37"/>
      <c r="AC245" s="37"/>
      <c r="AD245" s="37"/>
      <c r="AE245" s="37"/>
      <c r="AF245" s="37"/>
      <c r="AG245" s="37"/>
      <c r="AH245" s="37"/>
      <c r="AI245" s="37"/>
      <c r="AJ245" s="37"/>
      <c r="AK245" s="37"/>
      <c r="AL245" s="37"/>
      <c r="AM245" s="37"/>
      <c r="AN245" s="38"/>
      <c r="AO245" s="38"/>
      <c r="AP245" s="38" t="s">
        <v>484</v>
      </c>
      <c r="AQ245" s="38" t="s">
        <v>225</v>
      </c>
      <c r="AR245" s="37" t="s">
        <v>947</v>
      </c>
      <c r="AS245" s="14" t="s">
        <v>576</v>
      </c>
    </row>
    <row r="246" spans="1:45" ht="15.75" hidden="1" customHeight="1">
      <c r="A246" s="7" t="s">
        <v>429</v>
      </c>
      <c r="B246" s="7">
        <v>6</v>
      </c>
      <c r="C246" s="4">
        <v>1</v>
      </c>
      <c r="D246" s="3" t="s">
        <v>71</v>
      </c>
      <c r="E246" s="3" t="s">
        <v>31</v>
      </c>
      <c r="F246" s="3" t="s">
        <v>706</v>
      </c>
      <c r="G246" s="4" t="str">
        <f t="shared" si="21"/>
        <v>6.1</v>
      </c>
      <c r="H246" s="3" t="s">
        <v>484</v>
      </c>
      <c r="I246" s="5"/>
      <c r="J246" s="5" t="s">
        <v>103</v>
      </c>
      <c r="K246" s="3" t="str">
        <f t="shared" si="22"/>
        <v>Paired (Rovero et al., 2013; Wearn &amp; Glover-Kapfer, 2017)</v>
      </c>
      <c r="L246" s="3" t="s">
        <v>103</v>
      </c>
      <c r="M246" s="5" t="s">
        <v>947</v>
      </c>
      <c r="N246" s="5"/>
      <c r="O246" s="3" t="s">
        <v>103</v>
      </c>
      <c r="P246" s="3" t="s">
        <v>103</v>
      </c>
      <c r="Q246" s="3" t="s">
        <v>484</v>
      </c>
      <c r="R246" s="5" t="s">
        <v>484</v>
      </c>
      <c r="S246" s="3"/>
      <c r="T246" s="3"/>
      <c r="U246" s="3"/>
      <c r="V246" s="3"/>
      <c r="W246" s="3"/>
      <c r="X246" s="3"/>
      <c r="Y246" s="3"/>
      <c r="Z246" s="3"/>
      <c r="AA246" s="3"/>
      <c r="AB246" s="3"/>
      <c r="AC246" s="3"/>
      <c r="AD246" s="3"/>
      <c r="AE246" s="3"/>
      <c r="AF246" s="3"/>
      <c r="AG246" s="3"/>
      <c r="AH246" s="3"/>
      <c r="AI246" s="3"/>
      <c r="AJ246" s="3"/>
      <c r="AK246" s="3"/>
      <c r="AL246" s="3"/>
      <c r="AM246" s="3"/>
      <c r="AN246" s="5"/>
      <c r="AO246" s="5"/>
      <c r="AP246" s="5" t="s">
        <v>484</v>
      </c>
      <c r="AQ246" s="3" t="s">
        <v>89</v>
      </c>
      <c r="AR246" s="3" t="s">
        <v>947</v>
      </c>
      <c r="AS246" s="14" t="s">
        <v>576</v>
      </c>
    </row>
    <row r="247" spans="1:45" ht="15.75" hidden="1" customHeight="1">
      <c r="A247" s="40" t="s">
        <v>429</v>
      </c>
      <c r="B247" s="40">
        <v>6</v>
      </c>
      <c r="C247" s="39">
        <v>2</v>
      </c>
      <c r="D247" s="37" t="s">
        <v>71</v>
      </c>
      <c r="E247" s="37" t="s">
        <v>31</v>
      </c>
      <c r="F247" s="37" t="s">
        <v>707</v>
      </c>
      <c r="G247" s="39" t="str">
        <f t="shared" si="21"/>
        <v>6.2</v>
      </c>
      <c r="H247" s="3" t="s">
        <v>484</v>
      </c>
      <c r="I247" s="38"/>
      <c r="J247" s="38" t="s">
        <v>148</v>
      </c>
      <c r="K247" s="3" t="str">
        <f t="shared" si="22"/>
        <v>Clustered (Sun et al., 2014; Wearn &amp; Glover-Kapfer, 2017)</v>
      </c>
      <c r="L247" s="37" t="s">
        <v>148</v>
      </c>
      <c r="M247" s="38" t="s">
        <v>947</v>
      </c>
      <c r="N247" s="38"/>
      <c r="O247" s="37" t="s">
        <v>148</v>
      </c>
      <c r="P247" s="37" t="s">
        <v>148</v>
      </c>
      <c r="Q247" s="37" t="s">
        <v>484</v>
      </c>
      <c r="R247" s="38" t="s">
        <v>484</v>
      </c>
      <c r="S247" s="37"/>
      <c r="T247" s="37"/>
      <c r="U247" s="37"/>
      <c r="V247" s="37"/>
      <c r="W247" s="37"/>
      <c r="X247" s="37"/>
      <c r="Y247" s="37"/>
      <c r="Z247" s="37"/>
      <c r="AA247" s="37"/>
      <c r="AB247" s="37"/>
      <c r="AC247" s="37"/>
      <c r="AD247" s="37"/>
      <c r="AE247" s="37"/>
      <c r="AF247" s="37"/>
      <c r="AG247" s="37"/>
      <c r="AH247" s="37"/>
      <c r="AI247" s="37"/>
      <c r="AJ247" s="37"/>
      <c r="AK247" s="37"/>
      <c r="AL247" s="37"/>
      <c r="AM247" s="37"/>
      <c r="AN247" s="38"/>
      <c r="AO247" s="38"/>
      <c r="AP247" s="38" t="s">
        <v>484</v>
      </c>
      <c r="AQ247" s="37" t="s">
        <v>150</v>
      </c>
      <c r="AR247" s="37" t="s">
        <v>947</v>
      </c>
      <c r="AS247" s="14" t="s">
        <v>576</v>
      </c>
    </row>
    <row r="248" spans="1:45" ht="15.75" hidden="1" customHeight="1">
      <c r="A248" s="7" t="s">
        <v>429</v>
      </c>
      <c r="B248" s="7">
        <v>6</v>
      </c>
      <c r="C248" s="4">
        <v>3</v>
      </c>
      <c r="D248" s="3" t="s">
        <v>71</v>
      </c>
      <c r="E248" s="3" t="s">
        <v>31</v>
      </c>
      <c r="F248" s="3" t="s">
        <v>708</v>
      </c>
      <c r="G248" s="4" t="str">
        <f t="shared" si="21"/>
        <v>6.3</v>
      </c>
      <c r="H248" s="3" t="s">
        <v>484</v>
      </c>
      <c r="I248" s="5"/>
      <c r="J248" s="5" t="s">
        <v>65</v>
      </c>
      <c r="K248" s="3" t="str">
        <f t="shared" si="22"/>
        <v>Systematic (Clarke et al., 2023)</v>
      </c>
      <c r="L248" s="3" t="s">
        <v>65</v>
      </c>
      <c r="M248" s="5" t="s">
        <v>947</v>
      </c>
      <c r="N248" s="5"/>
      <c r="O248" s="3" t="s">
        <v>65</v>
      </c>
      <c r="P248" s="3" t="s">
        <v>65</v>
      </c>
      <c r="Q248" s="3" t="s">
        <v>484</v>
      </c>
      <c r="R248" s="5" t="s">
        <v>484</v>
      </c>
      <c r="S248" s="3"/>
      <c r="T248" s="3"/>
      <c r="U248" s="3"/>
      <c r="V248" s="3"/>
      <c r="W248" s="3"/>
      <c r="X248" s="3"/>
      <c r="Y248" s="3"/>
      <c r="Z248" s="3"/>
      <c r="AA248" s="3"/>
      <c r="AB248" s="3"/>
      <c r="AC248" s="3"/>
      <c r="AD248" s="3"/>
      <c r="AE248" s="3"/>
      <c r="AF248" s="3"/>
      <c r="AG248" s="3"/>
      <c r="AH248" s="3"/>
      <c r="AI248" s="3"/>
      <c r="AJ248" s="3"/>
      <c r="AK248" s="3"/>
      <c r="AL248" s="3"/>
      <c r="AM248" s="3"/>
      <c r="AN248" s="5"/>
      <c r="AO248" s="5"/>
      <c r="AP248" s="5" t="s">
        <v>484</v>
      </c>
      <c r="AQ248" s="3" t="s">
        <v>60</v>
      </c>
      <c r="AR248" s="3" t="s">
        <v>947</v>
      </c>
      <c r="AS248" s="14" t="s">
        <v>576</v>
      </c>
    </row>
    <row r="249" spans="1:45" ht="15.75" hidden="1" customHeight="1">
      <c r="A249" s="7" t="s">
        <v>429</v>
      </c>
      <c r="B249" s="7">
        <v>6</v>
      </c>
      <c r="C249" s="4">
        <v>4</v>
      </c>
      <c r="D249" s="7" t="s">
        <v>71</v>
      </c>
      <c r="E249" s="7" t="s">
        <v>113</v>
      </c>
      <c r="F249" s="3" t="s">
        <v>720</v>
      </c>
      <c r="G249" s="4" t="str">
        <f t="shared" si="21"/>
        <v>6.4</v>
      </c>
      <c r="H249" s="3" t="s">
        <v>614</v>
      </c>
      <c r="I249" s="7"/>
      <c r="J249" s="5" t="s">
        <v>339</v>
      </c>
      <c r="K249" s="3" t="str">
        <f t="shared" si="22"/>
        <v>Enough for 20-50 recaptures (Efford, 2004; Noss et al., 2012; Wearn &amp; Glover-Kapfer, 2017)</v>
      </c>
      <c r="L249" s="7" t="s">
        <v>339</v>
      </c>
      <c r="M249" s="5" t="s">
        <v>980</v>
      </c>
      <c r="N249" s="5"/>
      <c r="O249" s="7" t="s">
        <v>47</v>
      </c>
      <c r="P249" s="7" t="s">
        <v>339</v>
      </c>
      <c r="Q249" s="3" t="s">
        <v>484</v>
      </c>
      <c r="R249" s="5" t="s">
        <v>979</v>
      </c>
      <c r="S249" s="7"/>
      <c r="T249" s="3"/>
      <c r="U249" s="3"/>
      <c r="V249" s="3"/>
      <c r="W249" s="3"/>
      <c r="X249" s="3"/>
      <c r="Y249" s="3"/>
      <c r="Z249" s="3"/>
      <c r="AA249" s="3"/>
      <c r="AB249" s="3"/>
      <c r="AC249" s="3"/>
      <c r="AD249" s="3"/>
      <c r="AE249" s="3"/>
      <c r="AF249" s="3"/>
      <c r="AG249" s="3"/>
      <c r="AH249" s="3"/>
      <c r="AI249" s="3"/>
      <c r="AJ249" s="3" t="s">
        <v>468</v>
      </c>
      <c r="AK249" s="3"/>
      <c r="AL249" s="3"/>
      <c r="AM249" s="3" t="s">
        <v>461</v>
      </c>
      <c r="AN249" s="5"/>
      <c r="AO249" s="5"/>
      <c r="AP249" s="7" t="s">
        <v>339</v>
      </c>
      <c r="AQ249" s="7" t="s">
        <v>139</v>
      </c>
      <c r="AR249" s="3" t="s">
        <v>947</v>
      </c>
      <c r="AS249" s="14" t="s">
        <v>576</v>
      </c>
    </row>
    <row r="250" spans="1:45" ht="15.75" hidden="1" customHeight="1">
      <c r="A250" s="7" t="s">
        <v>429</v>
      </c>
      <c r="B250" s="7">
        <v>6</v>
      </c>
      <c r="C250" s="4">
        <v>5</v>
      </c>
      <c r="D250" s="7" t="s">
        <v>71</v>
      </c>
      <c r="E250" s="7" t="s">
        <v>113</v>
      </c>
      <c r="F250" s="3" t="s">
        <v>721</v>
      </c>
      <c r="G250" s="4" t="str">
        <f t="shared" si="21"/>
        <v>6.5</v>
      </c>
      <c r="H250" s="3" t="s">
        <v>484</v>
      </c>
      <c r="I250" s="5"/>
      <c r="J250" s="5" t="s">
        <v>956</v>
      </c>
      <c r="K250" s="3" t="str">
        <f t="shared" si="22"/>
        <v>&gt; 1000 (Wearn &amp; Glover-Kapfer, 2017)</v>
      </c>
      <c r="L250" s="7" t="s">
        <v>199</v>
      </c>
      <c r="M250" s="7"/>
      <c r="N250" s="7"/>
      <c r="O250" s="7" t="s">
        <v>202</v>
      </c>
      <c r="P250" s="7" t="s">
        <v>956</v>
      </c>
      <c r="Q250" s="7" t="s">
        <v>190</v>
      </c>
      <c r="R250" s="5" t="s">
        <v>949</v>
      </c>
      <c r="S250" s="7"/>
      <c r="T250" s="3"/>
      <c r="U250" s="3"/>
      <c r="V250" s="3"/>
      <c r="W250" s="3"/>
      <c r="X250" s="3"/>
      <c r="Y250" s="3"/>
      <c r="Z250" s="3"/>
      <c r="AA250" s="3"/>
      <c r="AB250" s="3"/>
      <c r="AC250" s="3"/>
      <c r="AD250" s="3"/>
      <c r="AE250" s="3"/>
      <c r="AF250" s="3"/>
      <c r="AG250" s="3"/>
      <c r="AH250" s="3"/>
      <c r="AI250" s="3"/>
      <c r="AJ250" s="3"/>
      <c r="AK250" s="3"/>
      <c r="AL250" s="3"/>
      <c r="AM250" s="3"/>
      <c r="AN250" s="7"/>
      <c r="AO250" s="7"/>
      <c r="AP250" s="5" t="s">
        <v>484</v>
      </c>
      <c r="AQ250" s="7" t="s">
        <v>27</v>
      </c>
      <c r="AR250" s="3" t="s">
        <v>947</v>
      </c>
      <c r="AS250" s="14" t="s">
        <v>576</v>
      </c>
    </row>
    <row r="251" spans="1:45" ht="15.75" hidden="1" customHeight="1">
      <c r="A251" s="7" t="s">
        <v>429</v>
      </c>
      <c r="B251" s="7">
        <v>6</v>
      </c>
      <c r="C251" s="4">
        <v>6</v>
      </c>
      <c r="D251" s="7" t="s">
        <v>71</v>
      </c>
      <c r="E251" s="7" t="s">
        <v>113</v>
      </c>
      <c r="F251" s="3" t="s">
        <v>722</v>
      </c>
      <c r="G251" s="4" t="str">
        <f t="shared" si="21"/>
        <v>6.6</v>
      </c>
      <c r="H251" s="3" t="s">
        <v>605</v>
      </c>
      <c r="I251" s="7"/>
      <c r="J251" s="5" t="s">
        <v>955</v>
      </c>
      <c r="K251" s="3" t="str">
        <f t="shared" si="22"/>
        <v>&gt; 1200 (Wearn &amp; Glover-Kapfer, 2017)</v>
      </c>
      <c r="L251" s="7" t="s">
        <v>193</v>
      </c>
      <c r="M251" s="5"/>
      <c r="N251" s="5"/>
      <c r="O251" s="7" t="s">
        <v>191</v>
      </c>
      <c r="P251" s="9" t="s">
        <v>955</v>
      </c>
      <c r="Q251" s="3" t="s">
        <v>484</v>
      </c>
      <c r="R251" s="5" t="s">
        <v>949</v>
      </c>
      <c r="S251" s="7"/>
      <c r="T251" s="3"/>
      <c r="U251" s="3"/>
      <c r="V251" s="3"/>
      <c r="W251" s="3"/>
      <c r="X251" s="3"/>
      <c r="Y251" s="3" t="s">
        <v>14</v>
      </c>
      <c r="Z251" s="3"/>
      <c r="AA251" s="3"/>
      <c r="AB251" s="3"/>
      <c r="AC251" s="3"/>
      <c r="AD251" s="3"/>
      <c r="AE251" s="3"/>
      <c r="AF251" s="3"/>
      <c r="AG251" s="3"/>
      <c r="AH251" s="3"/>
      <c r="AI251" s="3"/>
      <c r="AJ251" s="3"/>
      <c r="AK251" s="3"/>
      <c r="AL251" s="3"/>
      <c r="AM251" s="3"/>
      <c r="AN251" s="5"/>
      <c r="AO251" s="5"/>
      <c r="AP251" s="5" t="s">
        <v>484</v>
      </c>
      <c r="AQ251" s="7" t="s">
        <v>27</v>
      </c>
      <c r="AR251" s="3" t="s">
        <v>947</v>
      </c>
      <c r="AS251" s="14" t="s">
        <v>576</v>
      </c>
    </row>
    <row r="252" spans="1:45" ht="15.75" hidden="1" customHeight="1">
      <c r="A252" s="7" t="s">
        <v>429</v>
      </c>
      <c r="B252" s="7">
        <v>6</v>
      </c>
      <c r="C252" s="4">
        <v>7</v>
      </c>
      <c r="D252" s="7" t="s">
        <v>71</v>
      </c>
      <c r="E252" s="7" t="s">
        <v>113</v>
      </c>
      <c r="F252" s="3" t="s">
        <v>723</v>
      </c>
      <c r="G252" s="4" t="str">
        <f t="shared" si="21"/>
        <v>6.7</v>
      </c>
      <c r="H252" s="3" t="s">
        <v>602</v>
      </c>
      <c r="I252" s="3"/>
      <c r="J252" s="5" t="s">
        <v>954</v>
      </c>
      <c r="K252" s="3" t="str">
        <f t="shared" si="22"/>
        <v>&gt; 3500 (Wearn &amp; Glover-Kapfer, 2017)</v>
      </c>
      <c r="L252" s="7" t="s">
        <v>176</v>
      </c>
      <c r="M252" s="5"/>
      <c r="N252" s="5"/>
      <c r="O252" s="7" t="s">
        <v>175</v>
      </c>
      <c r="P252" s="9" t="s">
        <v>954</v>
      </c>
      <c r="Q252" s="7" t="s">
        <v>953</v>
      </c>
      <c r="R252" s="5" t="s">
        <v>949</v>
      </c>
      <c r="S252" s="7"/>
      <c r="T252" s="3"/>
      <c r="U252" s="3"/>
      <c r="V252" s="3" t="s">
        <v>12</v>
      </c>
      <c r="W252" s="3"/>
      <c r="X252" s="3"/>
      <c r="Y252" s="3"/>
      <c r="Z252" s="3"/>
      <c r="AA252" s="3"/>
      <c r="AB252" s="3"/>
      <c r="AC252" s="3"/>
      <c r="AD252" s="3"/>
      <c r="AE252" s="3"/>
      <c r="AF252" s="3"/>
      <c r="AG252" s="3"/>
      <c r="AH252" s="3"/>
      <c r="AI252" s="3"/>
      <c r="AJ252" s="3"/>
      <c r="AK252" s="3"/>
      <c r="AL252" s="3"/>
      <c r="AM252" s="3"/>
      <c r="AN252" s="5"/>
      <c r="AO252" s="5"/>
      <c r="AP252" s="5" t="s">
        <v>484</v>
      </c>
      <c r="AQ252" s="7" t="s">
        <v>27</v>
      </c>
      <c r="AR252" s="3" t="s">
        <v>947</v>
      </c>
      <c r="AS252" s="14" t="s">
        <v>576</v>
      </c>
    </row>
    <row r="253" spans="1:45" ht="15.75" hidden="1" customHeight="1">
      <c r="A253" s="7" t="s">
        <v>429</v>
      </c>
      <c r="B253" s="7">
        <v>6</v>
      </c>
      <c r="C253" s="4">
        <v>11</v>
      </c>
      <c r="D253" s="3" t="s">
        <v>71</v>
      </c>
      <c r="E253" s="3" t="s">
        <v>115</v>
      </c>
      <c r="F253" s="3" t="s">
        <v>717</v>
      </c>
      <c r="G253" s="4" t="str">
        <f t="shared" si="21"/>
        <v>6.11</v>
      </c>
      <c r="H253" s="3" t="s">
        <v>586</v>
      </c>
      <c r="I253" s="3"/>
      <c r="J253" s="5" t="s">
        <v>951</v>
      </c>
      <c r="K253" s="3" t="str">
        <f t="shared" si="22"/>
        <v>≥ 30 (Tobler &amp; Powell, 2013; Wearn &amp; Glover-Kapfer, 2017)</v>
      </c>
      <c r="L253" s="3" t="s">
        <v>246</v>
      </c>
      <c r="M253" s="5"/>
      <c r="N253" s="5"/>
      <c r="O253" s="3" t="s">
        <v>240</v>
      </c>
      <c r="P253" s="3" t="s">
        <v>951</v>
      </c>
      <c r="Q253" s="3" t="s">
        <v>950</v>
      </c>
      <c r="R253" s="5" t="s">
        <v>949</v>
      </c>
      <c r="S253" s="3"/>
      <c r="T253" s="3"/>
      <c r="U253" s="3"/>
      <c r="V253" s="3" t="s">
        <v>12</v>
      </c>
      <c r="W253" s="3"/>
      <c r="X253" s="3"/>
      <c r="Y253" s="3"/>
      <c r="Z253" s="3"/>
      <c r="AA253" s="3"/>
      <c r="AB253" s="3"/>
      <c r="AC253" s="3"/>
      <c r="AD253" s="3"/>
      <c r="AE253" s="3"/>
      <c r="AF253" s="3"/>
      <c r="AG253" s="3"/>
      <c r="AH253" s="3"/>
      <c r="AI253" s="3"/>
      <c r="AJ253" s="3"/>
      <c r="AK253" s="3"/>
      <c r="AL253" s="3"/>
      <c r="AM253" s="3"/>
      <c r="AN253" s="5"/>
      <c r="AO253" s="5"/>
      <c r="AP253" s="5" t="s">
        <v>484</v>
      </c>
      <c r="AQ253" s="3" t="s">
        <v>153</v>
      </c>
      <c r="AR253" s="3" t="s">
        <v>947</v>
      </c>
      <c r="AS253" s="14" t="s">
        <v>576</v>
      </c>
    </row>
    <row r="254" spans="1:45" ht="15.75" hidden="1" customHeight="1">
      <c r="A254" s="7" t="s">
        <v>429</v>
      </c>
      <c r="B254" s="7">
        <v>6</v>
      </c>
      <c r="C254" s="4">
        <v>12</v>
      </c>
      <c r="D254" s="3" t="s">
        <v>71</v>
      </c>
      <c r="E254" s="3" t="s">
        <v>115</v>
      </c>
      <c r="F254" s="3" t="s">
        <v>718</v>
      </c>
      <c r="G254" s="4" t="str">
        <f t="shared" si="21"/>
        <v>6.12</v>
      </c>
      <c r="H254" s="3" t="s">
        <v>582</v>
      </c>
      <c r="I254" s="3"/>
      <c r="J254" s="5" t="s">
        <v>970</v>
      </c>
      <c r="K254" s="3" t="str">
        <f t="shared" si="22"/>
        <v>&gt; 60 (Tobler &amp; Powell, 2013; Wearn &amp; Glover-Kapfer, 2017)</v>
      </c>
      <c r="L254" s="3" t="s">
        <v>230</v>
      </c>
      <c r="M254" s="3"/>
      <c r="N254" s="3"/>
      <c r="O254" s="3" t="s">
        <v>228</v>
      </c>
      <c r="P254" s="3" t="s">
        <v>970</v>
      </c>
      <c r="Q254" s="3" t="s">
        <v>969</v>
      </c>
      <c r="R254" s="5" t="s">
        <v>949</v>
      </c>
      <c r="S254" s="3"/>
      <c r="T254" s="3"/>
      <c r="U254" s="3"/>
      <c r="V254" s="3" t="s">
        <v>12</v>
      </c>
      <c r="W254" s="3"/>
      <c r="X254" s="3"/>
      <c r="Y254" s="3"/>
      <c r="Z254" s="3"/>
      <c r="AA254" s="3"/>
      <c r="AB254" s="3"/>
      <c r="AC254" s="3"/>
      <c r="AD254" s="3"/>
      <c r="AE254" s="3"/>
      <c r="AF254" s="3"/>
      <c r="AG254" s="3"/>
      <c r="AH254" s="3"/>
      <c r="AI254" s="3"/>
      <c r="AJ254" s="3"/>
      <c r="AK254" s="3"/>
      <c r="AL254" s="3"/>
      <c r="AM254" s="3"/>
      <c r="AN254" s="3"/>
      <c r="AO254" s="3"/>
      <c r="AP254" s="3" t="s">
        <v>230</v>
      </c>
      <c r="AQ254" s="3" t="s">
        <v>153</v>
      </c>
      <c r="AR254" s="3" t="s">
        <v>947</v>
      </c>
      <c r="AS254" s="14" t="s">
        <v>576</v>
      </c>
    </row>
    <row r="255" spans="1:45" ht="15.75" hidden="1" customHeight="1">
      <c r="A255" s="7" t="s">
        <v>429</v>
      </c>
      <c r="B255" s="7">
        <v>6</v>
      </c>
      <c r="C255" s="4">
        <v>13</v>
      </c>
      <c r="D255" s="3" t="s">
        <v>71</v>
      </c>
      <c r="E255" s="3" t="s">
        <v>115</v>
      </c>
      <c r="F255" s="3" t="s">
        <v>719</v>
      </c>
      <c r="G255" s="4" t="str">
        <f t="shared" si="21"/>
        <v>6.13</v>
      </c>
      <c r="H255" s="3" t="s">
        <v>602</v>
      </c>
      <c r="I255" s="3"/>
      <c r="J255" s="5" t="s">
        <v>968</v>
      </c>
      <c r="K255" s="3" t="str">
        <f t="shared" si="22"/>
        <v>&gt; 60-120 (Tobler &amp; Powell, 2013; Wearn &amp; Glover-Kapfer, 2017)</v>
      </c>
      <c r="L255" s="3" t="s">
        <v>154</v>
      </c>
      <c r="M255" s="5"/>
      <c r="N255" s="5"/>
      <c r="O255" s="3" t="s">
        <v>220</v>
      </c>
      <c r="P255" s="3" t="s">
        <v>968</v>
      </c>
      <c r="Q255" s="3" t="s">
        <v>953</v>
      </c>
      <c r="R255" s="5" t="s">
        <v>949</v>
      </c>
      <c r="S255" s="3"/>
      <c r="T255" s="3"/>
      <c r="U255" s="3"/>
      <c r="V255" s="3" t="s">
        <v>12</v>
      </c>
      <c r="W255" s="3"/>
      <c r="X255" s="3"/>
      <c r="Y255" s="3"/>
      <c r="Z255" s="3"/>
      <c r="AA255" s="3"/>
      <c r="AB255" s="3"/>
      <c r="AC255" s="3"/>
      <c r="AD255" s="3"/>
      <c r="AE255" s="3"/>
      <c r="AF255" s="3"/>
      <c r="AG255" s="3"/>
      <c r="AH255" s="3"/>
      <c r="AI255" s="3"/>
      <c r="AJ255" s="3"/>
      <c r="AK255" s="3"/>
      <c r="AL255" s="3"/>
      <c r="AM255" s="3"/>
      <c r="AN255" s="5"/>
      <c r="AO255" s="5"/>
      <c r="AP255" s="5" t="s">
        <v>484</v>
      </c>
      <c r="AQ255" s="3" t="s">
        <v>153</v>
      </c>
      <c r="AR255" s="3" t="s">
        <v>947</v>
      </c>
      <c r="AS255" s="14" t="s">
        <v>576</v>
      </c>
    </row>
    <row r="256" spans="1:45" ht="15.75" hidden="1" customHeight="1">
      <c r="A256" s="40" t="s">
        <v>429</v>
      </c>
      <c r="B256" s="40">
        <v>6</v>
      </c>
      <c r="C256" s="39">
        <v>17</v>
      </c>
      <c r="D256" s="38" t="s">
        <v>71</v>
      </c>
      <c r="E256" s="37" t="s">
        <v>108</v>
      </c>
      <c r="F256" s="37" t="s">
        <v>716</v>
      </c>
      <c r="G256" s="39" t="str">
        <f t="shared" si="21"/>
        <v>6.17</v>
      </c>
      <c r="H256" s="3" t="s">
        <v>610</v>
      </c>
      <c r="I256" s="38"/>
      <c r="J256" s="38" t="s">
        <v>1115</v>
      </c>
      <c r="K256" s="3" t="str">
        <f t="shared" si="22"/>
        <v>&lt;b&gt;Enough to expose 10-30 individuals to sampling (minumum)&lt;/b&gt; (Karanth et al., 2011; Krebs et al., 2011; Noss et al., 2012; Rovero et al., 2013; Tobler &amp; Powell, 2013; Wearn &amp; Glover-Kapfer, 2017)</v>
      </c>
      <c r="L256" s="38" t="s">
        <v>213</v>
      </c>
      <c r="M256" s="37" t="s">
        <v>145</v>
      </c>
      <c r="N256" s="37" t="b">
        <v>1</v>
      </c>
      <c r="O256" s="38" t="s">
        <v>204</v>
      </c>
      <c r="P256" s="38" t="s">
        <v>990</v>
      </c>
      <c r="Q256" s="37" t="s">
        <v>484</v>
      </c>
      <c r="R256" s="38" t="s">
        <v>484</v>
      </c>
      <c r="S256" s="38"/>
      <c r="T256" s="37"/>
      <c r="U256" s="37"/>
      <c r="V256" s="37"/>
      <c r="W256" s="37"/>
      <c r="X256" s="37"/>
      <c r="Y256" s="37"/>
      <c r="Z256" s="37"/>
      <c r="AA256" s="37"/>
      <c r="AB256" s="37"/>
      <c r="AC256" s="37"/>
      <c r="AD256" s="37"/>
      <c r="AE256" s="37"/>
      <c r="AF256" s="37"/>
      <c r="AG256" s="37"/>
      <c r="AH256" s="37"/>
      <c r="AI256" s="37"/>
      <c r="AJ256" s="37" t="s">
        <v>468</v>
      </c>
      <c r="AK256" s="37"/>
      <c r="AL256" s="37" t="s">
        <v>460</v>
      </c>
      <c r="AM256" s="37"/>
      <c r="AN256" s="38"/>
      <c r="AO256" s="38"/>
      <c r="AP256" s="38" t="s">
        <v>484</v>
      </c>
      <c r="AQ256" s="38" t="s">
        <v>212</v>
      </c>
      <c r="AR256" s="37" t="s">
        <v>947</v>
      </c>
      <c r="AS256" s="14" t="s">
        <v>576</v>
      </c>
    </row>
    <row r="257" spans="1:45" ht="15.75" hidden="1" customHeight="1">
      <c r="A257" s="40" t="s">
        <v>429</v>
      </c>
      <c r="B257" s="40">
        <v>6</v>
      </c>
      <c r="C257" s="39">
        <v>18</v>
      </c>
      <c r="D257" s="38" t="s">
        <v>71</v>
      </c>
      <c r="E257" s="37" t="s">
        <v>108</v>
      </c>
      <c r="F257" s="37" t="s">
        <v>983</v>
      </c>
      <c r="G257" s="39" t="str">
        <f t="shared" si="21"/>
        <v>6.18</v>
      </c>
      <c r="H257" s="3" t="s">
        <v>611</v>
      </c>
      <c r="I257" s="38"/>
      <c r="J257" s="38" t="s">
        <v>142</v>
      </c>
      <c r="K257" s="3" t="str">
        <f t="shared" si="22"/>
        <v>Ideally enough to capture &gt; 20 individuals (minimum 20 to encompass home ranges)  (White et al., 1982; Foster &amp; Harmsen, 2012; Wearn &amp; Glover-Kapfer, 2017)</v>
      </c>
      <c r="L257" s="38" t="s">
        <v>142</v>
      </c>
      <c r="M257" s="38" t="s">
        <v>960</v>
      </c>
      <c r="N257" s="38"/>
      <c r="O257" s="37" t="s">
        <v>484</v>
      </c>
      <c r="P257" s="11" t="s">
        <v>142</v>
      </c>
      <c r="Q257" s="37" t="s">
        <v>484</v>
      </c>
      <c r="R257" s="38"/>
      <c r="S257" s="38"/>
      <c r="T257" s="37"/>
      <c r="U257" s="37"/>
      <c r="V257" s="37"/>
      <c r="W257" s="37"/>
      <c r="X257" s="37"/>
      <c r="Y257" s="37"/>
      <c r="Z257" s="37"/>
      <c r="AA257" s="37"/>
      <c r="AB257" s="37"/>
      <c r="AC257" s="37"/>
      <c r="AD257" s="37"/>
      <c r="AE257" s="37"/>
      <c r="AF257" s="37"/>
      <c r="AG257" s="37"/>
      <c r="AH257" s="37"/>
      <c r="AI257" s="37"/>
      <c r="AJ257" s="37" t="s">
        <v>468</v>
      </c>
      <c r="AK257" s="37"/>
      <c r="AL257" s="37" t="s">
        <v>460</v>
      </c>
      <c r="AM257" s="37"/>
      <c r="AN257" s="38"/>
      <c r="AO257" s="38"/>
      <c r="AP257" s="38" t="s">
        <v>484</v>
      </c>
      <c r="AQ257" s="38" t="s">
        <v>141</v>
      </c>
      <c r="AR257" s="37" t="s">
        <v>947</v>
      </c>
      <c r="AS257" s="14" t="s">
        <v>576</v>
      </c>
    </row>
    <row r="258" spans="1:45" ht="15.75" hidden="1" customHeight="1">
      <c r="A258" s="40" t="s">
        <v>429</v>
      </c>
      <c r="B258" s="40">
        <v>6</v>
      </c>
      <c r="C258" s="39">
        <v>19</v>
      </c>
      <c r="D258" s="38" t="s">
        <v>71</v>
      </c>
      <c r="E258" s="37" t="s">
        <v>108</v>
      </c>
      <c r="F258" s="37" t="s">
        <v>983</v>
      </c>
      <c r="G258" s="39" t="str">
        <f t="shared" si="21"/>
        <v>6.19</v>
      </c>
      <c r="H258" s="3" t="s">
        <v>614</v>
      </c>
      <c r="I258" s="40"/>
      <c r="J258" s="38" t="s">
        <v>140</v>
      </c>
      <c r="K258" s="3" t="str">
        <f t="shared" si="22"/>
        <v>Ideally enough for 20-50 total recaptures (Efford, 2004; Noss et al., 2012; Wearn &amp; Glover-Kapfer, 2017)</v>
      </c>
      <c r="L258" s="38" t="s">
        <v>140</v>
      </c>
      <c r="M258" s="40" t="s">
        <v>960</v>
      </c>
      <c r="N258" s="40"/>
      <c r="O258" s="37" t="s">
        <v>484</v>
      </c>
      <c r="P258" s="38" t="s">
        <v>140</v>
      </c>
      <c r="Q258" s="37" t="s">
        <v>484</v>
      </c>
      <c r="R258" s="38" t="s">
        <v>979</v>
      </c>
      <c r="S258" s="38"/>
      <c r="T258" s="37"/>
      <c r="U258" s="37"/>
      <c r="V258" s="37"/>
      <c r="W258" s="37"/>
      <c r="X258" s="37"/>
      <c r="Y258" s="37"/>
      <c r="Z258" s="37"/>
      <c r="AA258" s="37"/>
      <c r="AB258" s="37"/>
      <c r="AC258" s="37"/>
      <c r="AD258" s="37"/>
      <c r="AE258" s="37"/>
      <c r="AF258" s="37"/>
      <c r="AG258" s="37"/>
      <c r="AH258" s="37"/>
      <c r="AI258" s="37"/>
      <c r="AJ258" s="37" t="s">
        <v>468</v>
      </c>
      <c r="AK258" s="37"/>
      <c r="AL258" s="37"/>
      <c r="AM258" s="37" t="s">
        <v>461</v>
      </c>
      <c r="AN258" s="38"/>
      <c r="AO258" s="38"/>
      <c r="AP258" s="38" t="s">
        <v>484</v>
      </c>
      <c r="AQ258" s="38" t="s">
        <v>139</v>
      </c>
      <c r="AR258" s="37" t="s">
        <v>947</v>
      </c>
      <c r="AS258" s="14" t="s">
        <v>576</v>
      </c>
    </row>
    <row r="259" spans="1:45" ht="15.75" hidden="1" customHeight="1">
      <c r="A259" s="40" t="s">
        <v>429</v>
      </c>
      <c r="B259" s="40">
        <v>6</v>
      </c>
      <c r="C259" s="39">
        <v>20</v>
      </c>
      <c r="D259" s="38" t="s">
        <v>71</v>
      </c>
      <c r="E259" s="37" t="s">
        <v>108</v>
      </c>
      <c r="F259" s="37" t="s">
        <v>712</v>
      </c>
      <c r="G259" s="39" t="str">
        <f t="shared" si="21"/>
        <v>6.20</v>
      </c>
      <c r="H259" s="3" t="s">
        <v>397</v>
      </c>
      <c r="I259" s="37"/>
      <c r="J259" s="38" t="s">
        <v>1106</v>
      </c>
      <c r="K259" s="3" t="str">
        <f t="shared" si="22"/>
        <v>&lt;b&gt;≥ 20 (minumum)&lt;/b&gt; (White et al., 1982; Foster &amp; Harmsen, 2012; Wearn &amp; Glover-Kapfer, 2017)</v>
      </c>
      <c r="L259" s="38" t="s">
        <v>394</v>
      </c>
      <c r="M259" s="37" t="s">
        <v>145</v>
      </c>
      <c r="N259" s="37" t="b">
        <v>1</v>
      </c>
      <c r="O259" s="38" t="s">
        <v>989</v>
      </c>
      <c r="P259" s="38" t="s">
        <v>988</v>
      </c>
      <c r="Q259" s="37" t="s">
        <v>484</v>
      </c>
      <c r="R259" s="38" t="s">
        <v>965</v>
      </c>
      <c r="S259" s="38" t="s">
        <v>500</v>
      </c>
      <c r="T259" s="37"/>
      <c r="U259" s="37"/>
      <c r="V259" s="37"/>
      <c r="W259" s="37"/>
      <c r="X259" s="37"/>
      <c r="Y259" s="37"/>
      <c r="Z259" s="37"/>
      <c r="AA259" s="37"/>
      <c r="AB259" s="37"/>
      <c r="AC259" s="37"/>
      <c r="AD259" s="37"/>
      <c r="AE259" s="37"/>
      <c r="AF259" s="37"/>
      <c r="AG259" s="37"/>
      <c r="AH259" s="37" t="s">
        <v>570</v>
      </c>
      <c r="AI259" s="37"/>
      <c r="AJ259" s="37"/>
      <c r="AK259" s="37"/>
      <c r="AL259" s="37"/>
      <c r="AM259" s="37"/>
      <c r="AN259" s="38"/>
      <c r="AO259" s="38"/>
      <c r="AP259" s="38" t="s">
        <v>484</v>
      </c>
      <c r="AQ259" s="38" t="s">
        <v>141</v>
      </c>
      <c r="AR259" s="37" t="s">
        <v>947</v>
      </c>
      <c r="AS259" s="14" t="s">
        <v>576</v>
      </c>
    </row>
    <row r="260" spans="1:45" ht="15.75" hidden="1" customHeight="1">
      <c r="A260" s="7" t="s">
        <v>429</v>
      </c>
      <c r="B260" s="7">
        <v>6</v>
      </c>
      <c r="C260" s="4">
        <v>24</v>
      </c>
      <c r="D260" s="20" t="s">
        <v>71</v>
      </c>
      <c r="E260" s="8" t="s">
        <v>120</v>
      </c>
      <c r="F260" s="3" t="s">
        <v>724</v>
      </c>
      <c r="G260" s="4" t="str">
        <f t="shared" si="21"/>
        <v>6.24</v>
      </c>
      <c r="H260" s="3" t="s">
        <v>415</v>
      </c>
      <c r="I260" s="20"/>
      <c r="J260" s="5" t="s">
        <v>1111</v>
      </c>
      <c r="K260" s="3" t="str">
        <f t="shared" si="22"/>
        <v>&lt;b&gt;≥ 1 month per survey (presuming multiple surveys completed) (minumum)&lt;/b&gt; (Burgar et al., 2018; Burgar, personal communication, April 23, 2023)</v>
      </c>
      <c r="L260" s="20" t="s">
        <v>290</v>
      </c>
      <c r="M260" s="3" t="s">
        <v>145</v>
      </c>
      <c r="N260" s="3" t="b">
        <v>1</v>
      </c>
      <c r="O260" s="20" t="s">
        <v>286</v>
      </c>
      <c r="P260" s="20" t="s">
        <v>963</v>
      </c>
      <c r="Q260" s="3" t="s">
        <v>484</v>
      </c>
      <c r="R260" s="5" t="s">
        <v>962</v>
      </c>
      <c r="S260" s="20"/>
      <c r="T260" s="3"/>
      <c r="U260" s="3"/>
      <c r="V260" s="3"/>
      <c r="W260" s="3"/>
      <c r="X260" s="3" t="s">
        <v>961</v>
      </c>
      <c r="Y260" s="3"/>
      <c r="Z260" s="3"/>
      <c r="AA260" s="3"/>
      <c r="AB260" s="3"/>
      <c r="AC260" s="3"/>
      <c r="AD260" s="3"/>
      <c r="AE260" s="3"/>
      <c r="AF260" s="3"/>
      <c r="AG260" s="3"/>
      <c r="AH260" s="3"/>
      <c r="AI260" s="3"/>
      <c r="AJ260" s="3"/>
      <c r="AK260" s="3"/>
      <c r="AL260" s="3"/>
      <c r="AM260" s="3"/>
      <c r="AN260" s="20"/>
      <c r="AO260" s="20"/>
      <c r="AP260" s="20" t="s">
        <v>290</v>
      </c>
      <c r="AQ260" s="20" t="s">
        <v>194</v>
      </c>
      <c r="AR260" s="3" t="s">
        <v>947</v>
      </c>
      <c r="AS260" s="14" t="s">
        <v>576</v>
      </c>
    </row>
    <row r="261" spans="1:45" ht="15.75" hidden="1" customHeight="1">
      <c r="A261" s="7" t="s">
        <v>429</v>
      </c>
      <c r="B261" s="7">
        <v>6</v>
      </c>
      <c r="C261" s="4">
        <v>25</v>
      </c>
      <c r="D261" s="5" t="s">
        <v>71</v>
      </c>
      <c r="E261" s="3" t="s">
        <v>120</v>
      </c>
      <c r="F261" s="3" t="s">
        <v>725</v>
      </c>
      <c r="G261" s="4" t="str">
        <f t="shared" si="21"/>
        <v>6.25</v>
      </c>
      <c r="H261" s="3" t="s">
        <v>484</v>
      </c>
      <c r="I261" s="3"/>
      <c r="J261" s="5" t="s">
        <v>198</v>
      </c>
      <c r="K261" s="3" t="str">
        <f t="shared" si="22"/>
        <v>Ideally &gt; 12 months (based on minimum for SCR) (Burgar et al., 2018; Burgar, personal communication, April 23, 2023)</v>
      </c>
      <c r="L261" s="5" t="s">
        <v>198</v>
      </c>
      <c r="M261" s="7" t="s">
        <v>960</v>
      </c>
      <c r="N261" s="7"/>
      <c r="O261" s="5" t="s">
        <v>196</v>
      </c>
      <c r="P261" s="5" t="s">
        <v>198</v>
      </c>
      <c r="Q261" s="3" t="s">
        <v>484</v>
      </c>
      <c r="R261" s="5" t="s">
        <v>959</v>
      </c>
      <c r="S261" s="5"/>
      <c r="T261" s="3"/>
      <c r="U261" s="3"/>
      <c r="V261" s="3"/>
      <c r="W261" s="3"/>
      <c r="X261" s="3"/>
      <c r="Y261" s="3"/>
      <c r="Z261" s="3"/>
      <c r="AA261" s="3"/>
      <c r="AB261" s="3"/>
      <c r="AC261" s="3"/>
      <c r="AD261" s="3"/>
      <c r="AE261" s="3"/>
      <c r="AF261" s="3"/>
      <c r="AG261" s="3"/>
      <c r="AH261" s="3"/>
      <c r="AI261" s="3"/>
      <c r="AJ261" s="3"/>
      <c r="AK261" s="3"/>
      <c r="AL261" s="3"/>
      <c r="AM261" s="3"/>
      <c r="AN261" s="5"/>
      <c r="AO261" s="5"/>
      <c r="AP261" s="5" t="s">
        <v>198</v>
      </c>
      <c r="AQ261" s="5" t="s">
        <v>194</v>
      </c>
      <c r="AR261" s="3" t="s">
        <v>947</v>
      </c>
      <c r="AS261" s="14" t="s">
        <v>576</v>
      </c>
    </row>
    <row r="262" spans="1:45" ht="15.75" hidden="1" customHeight="1">
      <c r="A262" s="7" t="s">
        <v>429</v>
      </c>
      <c r="B262" s="7">
        <v>6</v>
      </c>
      <c r="C262" s="4">
        <v>26</v>
      </c>
      <c r="D262" s="5" t="s">
        <v>71</v>
      </c>
      <c r="E262" s="3" t="s">
        <v>120</v>
      </c>
      <c r="F262" s="3" t="s">
        <v>726</v>
      </c>
      <c r="G262" s="4" t="str">
        <f t="shared" si="21"/>
        <v>6.26</v>
      </c>
      <c r="H262" s="3" t="s">
        <v>484</v>
      </c>
      <c r="I262" s="3"/>
      <c r="J262" s="5" t="s">
        <v>276</v>
      </c>
      <c r="K262" s="3" t="str">
        <f t="shared" si="22"/>
        <v>Ideally 1-3 months (depending on time required to maximize detections while minimizing the violation of "population closure" assumption) (Burgar et al., 2018; Burgar, personal communication, April 23, 2023)</v>
      </c>
      <c r="L262" s="5" t="s">
        <v>276</v>
      </c>
      <c r="M262" s="7" t="s">
        <v>960</v>
      </c>
      <c r="N262" s="7"/>
      <c r="O262" s="5" t="s">
        <v>274</v>
      </c>
      <c r="P262" s="5" t="s">
        <v>276</v>
      </c>
      <c r="Q262" s="3" t="s">
        <v>484</v>
      </c>
      <c r="R262" s="5" t="s">
        <v>959</v>
      </c>
      <c r="S262" s="5"/>
      <c r="T262" s="3"/>
      <c r="U262" s="3"/>
      <c r="V262" s="3"/>
      <c r="W262" s="3"/>
      <c r="X262" s="3"/>
      <c r="Y262" s="3"/>
      <c r="Z262" s="3"/>
      <c r="AA262" s="3"/>
      <c r="AB262" s="3"/>
      <c r="AC262" s="3"/>
      <c r="AD262" s="3"/>
      <c r="AE262" s="3"/>
      <c r="AF262" s="3"/>
      <c r="AG262" s="3"/>
      <c r="AH262" s="3"/>
      <c r="AI262" s="3"/>
      <c r="AJ262" s="3"/>
      <c r="AK262" s="3"/>
      <c r="AL262" s="3"/>
      <c r="AM262" s="3"/>
      <c r="AN262" s="3" t="s">
        <v>47</v>
      </c>
      <c r="AO262" s="3"/>
      <c r="AP262" s="5" t="s">
        <v>276</v>
      </c>
      <c r="AQ262" s="5" t="s">
        <v>194</v>
      </c>
      <c r="AR262" s="3" t="s">
        <v>947</v>
      </c>
      <c r="AS262" s="14" t="s">
        <v>576</v>
      </c>
    </row>
    <row r="263" spans="1:45" ht="15.75" hidden="1" customHeight="1">
      <c r="A263" s="7" t="s">
        <v>429</v>
      </c>
      <c r="B263" s="7">
        <v>7</v>
      </c>
      <c r="C263" s="4">
        <v>1</v>
      </c>
      <c r="D263" s="3" t="s">
        <v>61</v>
      </c>
      <c r="E263" s="3" t="s">
        <v>31</v>
      </c>
      <c r="F263" s="3" t="s">
        <v>727</v>
      </c>
      <c r="G263" s="4" t="str">
        <f t="shared" si="21"/>
        <v>7.1</v>
      </c>
      <c r="H263" s="3" t="s">
        <v>484</v>
      </c>
      <c r="I263" s="5"/>
      <c r="J263" s="5" t="s">
        <v>100</v>
      </c>
      <c r="K263" s="3" t="str">
        <f t="shared" si="22"/>
        <v>Random with respect to activity centres (Sollmann et al., 2013b)</v>
      </c>
      <c r="L263" s="3" t="s">
        <v>100</v>
      </c>
      <c r="M263" s="5" t="s">
        <v>947</v>
      </c>
      <c r="N263" s="5"/>
      <c r="O263" s="3" t="s">
        <v>85</v>
      </c>
      <c r="P263" s="3" t="s">
        <v>100</v>
      </c>
      <c r="Q263" s="3" t="s">
        <v>484</v>
      </c>
      <c r="R263" s="5" t="s">
        <v>484</v>
      </c>
      <c r="S263" s="3"/>
      <c r="T263" s="3"/>
      <c r="U263" s="3"/>
      <c r="V263" s="3"/>
      <c r="W263" s="3"/>
      <c r="X263" s="3"/>
      <c r="Y263" s="3"/>
      <c r="Z263" s="3"/>
      <c r="AA263" s="3"/>
      <c r="AB263" s="3"/>
      <c r="AC263" s="3"/>
      <c r="AD263" s="3"/>
      <c r="AE263" s="3"/>
      <c r="AF263" s="3"/>
      <c r="AG263" s="3"/>
      <c r="AH263" s="3"/>
      <c r="AI263" s="3"/>
      <c r="AJ263" s="3"/>
      <c r="AK263" s="3"/>
      <c r="AL263" s="3"/>
      <c r="AM263" s="3"/>
      <c r="AN263" s="3" t="s">
        <v>47</v>
      </c>
      <c r="AO263" s="3"/>
      <c r="AP263" s="5" t="s">
        <v>484</v>
      </c>
      <c r="AQ263" s="3" t="s">
        <v>99</v>
      </c>
      <c r="AR263" s="3" t="s">
        <v>947</v>
      </c>
      <c r="AS263" s="14" t="s">
        <v>576</v>
      </c>
    </row>
    <row r="264" spans="1:45" ht="15.75" hidden="1" customHeight="1">
      <c r="A264" s="7" t="s">
        <v>429</v>
      </c>
      <c r="B264" s="7">
        <v>7</v>
      </c>
      <c r="C264" s="4">
        <v>2</v>
      </c>
      <c r="D264" s="3" t="s">
        <v>61</v>
      </c>
      <c r="E264" s="3" t="s">
        <v>31</v>
      </c>
      <c r="F264" s="3" t="s">
        <v>728</v>
      </c>
      <c r="G264" s="4" t="str">
        <f t="shared" si="21"/>
        <v>7.2</v>
      </c>
      <c r="H264" s="3" t="s">
        <v>484</v>
      </c>
      <c r="I264" s="5"/>
      <c r="J264" s="5" t="s">
        <v>48</v>
      </c>
      <c r="K264" s="3" t="str">
        <f t="shared" si="22"/>
        <v>Systematic random (Clarke et al., 2023)</v>
      </c>
      <c r="L264" s="3" t="s">
        <v>48</v>
      </c>
      <c r="M264" s="5" t="s">
        <v>947</v>
      </c>
      <c r="N264" s="5"/>
      <c r="O264" s="3" t="s">
        <v>48</v>
      </c>
      <c r="P264" s="3" t="s">
        <v>48</v>
      </c>
      <c r="Q264" s="3" t="s">
        <v>484</v>
      </c>
      <c r="R264" s="5" t="s">
        <v>484</v>
      </c>
      <c r="S264" s="3"/>
      <c r="T264" s="3"/>
      <c r="U264" s="3"/>
      <c r="V264" s="3"/>
      <c r="W264" s="3"/>
      <c r="X264" s="3"/>
      <c r="Y264" s="3"/>
      <c r="Z264" s="3"/>
      <c r="AA264" s="3"/>
      <c r="AB264" s="3"/>
      <c r="AC264" s="3"/>
      <c r="AD264" s="3"/>
      <c r="AE264" s="3"/>
      <c r="AF264" s="3"/>
      <c r="AG264" s="3"/>
      <c r="AH264" s="3"/>
      <c r="AI264" s="3"/>
      <c r="AJ264" s="3"/>
      <c r="AK264" s="3"/>
      <c r="AL264" s="3"/>
      <c r="AM264" s="3"/>
      <c r="AN264" s="5"/>
      <c r="AO264" s="5"/>
      <c r="AP264" s="5" t="s">
        <v>484</v>
      </c>
      <c r="AQ264" s="3" t="s">
        <v>60</v>
      </c>
      <c r="AR264" s="3" t="s">
        <v>947</v>
      </c>
      <c r="AS264" s="14" t="s">
        <v>576</v>
      </c>
    </row>
    <row r="265" spans="1:45" ht="15.75" hidden="1" customHeight="1">
      <c r="A265" s="7" t="s">
        <v>429</v>
      </c>
      <c r="B265" s="7">
        <v>7</v>
      </c>
      <c r="C265" s="4">
        <v>3</v>
      </c>
      <c r="D265" s="3" t="s">
        <v>61</v>
      </c>
      <c r="E265" s="3" t="s">
        <v>31</v>
      </c>
      <c r="F265" s="3" t="s">
        <v>729</v>
      </c>
      <c r="G265" s="4" t="str">
        <f t="shared" si="21"/>
        <v>7.3</v>
      </c>
      <c r="H265" s="3" t="s">
        <v>484</v>
      </c>
      <c r="I265" s="5"/>
      <c r="J265" s="5" t="s">
        <v>148</v>
      </c>
      <c r="K265" s="3" t="str">
        <f t="shared" si="22"/>
        <v>Clustered (Clarke et al., 2023)</v>
      </c>
      <c r="L265" s="3" t="s">
        <v>148</v>
      </c>
      <c r="M265" s="5" t="s">
        <v>947</v>
      </c>
      <c r="N265" s="5"/>
      <c r="O265" s="3" t="s">
        <v>148</v>
      </c>
      <c r="P265" s="3" t="s">
        <v>148</v>
      </c>
      <c r="Q265" s="3" t="s">
        <v>484</v>
      </c>
      <c r="R265" s="5" t="s">
        <v>484</v>
      </c>
      <c r="S265" s="3"/>
      <c r="T265" s="3"/>
      <c r="U265" s="3"/>
      <c r="V265" s="3"/>
      <c r="W265" s="3"/>
      <c r="X265" s="3"/>
      <c r="Y265" s="3"/>
      <c r="Z265" s="3"/>
      <c r="AA265" s="3"/>
      <c r="AB265" s="3"/>
      <c r="AC265" s="3"/>
      <c r="AD265" s="3"/>
      <c r="AE265" s="3"/>
      <c r="AF265" s="3"/>
      <c r="AG265" s="3"/>
      <c r="AH265" s="3"/>
      <c r="AI265" s="3"/>
      <c r="AJ265" s="3"/>
      <c r="AK265" s="3"/>
      <c r="AL265" s="3"/>
      <c r="AM265" s="3"/>
      <c r="AN265" s="5"/>
      <c r="AO265" s="5"/>
      <c r="AP265" s="5" t="s">
        <v>484</v>
      </c>
      <c r="AQ265" s="3" t="s">
        <v>60</v>
      </c>
      <c r="AR265" s="3" t="s">
        <v>947</v>
      </c>
      <c r="AS265" s="14" t="s">
        <v>576</v>
      </c>
    </row>
    <row r="266" spans="1:45" ht="15.75" hidden="1" customHeight="1">
      <c r="A266" s="7" t="s">
        <v>429</v>
      </c>
      <c r="B266" s="7">
        <v>7</v>
      </c>
      <c r="C266" s="4">
        <v>4</v>
      </c>
      <c r="D266" s="7" t="s">
        <v>61</v>
      </c>
      <c r="E266" s="7" t="s">
        <v>113</v>
      </c>
      <c r="F266" s="3" t="s">
        <v>737</v>
      </c>
      <c r="G266" s="4" t="str">
        <f t="shared" si="21"/>
        <v>7.4</v>
      </c>
      <c r="H266" s="3" t="s">
        <v>484</v>
      </c>
      <c r="I266" s="5"/>
      <c r="J266" s="5" t="s">
        <v>971</v>
      </c>
      <c r="K266" s="3" t="str">
        <f t="shared" si="22"/>
        <v>≥ 360 days (Burgar, 2021; Burgar, personal communication, April 23, 2023)</v>
      </c>
      <c r="L266" s="7" t="s">
        <v>171</v>
      </c>
      <c r="M266" s="5"/>
      <c r="N266" s="5"/>
      <c r="O266" s="7" t="s">
        <v>172</v>
      </c>
      <c r="P266" s="36" t="s">
        <v>971</v>
      </c>
      <c r="Q266" s="3" t="s">
        <v>484</v>
      </c>
      <c r="R266" s="5" t="s">
        <v>949</v>
      </c>
      <c r="S266" s="7"/>
      <c r="T266" s="3"/>
      <c r="U266" s="3"/>
      <c r="V266" s="3"/>
      <c r="W266" s="3"/>
      <c r="X266" s="3"/>
      <c r="Y266" s="3"/>
      <c r="Z266" s="3"/>
      <c r="AA266" s="3"/>
      <c r="AB266" s="3"/>
      <c r="AC266" s="3"/>
      <c r="AD266" s="3"/>
      <c r="AE266" s="3"/>
      <c r="AF266" s="3"/>
      <c r="AG266" s="3"/>
      <c r="AH266" s="3"/>
      <c r="AI266" s="3"/>
      <c r="AJ266" s="3"/>
      <c r="AK266" s="3"/>
      <c r="AL266" s="3"/>
      <c r="AM266" s="3"/>
      <c r="AN266" s="5"/>
      <c r="AO266" s="5"/>
      <c r="AP266" s="5" t="s">
        <v>484</v>
      </c>
      <c r="AQ266" s="7" t="s">
        <v>170</v>
      </c>
      <c r="AR266" s="3" t="s">
        <v>947</v>
      </c>
      <c r="AS266" s="14" t="s">
        <v>576</v>
      </c>
    </row>
    <row r="267" spans="1:45" ht="15.75" hidden="1" customHeight="1">
      <c r="A267" s="7" t="s">
        <v>429</v>
      </c>
      <c r="B267" s="7">
        <v>7</v>
      </c>
      <c r="C267" s="4">
        <v>5</v>
      </c>
      <c r="D267" s="3" t="s">
        <v>61</v>
      </c>
      <c r="E267" s="3" t="s">
        <v>116</v>
      </c>
      <c r="F267" s="3" t="s">
        <v>730</v>
      </c>
      <c r="G267" s="4" t="str">
        <f t="shared" si="21"/>
        <v>7.5</v>
      </c>
      <c r="H267" s="3" t="s">
        <v>484</v>
      </c>
      <c r="I267" s="5"/>
      <c r="J267" s="5" t="s">
        <v>138</v>
      </c>
      <c r="K267" s="3" t="str">
        <f t="shared" si="22"/>
        <v>1-3 sigma (related to home range size) (Sun et al., 2014)</v>
      </c>
      <c r="L267" s="3" t="s">
        <v>138</v>
      </c>
      <c r="M267" s="5"/>
      <c r="N267" s="5"/>
      <c r="O267" s="3" t="s">
        <v>484</v>
      </c>
      <c r="P267" s="3" t="s">
        <v>138</v>
      </c>
      <c r="Q267" s="3" t="s">
        <v>484</v>
      </c>
      <c r="R267" s="5"/>
      <c r="S267" s="3"/>
      <c r="T267" s="3"/>
      <c r="U267" s="3"/>
      <c r="V267" s="3"/>
      <c r="W267" s="3"/>
      <c r="X267" s="3"/>
      <c r="Y267" s="3"/>
      <c r="Z267" s="3"/>
      <c r="AA267" s="3"/>
      <c r="AB267" s="3"/>
      <c r="AC267" s="3"/>
      <c r="AD267" s="3"/>
      <c r="AE267" s="3"/>
      <c r="AF267" s="3"/>
      <c r="AG267" s="3"/>
      <c r="AH267" s="3"/>
      <c r="AI267" s="3"/>
      <c r="AJ267" s="3"/>
      <c r="AK267" s="3"/>
      <c r="AL267" s="3"/>
      <c r="AM267" s="3"/>
      <c r="AN267" s="5"/>
      <c r="AO267" s="5"/>
      <c r="AP267" s="3" t="s">
        <v>138</v>
      </c>
      <c r="AQ267" s="3" t="s">
        <v>134</v>
      </c>
      <c r="AR267" s="3" t="s">
        <v>1109</v>
      </c>
      <c r="AS267" s="14" t="s">
        <v>576</v>
      </c>
    </row>
    <row r="268" spans="1:45" ht="15.75" hidden="1" customHeight="1">
      <c r="A268" s="7" t="s">
        <v>429</v>
      </c>
      <c r="B268" s="7">
        <v>7</v>
      </c>
      <c r="C268" s="4">
        <v>6</v>
      </c>
      <c r="D268" s="3" t="s">
        <v>61</v>
      </c>
      <c r="E268" s="3" t="s">
        <v>115</v>
      </c>
      <c r="F268" s="3" t="s">
        <v>733</v>
      </c>
      <c r="G268" s="4" t="str">
        <f t="shared" si="21"/>
        <v>7.6</v>
      </c>
      <c r="H268" s="3" t="s">
        <v>416</v>
      </c>
      <c r="I268" s="3"/>
      <c r="J268" s="5" t="s">
        <v>1113</v>
      </c>
      <c r="K268" s="3" t="str">
        <f t="shared" si="22"/>
        <v>&lt;b&gt;≥ 30 (precision is dependent on number of marked individuals in a population) (minumum)&lt;/b&gt; (Burgar, 2021; Burgar, personal communication, April 23, 2023)</v>
      </c>
      <c r="L268" s="3" t="s">
        <v>249</v>
      </c>
      <c r="M268" s="3" t="s">
        <v>145</v>
      </c>
      <c r="N268" s="3" t="b">
        <v>1</v>
      </c>
      <c r="O268" s="3" t="s">
        <v>240</v>
      </c>
      <c r="P268" s="3" t="s">
        <v>952</v>
      </c>
      <c r="Q268" s="3" t="s">
        <v>484</v>
      </c>
      <c r="R268" s="5" t="s">
        <v>949</v>
      </c>
      <c r="S268" s="3"/>
      <c r="T268" s="3"/>
      <c r="U268" s="3"/>
      <c r="V268" s="3"/>
      <c r="W268" s="3"/>
      <c r="X268" s="3"/>
      <c r="Y268" s="3"/>
      <c r="Z268" s="3"/>
      <c r="AA268" s="3"/>
      <c r="AB268" s="3"/>
      <c r="AC268" s="3"/>
      <c r="AD268" s="3"/>
      <c r="AE268" s="3"/>
      <c r="AF268" s="3"/>
      <c r="AG268" s="3"/>
      <c r="AH268" s="3" t="s">
        <v>570</v>
      </c>
      <c r="AI268" s="3"/>
      <c r="AJ268" s="3"/>
      <c r="AK268" s="3"/>
      <c r="AL268" s="3"/>
      <c r="AM268" s="3"/>
      <c r="AN268" s="3"/>
      <c r="AO268" s="3"/>
      <c r="AP268" s="3" t="s">
        <v>249</v>
      </c>
      <c r="AQ268" s="3" t="s">
        <v>170</v>
      </c>
      <c r="AR268" s="3" t="s">
        <v>947</v>
      </c>
      <c r="AS268" s="14" t="s">
        <v>576</v>
      </c>
    </row>
    <row r="269" spans="1:45" ht="15.75" hidden="1" customHeight="1">
      <c r="A269" s="7" t="s">
        <v>429</v>
      </c>
      <c r="B269" s="7">
        <v>7</v>
      </c>
      <c r="C269" s="4">
        <v>7</v>
      </c>
      <c r="D269" s="3" t="s">
        <v>61</v>
      </c>
      <c r="E269" s="3" t="s">
        <v>115</v>
      </c>
      <c r="F269" s="3" t="s">
        <v>734</v>
      </c>
      <c r="G269" s="4" t="str">
        <f t="shared" si="21"/>
        <v>7.7</v>
      </c>
      <c r="H269" s="3" t="s">
        <v>586</v>
      </c>
      <c r="I269" s="3"/>
      <c r="J269" s="5" t="s">
        <v>951</v>
      </c>
      <c r="K269" s="3" t="str">
        <f t="shared" si="22"/>
        <v>≥ 30 (Tobler &amp; Powell, 2013; Wearn &amp; Glover-Kapfer, 2017)</v>
      </c>
      <c r="L269" s="3" t="s">
        <v>246</v>
      </c>
      <c r="M269" s="5"/>
      <c r="N269" s="5"/>
      <c r="O269" s="3" t="s">
        <v>240</v>
      </c>
      <c r="P269" s="3" t="s">
        <v>951</v>
      </c>
      <c r="Q269" s="3" t="s">
        <v>950</v>
      </c>
      <c r="R269" s="5" t="s">
        <v>949</v>
      </c>
      <c r="S269" s="3"/>
      <c r="T269" s="3"/>
      <c r="U269" s="3"/>
      <c r="V269" s="3" t="s">
        <v>12</v>
      </c>
      <c r="W269" s="3"/>
      <c r="X269" s="3"/>
      <c r="Y269" s="3"/>
      <c r="Z269" s="3"/>
      <c r="AA269" s="3"/>
      <c r="AB269" s="3"/>
      <c r="AC269" s="3"/>
      <c r="AD269" s="3"/>
      <c r="AE269" s="3"/>
      <c r="AF269" s="3"/>
      <c r="AG269" s="3"/>
      <c r="AH269" s="3"/>
      <c r="AI269" s="3"/>
      <c r="AJ269" s="3"/>
      <c r="AK269" s="3"/>
      <c r="AL269" s="3"/>
      <c r="AM269" s="3"/>
      <c r="AN269" s="5"/>
      <c r="AO269" s="5"/>
      <c r="AP269" s="5" t="s">
        <v>484</v>
      </c>
      <c r="AQ269" s="3" t="s">
        <v>153</v>
      </c>
      <c r="AR269" s="3" t="s">
        <v>947</v>
      </c>
      <c r="AS269" s="14" t="s">
        <v>576</v>
      </c>
    </row>
    <row r="270" spans="1:45" ht="15.75" hidden="1" customHeight="1">
      <c r="A270" s="7" t="s">
        <v>429</v>
      </c>
      <c r="B270" s="7">
        <v>7</v>
      </c>
      <c r="C270" s="4">
        <v>8</v>
      </c>
      <c r="D270" s="3" t="s">
        <v>61</v>
      </c>
      <c r="E270" s="3" t="s">
        <v>115</v>
      </c>
      <c r="F270" s="3" t="s">
        <v>735</v>
      </c>
      <c r="G270" s="4" t="str">
        <f t="shared" si="21"/>
        <v>7.8</v>
      </c>
      <c r="H270" s="3" t="s">
        <v>582</v>
      </c>
      <c r="I270" s="3"/>
      <c r="J270" s="5" t="s">
        <v>970</v>
      </c>
      <c r="K270" s="3" t="str">
        <f t="shared" si="22"/>
        <v>&gt; 60 (Tobler &amp; Powell, 2013; Wearn &amp; Glover-Kapfer, 2017)</v>
      </c>
      <c r="L270" s="3" t="s">
        <v>230</v>
      </c>
      <c r="M270" s="3"/>
      <c r="N270" s="3"/>
      <c r="O270" s="3" t="s">
        <v>228</v>
      </c>
      <c r="P270" s="3" t="s">
        <v>970</v>
      </c>
      <c r="Q270" s="3" t="s">
        <v>969</v>
      </c>
      <c r="R270" s="5" t="s">
        <v>949</v>
      </c>
      <c r="S270" s="3"/>
      <c r="T270" s="3"/>
      <c r="U270" s="3"/>
      <c r="V270" s="3" t="s">
        <v>12</v>
      </c>
      <c r="W270" s="3"/>
      <c r="X270" s="3"/>
      <c r="Y270" s="3"/>
      <c r="Z270" s="3"/>
      <c r="AA270" s="3"/>
      <c r="AB270" s="3"/>
      <c r="AC270" s="3"/>
      <c r="AD270" s="3"/>
      <c r="AE270" s="3"/>
      <c r="AF270" s="3"/>
      <c r="AG270" s="3"/>
      <c r="AH270" s="3"/>
      <c r="AI270" s="3"/>
      <c r="AJ270" s="3"/>
      <c r="AK270" s="3"/>
      <c r="AL270" s="3"/>
      <c r="AM270" s="3"/>
      <c r="AN270" s="3"/>
      <c r="AO270" s="3"/>
      <c r="AP270" s="5" t="s">
        <v>484</v>
      </c>
      <c r="AQ270" s="3" t="s">
        <v>153</v>
      </c>
      <c r="AR270" s="3" t="s">
        <v>947</v>
      </c>
      <c r="AS270" s="14" t="s">
        <v>576</v>
      </c>
    </row>
    <row r="271" spans="1:45" ht="15.75" hidden="1" customHeight="1">
      <c r="A271" s="7" t="s">
        <v>429</v>
      </c>
      <c r="B271" s="7">
        <v>7</v>
      </c>
      <c r="C271" s="4">
        <v>9</v>
      </c>
      <c r="D271" s="3" t="s">
        <v>61</v>
      </c>
      <c r="E271" s="3" t="s">
        <v>115</v>
      </c>
      <c r="F271" s="3" t="s">
        <v>736</v>
      </c>
      <c r="G271" s="4" t="str">
        <f t="shared" si="21"/>
        <v>7.9</v>
      </c>
      <c r="H271" s="3" t="s">
        <v>602</v>
      </c>
      <c r="I271" s="3"/>
      <c r="J271" s="5" t="s">
        <v>968</v>
      </c>
      <c r="K271" s="3" t="str">
        <f t="shared" si="22"/>
        <v>&gt; 60-120 (Tobler &amp; Powell, 2013; Wearn &amp; Glover-Kapfer, 2017)</v>
      </c>
      <c r="L271" s="3" t="s">
        <v>154</v>
      </c>
      <c r="M271" s="5"/>
      <c r="N271" s="5"/>
      <c r="O271" s="3" t="s">
        <v>220</v>
      </c>
      <c r="P271" s="3" t="s">
        <v>968</v>
      </c>
      <c r="Q271" s="3" t="s">
        <v>953</v>
      </c>
      <c r="R271" s="5" t="s">
        <v>949</v>
      </c>
      <c r="S271" s="3"/>
      <c r="T271" s="3"/>
      <c r="U271" s="3"/>
      <c r="V271" s="3" t="s">
        <v>12</v>
      </c>
      <c r="W271" s="3"/>
      <c r="X271" s="3"/>
      <c r="Y271" s="3"/>
      <c r="Z271" s="3"/>
      <c r="AA271" s="3"/>
      <c r="AB271" s="3"/>
      <c r="AC271" s="3"/>
      <c r="AD271" s="3"/>
      <c r="AE271" s="3"/>
      <c r="AF271" s="3"/>
      <c r="AG271" s="3"/>
      <c r="AH271" s="3"/>
      <c r="AI271" s="3"/>
      <c r="AJ271" s="3"/>
      <c r="AK271" s="3"/>
      <c r="AL271" s="3"/>
      <c r="AM271" s="3"/>
      <c r="AN271" s="5"/>
      <c r="AO271" s="5"/>
      <c r="AP271" s="5" t="s">
        <v>484</v>
      </c>
      <c r="AQ271" s="3" t="s">
        <v>153</v>
      </c>
      <c r="AR271" s="3" t="s">
        <v>947</v>
      </c>
      <c r="AS271" s="14" t="s">
        <v>576</v>
      </c>
    </row>
    <row r="272" spans="1:45" ht="15.75" hidden="1" customHeight="1">
      <c r="A272" s="7" t="s">
        <v>429</v>
      </c>
      <c r="B272" s="7">
        <v>7</v>
      </c>
      <c r="C272" s="4">
        <v>10</v>
      </c>
      <c r="D272" s="5" t="s">
        <v>61</v>
      </c>
      <c r="E272" s="3" t="s">
        <v>108</v>
      </c>
      <c r="F272" s="3" t="s">
        <v>731</v>
      </c>
      <c r="G272" s="4" t="str">
        <f t="shared" si="21"/>
        <v>7.10</v>
      </c>
      <c r="H272" s="3" t="s">
        <v>416</v>
      </c>
      <c r="I272" s="3"/>
      <c r="J272" s="5" t="s">
        <v>1112</v>
      </c>
      <c r="K272" s="3" t="str">
        <f t="shared" si="22"/>
        <v>&lt;b&gt;≥ 30 (minumum)&lt;/b&gt; (Burgar, 2021; Burgar, personal communication, April 23, 2023)</v>
      </c>
      <c r="L272" s="5" t="s">
        <v>389</v>
      </c>
      <c r="M272" s="3" t="s">
        <v>145</v>
      </c>
      <c r="N272" s="3" t="b">
        <v>1</v>
      </c>
      <c r="O272" s="5">
        <v>30</v>
      </c>
      <c r="P272" s="5" t="s">
        <v>966</v>
      </c>
      <c r="Q272" s="3" t="s">
        <v>484</v>
      </c>
      <c r="R272" s="5" t="s">
        <v>965</v>
      </c>
      <c r="S272" s="5"/>
      <c r="T272" s="3"/>
      <c r="U272" s="3"/>
      <c r="V272" s="3"/>
      <c r="W272" s="3"/>
      <c r="X272" s="3"/>
      <c r="Y272" s="3"/>
      <c r="Z272" s="3"/>
      <c r="AA272" s="3"/>
      <c r="AB272" s="3"/>
      <c r="AC272" s="3"/>
      <c r="AD272" s="3"/>
      <c r="AE272" s="3"/>
      <c r="AF272" s="3"/>
      <c r="AG272" s="3"/>
      <c r="AH272" s="3" t="s">
        <v>570</v>
      </c>
      <c r="AI272" s="3"/>
      <c r="AJ272" s="3"/>
      <c r="AK272" s="3"/>
      <c r="AL272" s="3"/>
      <c r="AM272" s="3"/>
      <c r="AN272" s="3"/>
      <c r="AO272" s="3"/>
      <c r="AP272" s="5" t="s">
        <v>484</v>
      </c>
      <c r="AQ272" s="5" t="s">
        <v>170</v>
      </c>
      <c r="AR272" s="3" t="s">
        <v>947</v>
      </c>
      <c r="AS272" s="14" t="s">
        <v>576</v>
      </c>
    </row>
    <row r="273" spans="1:45" ht="15.75" hidden="1" customHeight="1">
      <c r="A273" s="7" t="s">
        <v>429</v>
      </c>
      <c r="B273" s="7">
        <v>7</v>
      </c>
      <c r="C273" s="4">
        <v>11</v>
      </c>
      <c r="D273" s="5" t="s">
        <v>61</v>
      </c>
      <c r="E273" s="3" t="s">
        <v>108</v>
      </c>
      <c r="F273" s="3" t="s">
        <v>732</v>
      </c>
      <c r="G273" s="4" t="str">
        <f t="shared" si="21"/>
        <v>7.11</v>
      </c>
      <c r="H273" s="3" t="s">
        <v>484</v>
      </c>
      <c r="I273" s="3"/>
      <c r="J273" s="5" t="s">
        <v>384</v>
      </c>
      <c r="K273" s="3" t="str">
        <f t="shared" si="22"/>
        <v>Ideally 60 (but will depend on detection probability and resight data) (Burgar, 2021; Burgar, personal communication, April 23, 2023)</v>
      </c>
      <c r="L273" s="5" t="s">
        <v>384</v>
      </c>
      <c r="M273" s="7" t="s">
        <v>960</v>
      </c>
      <c r="N273" s="7"/>
      <c r="O273" s="5">
        <v>60</v>
      </c>
      <c r="P273" s="5" t="s">
        <v>384</v>
      </c>
      <c r="Q273" s="3" t="s">
        <v>484</v>
      </c>
      <c r="R273" s="5" t="s">
        <v>965</v>
      </c>
      <c r="S273" s="5"/>
      <c r="T273" s="3"/>
      <c r="U273" s="3"/>
      <c r="V273" s="3"/>
      <c r="W273" s="3"/>
      <c r="X273" s="3"/>
      <c r="Y273" s="3"/>
      <c r="Z273" s="3"/>
      <c r="AA273" s="3"/>
      <c r="AB273" s="3"/>
      <c r="AC273" s="3"/>
      <c r="AD273" s="3"/>
      <c r="AE273" s="3"/>
      <c r="AF273" s="3"/>
      <c r="AG273" s="3"/>
      <c r="AH273" s="3"/>
      <c r="AI273" s="3"/>
      <c r="AJ273" s="3"/>
      <c r="AK273" s="3"/>
      <c r="AL273" s="3"/>
      <c r="AM273" s="3"/>
      <c r="AN273" s="3" t="s">
        <v>47</v>
      </c>
      <c r="AO273" s="3"/>
      <c r="AP273" s="5" t="s">
        <v>484</v>
      </c>
      <c r="AQ273" s="5" t="s">
        <v>170</v>
      </c>
      <c r="AR273" s="3" t="s">
        <v>947</v>
      </c>
      <c r="AS273" s="14" t="s">
        <v>576</v>
      </c>
    </row>
    <row r="274" spans="1:45" ht="15.75" hidden="1" customHeight="1">
      <c r="A274" s="7" t="s">
        <v>429</v>
      </c>
      <c r="B274" s="7">
        <v>7</v>
      </c>
      <c r="C274" s="4">
        <v>12</v>
      </c>
      <c r="D274" s="20" t="s">
        <v>61</v>
      </c>
      <c r="E274" s="8" t="s">
        <v>120</v>
      </c>
      <c r="F274" s="3" t="s">
        <v>738</v>
      </c>
      <c r="G274" s="4" t="str">
        <f t="shared" si="21"/>
        <v>7.12</v>
      </c>
      <c r="H274" s="3" t="s">
        <v>415</v>
      </c>
      <c r="I274" s="20"/>
      <c r="J274" s="5" t="s">
        <v>1111</v>
      </c>
      <c r="K274" s="3" t="str">
        <f t="shared" si="22"/>
        <v>&lt;b&gt;≥ 1 month per survey (presuming multiple surveys completed) (minumum)&lt;/b&gt; (Burgar et al., 2018; Burgar, personal communication, April 23, 2023)</v>
      </c>
      <c r="L274" s="20" t="s">
        <v>290</v>
      </c>
      <c r="M274" s="3" t="s">
        <v>145</v>
      </c>
      <c r="N274" s="3" t="b">
        <v>1</v>
      </c>
      <c r="O274" s="20" t="s">
        <v>286</v>
      </c>
      <c r="P274" s="20" t="s">
        <v>963</v>
      </c>
      <c r="Q274" s="3" t="s">
        <v>484</v>
      </c>
      <c r="R274" s="5" t="s">
        <v>962</v>
      </c>
      <c r="S274" s="20"/>
      <c r="T274" s="3"/>
      <c r="U274" s="3"/>
      <c r="V274" s="3"/>
      <c r="W274" s="3"/>
      <c r="X274" s="3" t="s">
        <v>961</v>
      </c>
      <c r="Y274" s="3"/>
      <c r="Z274" s="3"/>
      <c r="AA274" s="3"/>
      <c r="AB274" s="3"/>
      <c r="AC274" s="3"/>
      <c r="AD274" s="3"/>
      <c r="AE274" s="3"/>
      <c r="AF274" s="3"/>
      <c r="AG274" s="3"/>
      <c r="AH274" s="3"/>
      <c r="AI274" s="3"/>
      <c r="AJ274" s="3"/>
      <c r="AK274" s="3"/>
      <c r="AL274" s="3"/>
      <c r="AM274" s="3"/>
      <c r="AN274" s="20"/>
      <c r="AO274" s="20"/>
      <c r="AP274" s="20" t="s">
        <v>290</v>
      </c>
      <c r="AQ274" s="20" t="s">
        <v>194</v>
      </c>
      <c r="AR274" s="3" t="s">
        <v>947</v>
      </c>
      <c r="AS274" s="14" t="s">
        <v>576</v>
      </c>
    </row>
    <row r="275" spans="1:45" ht="15.75" hidden="1" customHeight="1">
      <c r="A275" s="7" t="s">
        <v>429</v>
      </c>
      <c r="B275" s="7">
        <v>7</v>
      </c>
      <c r="C275" s="4">
        <v>13</v>
      </c>
      <c r="D275" s="5" t="s">
        <v>61</v>
      </c>
      <c r="E275" s="3" t="s">
        <v>120</v>
      </c>
      <c r="F275" s="3" t="s">
        <v>739</v>
      </c>
      <c r="G275" s="4" t="str">
        <f t="shared" si="21"/>
        <v>7.13</v>
      </c>
      <c r="H275" s="3" t="s">
        <v>484</v>
      </c>
      <c r="I275" s="3"/>
      <c r="J275" s="5" t="s">
        <v>198</v>
      </c>
      <c r="K275" s="3" t="str">
        <f t="shared" si="22"/>
        <v>Ideally &gt; 12 months (based on minimum for SCR) (Burgar et al., 2018; Burgar, personal communication, April 23, 2023)</v>
      </c>
      <c r="L275" s="5" t="s">
        <v>198</v>
      </c>
      <c r="M275" s="7" t="s">
        <v>960</v>
      </c>
      <c r="N275" s="7"/>
      <c r="O275" s="5" t="s">
        <v>196</v>
      </c>
      <c r="P275" s="5" t="s">
        <v>198</v>
      </c>
      <c r="Q275" s="3" t="s">
        <v>484</v>
      </c>
      <c r="R275" s="5" t="s">
        <v>959</v>
      </c>
      <c r="S275" s="5"/>
      <c r="T275" s="3"/>
      <c r="U275" s="3"/>
      <c r="V275" s="3"/>
      <c r="W275" s="3"/>
      <c r="X275" s="3"/>
      <c r="Y275" s="3"/>
      <c r="Z275" s="3"/>
      <c r="AA275" s="3"/>
      <c r="AB275" s="3"/>
      <c r="AC275" s="3"/>
      <c r="AD275" s="3"/>
      <c r="AE275" s="3"/>
      <c r="AF275" s="3"/>
      <c r="AG275" s="3"/>
      <c r="AH275" s="3"/>
      <c r="AI275" s="3"/>
      <c r="AJ275" s="3"/>
      <c r="AK275" s="3"/>
      <c r="AL275" s="3"/>
      <c r="AM275" s="3"/>
      <c r="AN275" s="5"/>
      <c r="AO275" s="5"/>
      <c r="AP275" s="5" t="s">
        <v>198</v>
      </c>
      <c r="AQ275" s="5" t="s">
        <v>194</v>
      </c>
      <c r="AR275" s="3" t="s">
        <v>947</v>
      </c>
      <c r="AS275" s="14" t="s">
        <v>576</v>
      </c>
    </row>
    <row r="276" spans="1:45" ht="15.75" hidden="1" customHeight="1">
      <c r="A276" s="7" t="s">
        <v>429</v>
      </c>
      <c r="B276" s="7">
        <v>7</v>
      </c>
      <c r="C276" s="4">
        <v>14</v>
      </c>
      <c r="D276" s="5" t="s">
        <v>61</v>
      </c>
      <c r="E276" s="3" t="s">
        <v>120</v>
      </c>
      <c r="F276" s="3" t="s">
        <v>740</v>
      </c>
      <c r="G276" s="4" t="str">
        <f t="shared" si="21"/>
        <v>7.14</v>
      </c>
      <c r="H276" s="3" t="s">
        <v>484</v>
      </c>
      <c r="I276" s="3"/>
      <c r="J276" s="5" t="s">
        <v>276</v>
      </c>
      <c r="K276" s="3" t="str">
        <f t="shared" si="22"/>
        <v>Ideally 1-3 months (depending on time required to maximize detections while minimizing the violation of "population closure" assumption) (Burgar et al., 2018; Burgar, personal communication, April 23, 2023)</v>
      </c>
      <c r="L276" s="5" t="s">
        <v>276</v>
      </c>
      <c r="M276" s="7" t="s">
        <v>960</v>
      </c>
      <c r="N276" s="7"/>
      <c r="O276" s="5" t="s">
        <v>274</v>
      </c>
      <c r="P276" s="5" t="s">
        <v>276</v>
      </c>
      <c r="Q276" s="3" t="s">
        <v>484</v>
      </c>
      <c r="R276" s="5" t="s">
        <v>959</v>
      </c>
      <c r="S276" s="5"/>
      <c r="T276" s="3"/>
      <c r="U276" s="3"/>
      <c r="V276" s="3"/>
      <c r="W276" s="3"/>
      <c r="X276" s="3"/>
      <c r="Y276" s="3"/>
      <c r="Z276" s="3"/>
      <c r="AA276" s="3"/>
      <c r="AB276" s="3"/>
      <c r="AC276" s="3"/>
      <c r="AD276" s="3"/>
      <c r="AE276" s="3"/>
      <c r="AF276" s="3"/>
      <c r="AG276" s="3"/>
      <c r="AH276" s="3"/>
      <c r="AI276" s="3"/>
      <c r="AJ276" s="3"/>
      <c r="AK276" s="3"/>
      <c r="AL276" s="3"/>
      <c r="AM276" s="3"/>
      <c r="AN276" s="3" t="s">
        <v>47</v>
      </c>
      <c r="AO276" s="3"/>
      <c r="AP276" s="5" t="s">
        <v>276</v>
      </c>
      <c r="AQ276" s="5" t="s">
        <v>194</v>
      </c>
      <c r="AR276" s="3" t="s">
        <v>947</v>
      </c>
      <c r="AS276" s="14" t="s">
        <v>576</v>
      </c>
    </row>
    <row r="277" spans="1:45" ht="15.75" hidden="1" customHeight="1">
      <c r="A277" s="7" t="s">
        <v>429</v>
      </c>
      <c r="B277" s="7">
        <v>16</v>
      </c>
      <c r="C277" s="4">
        <v>1</v>
      </c>
      <c r="D277" s="3" t="s">
        <v>50</v>
      </c>
      <c r="E277" s="3" t="s">
        <v>31</v>
      </c>
      <c r="F277" s="3" t="s">
        <v>892</v>
      </c>
      <c r="G277" s="4" t="str">
        <f t="shared" ref="G277:G308" si="23">B277&amp;"."&amp;C277</f>
        <v>16.1</v>
      </c>
      <c r="H277" s="3" t="s">
        <v>484</v>
      </c>
      <c r="I277" s="5"/>
      <c r="J277" s="5" t="s">
        <v>94</v>
      </c>
      <c r="K277" s="3" t="str">
        <f t="shared" ref="K277:K308" si="24">J277&amp;" ("&amp;AQ277&amp;")"</f>
        <v>Random with respect to movement (Loonam et al., 2021)</v>
      </c>
      <c r="L277" s="3" t="s">
        <v>94</v>
      </c>
      <c r="M277" s="5" t="s">
        <v>947</v>
      </c>
      <c r="N277" s="5"/>
      <c r="O277" s="3" t="s">
        <v>85</v>
      </c>
      <c r="P277" s="3" t="s">
        <v>94</v>
      </c>
      <c r="Q277" s="3" t="s">
        <v>484</v>
      </c>
      <c r="R277" s="5" t="s">
        <v>484</v>
      </c>
      <c r="S277" s="3"/>
      <c r="T277" s="3"/>
      <c r="U277" s="3"/>
      <c r="V277" s="3"/>
      <c r="W277" s="3"/>
      <c r="X277" s="3"/>
      <c r="Y277" s="3"/>
      <c r="Z277" s="3"/>
      <c r="AA277" s="3"/>
      <c r="AB277" s="3"/>
      <c r="AC277" s="3"/>
      <c r="AD277" s="3"/>
      <c r="AE277" s="3"/>
      <c r="AF277" s="3"/>
      <c r="AG277" s="3"/>
      <c r="AH277" s="3"/>
      <c r="AI277" s="3"/>
      <c r="AJ277" s="3"/>
      <c r="AK277" s="3"/>
      <c r="AL277" s="3"/>
      <c r="AM277" s="3"/>
      <c r="AN277" s="3" t="s">
        <v>47</v>
      </c>
      <c r="AO277" s="3"/>
      <c r="AP277" s="5" t="s">
        <v>484</v>
      </c>
      <c r="AQ277" s="3" t="s">
        <v>42</v>
      </c>
      <c r="AR277" s="3" t="s">
        <v>947</v>
      </c>
      <c r="AS277" s="14" t="s">
        <v>576</v>
      </c>
    </row>
    <row r="278" spans="1:45" ht="15.75" hidden="1" customHeight="1">
      <c r="A278" s="7" t="s">
        <v>429</v>
      </c>
      <c r="B278" s="7">
        <v>16</v>
      </c>
      <c r="C278" s="4">
        <v>2</v>
      </c>
      <c r="D278" s="3" t="s">
        <v>50</v>
      </c>
      <c r="E278" s="3" t="s">
        <v>31</v>
      </c>
      <c r="F278" s="3" t="s">
        <v>893</v>
      </c>
      <c r="G278" s="4" t="str">
        <f t="shared" si="23"/>
        <v>16.2</v>
      </c>
      <c r="H278" s="3" t="s">
        <v>484</v>
      </c>
      <c r="I278" s="5"/>
      <c r="J278" s="5" t="s">
        <v>65</v>
      </c>
      <c r="K278" s="3" t="str">
        <f t="shared" si="24"/>
        <v>Systematic (Loonam et al., 2021)</v>
      </c>
      <c r="L278" s="3" t="s">
        <v>65</v>
      </c>
      <c r="M278" s="5" t="s">
        <v>947</v>
      </c>
      <c r="N278" s="5"/>
      <c r="O278" s="3" t="s">
        <v>65</v>
      </c>
      <c r="P278" s="3" t="s">
        <v>65</v>
      </c>
      <c r="Q278" s="3" t="s">
        <v>484</v>
      </c>
      <c r="R278" s="5" t="s">
        <v>484</v>
      </c>
      <c r="S278" s="3"/>
      <c r="T278" s="3"/>
      <c r="U278" s="3"/>
      <c r="V278" s="3"/>
      <c r="W278" s="3"/>
      <c r="X278" s="3"/>
      <c r="Y278" s="3"/>
      <c r="Z278" s="3"/>
      <c r="AA278" s="3"/>
      <c r="AB278" s="3"/>
      <c r="AC278" s="3"/>
      <c r="AD278" s="3"/>
      <c r="AE278" s="3"/>
      <c r="AF278" s="3"/>
      <c r="AG278" s="3"/>
      <c r="AH278" s="3"/>
      <c r="AI278" s="3"/>
      <c r="AJ278" s="3"/>
      <c r="AK278" s="3"/>
      <c r="AL278" s="3"/>
      <c r="AM278" s="3"/>
      <c r="AN278" s="5"/>
      <c r="AO278" s="5"/>
      <c r="AP278" s="5" t="s">
        <v>484</v>
      </c>
      <c r="AQ278" s="3" t="s">
        <v>42</v>
      </c>
      <c r="AR278" s="3" t="s">
        <v>947</v>
      </c>
      <c r="AS278" s="14" t="s">
        <v>576</v>
      </c>
    </row>
    <row r="279" spans="1:45" ht="15.75" hidden="1" customHeight="1">
      <c r="A279" s="7" t="s">
        <v>429</v>
      </c>
      <c r="B279" s="7">
        <v>16</v>
      </c>
      <c r="C279" s="4">
        <v>3</v>
      </c>
      <c r="D279" s="3" t="s">
        <v>50</v>
      </c>
      <c r="E279" s="3" t="s">
        <v>31</v>
      </c>
      <c r="F279" s="3" t="s">
        <v>894</v>
      </c>
      <c r="G279" s="4" t="str">
        <f t="shared" si="23"/>
        <v>16.3</v>
      </c>
      <c r="H279" s="3" t="s">
        <v>484</v>
      </c>
      <c r="I279" s="5"/>
      <c r="J279" s="5" t="s">
        <v>48</v>
      </c>
      <c r="K279" s="3" t="str">
        <f t="shared" si="24"/>
        <v>Systematic random (Loonam et al., 2021)</v>
      </c>
      <c r="L279" s="3" t="s">
        <v>48</v>
      </c>
      <c r="M279" s="5" t="s">
        <v>947</v>
      </c>
      <c r="N279" s="5"/>
      <c r="O279" s="3" t="s">
        <v>48</v>
      </c>
      <c r="P279" s="3" t="s">
        <v>48</v>
      </c>
      <c r="Q279" s="3" t="s">
        <v>484</v>
      </c>
      <c r="R279" s="5" t="s">
        <v>484</v>
      </c>
      <c r="S279" s="3"/>
      <c r="T279" s="3"/>
      <c r="U279" s="3"/>
      <c r="V279" s="3"/>
      <c r="W279" s="3"/>
      <c r="X279" s="3"/>
      <c r="Y279" s="3"/>
      <c r="Z279" s="3"/>
      <c r="AA279" s="3"/>
      <c r="AB279" s="3"/>
      <c r="AC279" s="3"/>
      <c r="AD279" s="3"/>
      <c r="AE279" s="3"/>
      <c r="AF279" s="3"/>
      <c r="AG279" s="3"/>
      <c r="AH279" s="3"/>
      <c r="AI279" s="3"/>
      <c r="AJ279" s="3"/>
      <c r="AK279" s="3"/>
      <c r="AL279" s="3"/>
      <c r="AM279" s="3"/>
      <c r="AN279" s="5"/>
      <c r="AO279" s="5"/>
      <c r="AP279" s="5" t="s">
        <v>484</v>
      </c>
      <c r="AQ279" s="3" t="s">
        <v>42</v>
      </c>
      <c r="AR279" s="3" t="s">
        <v>947</v>
      </c>
      <c r="AS279" s="14" t="s">
        <v>576</v>
      </c>
    </row>
    <row r="280" spans="1:45" ht="15.75" hidden="1" customHeight="1">
      <c r="A280" s="7" t="s">
        <v>429</v>
      </c>
      <c r="B280" s="7">
        <v>16</v>
      </c>
      <c r="C280" s="4">
        <v>4</v>
      </c>
      <c r="D280" s="7" t="s">
        <v>50</v>
      </c>
      <c r="E280" s="7" t="s">
        <v>113</v>
      </c>
      <c r="F280" s="3" t="s">
        <v>900</v>
      </c>
      <c r="G280" s="4" t="str">
        <f t="shared" si="23"/>
        <v>16.4</v>
      </c>
      <c r="H280" s="3" t="s">
        <v>484</v>
      </c>
      <c r="I280" s="5"/>
      <c r="J280" s="5" t="s">
        <v>348</v>
      </c>
      <c r="K280" s="3" t="str">
        <f t="shared" si="24"/>
        <v>Dependent on species density and distribution (e.g., more cameras with lower density and more clumped distribution) (Moeller et al., 2018)</v>
      </c>
      <c r="L280" s="7" t="s">
        <v>336</v>
      </c>
      <c r="M280" s="5" t="s">
        <v>1053</v>
      </c>
      <c r="N280" s="5"/>
      <c r="O280" s="7" t="s">
        <v>47</v>
      </c>
      <c r="P280" s="5" t="s">
        <v>348</v>
      </c>
      <c r="Q280" s="3" t="s">
        <v>484</v>
      </c>
      <c r="R280" s="5" t="s">
        <v>484</v>
      </c>
      <c r="S280" s="7"/>
      <c r="T280" s="3"/>
      <c r="U280" s="3"/>
      <c r="V280" s="3"/>
      <c r="W280" s="3"/>
      <c r="X280" s="3"/>
      <c r="Y280" s="3"/>
      <c r="Z280" s="3"/>
      <c r="AA280" s="3"/>
      <c r="AB280" s="3"/>
      <c r="AC280" s="3"/>
      <c r="AD280" s="3"/>
      <c r="AE280" s="3"/>
      <c r="AF280" s="3"/>
      <c r="AG280" s="3"/>
      <c r="AH280" s="3"/>
      <c r="AI280" s="3"/>
      <c r="AJ280" s="3"/>
      <c r="AK280" s="3"/>
      <c r="AL280" s="3"/>
      <c r="AM280" s="3"/>
      <c r="AN280" s="5"/>
      <c r="AO280" s="5"/>
      <c r="AP280" s="5" t="s">
        <v>484</v>
      </c>
      <c r="AQ280" s="7" t="s">
        <v>118</v>
      </c>
      <c r="AR280" s="3" t="s">
        <v>947</v>
      </c>
      <c r="AS280" s="14" t="s">
        <v>576</v>
      </c>
    </row>
    <row r="281" spans="1:45" ht="15.75" hidden="1" customHeight="1">
      <c r="A281" s="7" t="s">
        <v>429</v>
      </c>
      <c r="B281" s="7">
        <v>16</v>
      </c>
      <c r="C281" s="4">
        <v>5</v>
      </c>
      <c r="D281" s="3" t="s">
        <v>50</v>
      </c>
      <c r="E281" s="3" t="s">
        <v>116</v>
      </c>
      <c r="F281" s="3" t="s">
        <v>895</v>
      </c>
      <c r="G281" s="4" t="str">
        <f t="shared" si="23"/>
        <v>16.5</v>
      </c>
      <c r="H281" s="3" t="s">
        <v>484</v>
      </c>
      <c r="I281" s="5"/>
      <c r="J281" s="5" t="s">
        <v>1054</v>
      </c>
      <c r="K281" s="3" t="str">
        <f t="shared" si="24"/>
        <v>No requirements (uses instantaneous snapshots) (Moeller et al., 2018)</v>
      </c>
      <c r="L281" s="3" t="s">
        <v>203</v>
      </c>
      <c r="M281" s="5" t="s">
        <v>957</v>
      </c>
      <c r="N281" s="5"/>
      <c r="O281" s="3" t="s">
        <v>204</v>
      </c>
      <c r="P281" s="3" t="s">
        <v>1054</v>
      </c>
      <c r="Q281" s="3" t="s">
        <v>484</v>
      </c>
      <c r="R281" s="5" t="s">
        <v>484</v>
      </c>
      <c r="S281" s="3"/>
      <c r="T281" s="3"/>
      <c r="U281" s="3"/>
      <c r="V281" s="3"/>
      <c r="W281" s="3"/>
      <c r="X281" s="3"/>
      <c r="Y281" s="3"/>
      <c r="Z281" s="3"/>
      <c r="AA281" s="3"/>
      <c r="AB281" s="3"/>
      <c r="AC281" s="3"/>
      <c r="AD281" s="3"/>
      <c r="AE281" s="3"/>
      <c r="AF281" s="3"/>
      <c r="AG281" s="3"/>
      <c r="AH281" s="3"/>
      <c r="AI281" s="3"/>
      <c r="AJ281" s="3"/>
      <c r="AK281" s="3"/>
      <c r="AL281" s="3"/>
      <c r="AM281" s="3"/>
      <c r="AN281" s="5"/>
      <c r="AO281" s="5"/>
      <c r="AP281" s="5" t="s">
        <v>484</v>
      </c>
      <c r="AQ281" s="3" t="s">
        <v>118</v>
      </c>
      <c r="AR281" s="3" t="s">
        <v>947</v>
      </c>
      <c r="AS281" s="14" t="s">
        <v>576</v>
      </c>
    </row>
    <row r="282" spans="1:45" ht="15.75" hidden="1" customHeight="1">
      <c r="A282" s="7" t="s">
        <v>429</v>
      </c>
      <c r="B282" s="7">
        <v>16</v>
      </c>
      <c r="C282" s="4">
        <v>6</v>
      </c>
      <c r="D282" s="3" t="s">
        <v>50</v>
      </c>
      <c r="E282" s="3" t="s">
        <v>115</v>
      </c>
      <c r="F282" s="3" t="s">
        <v>899</v>
      </c>
      <c r="G282" s="4" t="str">
        <f t="shared" si="23"/>
        <v>16.6</v>
      </c>
      <c r="H282" s="3" t="s">
        <v>484</v>
      </c>
      <c r="I282" s="5"/>
      <c r="J282" s="5" t="s">
        <v>1107</v>
      </c>
      <c r="K282" s="3" t="str">
        <f t="shared" si="24"/>
        <v>&lt;b&gt;No minimum&lt;/b&gt; (Howe et al., 2017)</v>
      </c>
      <c r="L282" s="3" t="s">
        <v>206</v>
      </c>
      <c r="M282" s="3" t="s">
        <v>145</v>
      </c>
      <c r="N282" s="3" t="b">
        <v>1</v>
      </c>
      <c r="O282" s="3" t="s">
        <v>204</v>
      </c>
      <c r="P282" s="5" t="s">
        <v>206</v>
      </c>
      <c r="Q282" s="3" t="s">
        <v>484</v>
      </c>
      <c r="R282" s="5" t="s">
        <v>949</v>
      </c>
      <c r="S282" s="3"/>
      <c r="T282" s="3"/>
      <c r="U282" s="3"/>
      <c r="V282" s="3"/>
      <c r="W282" s="3"/>
      <c r="X282" s="3"/>
      <c r="Y282" s="3"/>
      <c r="Z282" s="3"/>
      <c r="AA282" s="3"/>
      <c r="AB282" s="3"/>
      <c r="AC282" s="3"/>
      <c r="AD282" s="3"/>
      <c r="AE282" s="3"/>
      <c r="AF282" s="3"/>
      <c r="AG282" s="3"/>
      <c r="AH282" s="3"/>
      <c r="AI282" s="3"/>
      <c r="AJ282" s="3"/>
      <c r="AK282" s="3"/>
      <c r="AL282" s="3"/>
      <c r="AM282" s="3"/>
      <c r="AN282" s="3"/>
      <c r="AO282" s="3"/>
      <c r="AP282" s="5" t="s">
        <v>484</v>
      </c>
      <c r="AQ282" s="3" t="s">
        <v>205</v>
      </c>
      <c r="AR282" s="3" t="s">
        <v>947</v>
      </c>
      <c r="AS282" s="14" t="s">
        <v>576</v>
      </c>
    </row>
    <row r="283" spans="1:45" ht="15.75" hidden="1" customHeight="1">
      <c r="A283" s="7" t="s">
        <v>429</v>
      </c>
      <c r="B283" s="7">
        <v>16</v>
      </c>
      <c r="C283" s="4">
        <v>7</v>
      </c>
      <c r="D283" s="5" t="s">
        <v>50</v>
      </c>
      <c r="E283" s="3" t="s">
        <v>108</v>
      </c>
      <c r="F283" s="3" t="s">
        <v>896</v>
      </c>
      <c r="G283" s="4" t="str">
        <f t="shared" si="23"/>
        <v>16.7</v>
      </c>
      <c r="H283" s="3" t="s">
        <v>484</v>
      </c>
      <c r="I283" s="5"/>
      <c r="J283" s="5" t="s">
        <v>1052</v>
      </c>
      <c r="K283" s="3" t="str">
        <f t="shared" si="24"/>
        <v>Dependent on species' density and distribution (e.g., more cameras with lower density and more clumped distribution) (Howe et al., 2017)</v>
      </c>
      <c r="L283" s="5" t="s">
        <v>348</v>
      </c>
      <c r="M283" s="5" t="s">
        <v>1053</v>
      </c>
      <c r="N283" s="5"/>
      <c r="O283" s="5" t="s">
        <v>47</v>
      </c>
      <c r="P283" s="5" t="s">
        <v>1052</v>
      </c>
      <c r="Q283" s="3" t="s">
        <v>484</v>
      </c>
      <c r="R283" s="5" t="s">
        <v>484</v>
      </c>
      <c r="S283" s="5"/>
      <c r="T283" s="3"/>
      <c r="U283" s="3"/>
      <c r="V283" s="3"/>
      <c r="W283" s="3"/>
      <c r="X283" s="3"/>
      <c r="Y283" s="3"/>
      <c r="Z283" s="3"/>
      <c r="AA283" s="3"/>
      <c r="AB283" s="3"/>
      <c r="AC283" s="3"/>
      <c r="AD283" s="3"/>
      <c r="AE283" s="3"/>
      <c r="AF283" s="3"/>
      <c r="AG283" s="3"/>
      <c r="AH283" s="3"/>
      <c r="AI283" s="3"/>
      <c r="AJ283" s="3"/>
      <c r="AK283" s="3"/>
      <c r="AL283" s="3"/>
      <c r="AM283" s="3"/>
      <c r="AN283" s="3" t="s">
        <v>47</v>
      </c>
      <c r="AO283" s="3"/>
      <c r="AP283" s="5" t="s">
        <v>348</v>
      </c>
      <c r="AQ283" s="5" t="s">
        <v>205</v>
      </c>
      <c r="AR283" s="3" t="s">
        <v>947</v>
      </c>
      <c r="AS283" s="14" t="s">
        <v>576</v>
      </c>
    </row>
    <row r="284" spans="1:45" ht="15.75" hidden="1" customHeight="1">
      <c r="A284" s="7" t="s">
        <v>429</v>
      </c>
      <c r="B284" s="7">
        <v>16</v>
      </c>
      <c r="C284" s="4">
        <v>8</v>
      </c>
      <c r="D284" s="5" t="s">
        <v>50</v>
      </c>
      <c r="E284" s="3" t="s">
        <v>108</v>
      </c>
      <c r="F284" s="3" t="s">
        <v>897</v>
      </c>
      <c r="G284" s="4" t="str">
        <f t="shared" si="23"/>
        <v>16.8</v>
      </c>
      <c r="H284" s="3" t="s">
        <v>397</v>
      </c>
      <c r="I284" s="3"/>
      <c r="J284" s="5" t="s">
        <v>1106</v>
      </c>
      <c r="K284" s="3" t="str">
        <f t="shared" si="24"/>
        <v>&lt;b&gt;≥ 20 (minumum)&lt;/b&gt; (Moeller et al., 2018)</v>
      </c>
      <c r="L284" s="5" t="s">
        <v>390</v>
      </c>
      <c r="M284" s="3" t="s">
        <v>145</v>
      </c>
      <c r="N284" s="3" t="b">
        <v>1</v>
      </c>
      <c r="O284" s="5" t="s">
        <v>989</v>
      </c>
      <c r="P284" s="5" t="s">
        <v>988</v>
      </c>
      <c r="Q284" s="3" t="s">
        <v>484</v>
      </c>
      <c r="R284" s="5" t="s">
        <v>965</v>
      </c>
      <c r="S284" s="5"/>
      <c r="T284" s="3"/>
      <c r="U284" s="3"/>
      <c r="V284" s="3"/>
      <c r="W284" s="3"/>
      <c r="X284" s="3"/>
      <c r="Y284" s="3"/>
      <c r="Z284" s="3"/>
      <c r="AA284" s="3"/>
      <c r="AB284" s="3"/>
      <c r="AC284" s="3"/>
      <c r="AD284" s="3"/>
      <c r="AE284" s="3"/>
      <c r="AF284" s="3"/>
      <c r="AG284" s="3"/>
      <c r="AH284" s="3" t="s">
        <v>570</v>
      </c>
      <c r="AI284" s="3"/>
      <c r="AJ284" s="3"/>
      <c r="AK284" s="3"/>
      <c r="AL284" s="3"/>
      <c r="AM284" s="3"/>
      <c r="AN284" s="3"/>
      <c r="AO284" s="3"/>
      <c r="AP284" s="5" t="s">
        <v>484</v>
      </c>
      <c r="AQ284" s="5" t="s">
        <v>118</v>
      </c>
      <c r="AR284" s="3" t="s">
        <v>947</v>
      </c>
      <c r="AS284" s="14" t="s">
        <v>576</v>
      </c>
    </row>
    <row r="285" spans="1:45" ht="15.75" hidden="1" customHeight="1">
      <c r="A285" s="7" t="s">
        <v>429</v>
      </c>
      <c r="B285" s="7">
        <v>16</v>
      </c>
      <c r="C285" s="4">
        <v>9</v>
      </c>
      <c r="D285" s="5" t="s">
        <v>50</v>
      </c>
      <c r="E285" s="3" t="s">
        <v>108</v>
      </c>
      <c r="F285" s="3" t="s">
        <v>898</v>
      </c>
      <c r="G285" s="4" t="str">
        <f t="shared" si="23"/>
        <v>16.9</v>
      </c>
      <c r="H285" s="3" t="s">
        <v>484</v>
      </c>
      <c r="I285" s="3"/>
      <c r="J285" s="5" t="s">
        <v>162</v>
      </c>
      <c r="K285" s="3" t="str">
        <f t="shared" si="24"/>
        <v>Ideally &gt; 50 (Moeller et al., 2018)</v>
      </c>
      <c r="L285" s="5" t="s">
        <v>162</v>
      </c>
      <c r="M285" s="7" t="s">
        <v>960</v>
      </c>
      <c r="N285" s="7"/>
      <c r="O285" s="5" t="s">
        <v>163</v>
      </c>
      <c r="P285" s="5" t="s">
        <v>162</v>
      </c>
      <c r="Q285" s="3" t="s">
        <v>484</v>
      </c>
      <c r="R285" s="5" t="s">
        <v>965</v>
      </c>
      <c r="S285" s="5"/>
      <c r="T285" s="3"/>
      <c r="U285" s="3"/>
      <c r="V285" s="3"/>
      <c r="W285" s="3"/>
      <c r="X285" s="3"/>
      <c r="Y285" s="3"/>
      <c r="Z285" s="3"/>
      <c r="AA285" s="3"/>
      <c r="AB285" s="3"/>
      <c r="AC285" s="3"/>
      <c r="AD285" s="3"/>
      <c r="AE285" s="3"/>
      <c r="AF285" s="3"/>
      <c r="AG285" s="3"/>
      <c r="AH285" s="3"/>
      <c r="AI285" s="3"/>
      <c r="AJ285" s="3"/>
      <c r="AK285" s="3"/>
      <c r="AL285" s="3"/>
      <c r="AM285" s="3"/>
      <c r="AN285" s="5"/>
      <c r="AO285" s="5"/>
      <c r="AP285" s="5" t="s">
        <v>484</v>
      </c>
      <c r="AQ285" s="5" t="s">
        <v>118</v>
      </c>
      <c r="AR285" s="3" t="s">
        <v>947</v>
      </c>
      <c r="AS285" s="14" t="s">
        <v>576</v>
      </c>
    </row>
    <row r="286" spans="1:45" ht="15.75" hidden="1" customHeight="1">
      <c r="A286" s="7" t="s">
        <v>429</v>
      </c>
      <c r="B286" s="7">
        <v>16</v>
      </c>
      <c r="C286" s="4">
        <v>10</v>
      </c>
      <c r="D286" s="5" t="s">
        <v>50</v>
      </c>
      <c r="E286" s="3" t="s">
        <v>120</v>
      </c>
      <c r="F286" s="3" t="s">
        <v>901</v>
      </c>
      <c r="G286" s="4" t="str">
        <f t="shared" si="23"/>
        <v>16.10</v>
      </c>
      <c r="H286" s="3" t="s">
        <v>484</v>
      </c>
      <c r="I286" s="5"/>
      <c r="J286" s="5" t="s">
        <v>1055</v>
      </c>
      <c r="K286" s="3" t="str">
        <f t="shared" si="24"/>
        <v>No requirements (Moeller et al., 2018)</v>
      </c>
      <c r="L286" s="5" t="s">
        <v>119</v>
      </c>
      <c r="M286" s="5" t="s">
        <v>957</v>
      </c>
      <c r="N286" s="5"/>
      <c r="O286" s="3" t="s">
        <v>484</v>
      </c>
      <c r="P286" s="3" t="s">
        <v>1055</v>
      </c>
      <c r="Q286" s="3" t="s">
        <v>484</v>
      </c>
      <c r="R286" s="5" t="s">
        <v>484</v>
      </c>
      <c r="S286" s="5"/>
      <c r="T286" s="3"/>
      <c r="U286" s="3"/>
      <c r="V286" s="3"/>
      <c r="W286" s="3"/>
      <c r="X286" s="3"/>
      <c r="Y286" s="3"/>
      <c r="Z286" s="3"/>
      <c r="AA286" s="3"/>
      <c r="AB286" s="3"/>
      <c r="AC286" s="3"/>
      <c r="AD286" s="3"/>
      <c r="AE286" s="3"/>
      <c r="AF286" s="3"/>
      <c r="AG286" s="3"/>
      <c r="AH286" s="3"/>
      <c r="AI286" s="3"/>
      <c r="AJ286" s="3"/>
      <c r="AK286" s="3"/>
      <c r="AL286" s="3"/>
      <c r="AM286" s="3"/>
      <c r="AN286" s="5"/>
      <c r="AO286" s="5"/>
      <c r="AP286" s="5" t="s">
        <v>484</v>
      </c>
      <c r="AQ286" s="5" t="s">
        <v>118</v>
      </c>
      <c r="AR286" s="3" t="s">
        <v>947</v>
      </c>
      <c r="AS286" s="14" t="s">
        <v>576</v>
      </c>
    </row>
    <row r="287" spans="1:45" ht="15.75" hidden="1" customHeight="1">
      <c r="A287" s="7" t="s">
        <v>429</v>
      </c>
      <c r="B287" s="7">
        <v>13</v>
      </c>
      <c r="C287" s="4">
        <v>1</v>
      </c>
      <c r="D287" s="3" t="s">
        <v>82</v>
      </c>
      <c r="E287" s="3" t="s">
        <v>31</v>
      </c>
      <c r="F287" s="3" t="s">
        <v>850</v>
      </c>
      <c r="G287" s="4" t="str">
        <f t="shared" si="23"/>
        <v>13.1</v>
      </c>
      <c r="H287" s="3" t="s">
        <v>484</v>
      </c>
      <c r="I287" s="5"/>
      <c r="J287" s="5" t="s">
        <v>81</v>
      </c>
      <c r="K287" s="3" t="str">
        <f t="shared" si="24"/>
        <v>Random or stratified random (representative) with respect to movement (Becker et al., 2022)</v>
      </c>
      <c r="L287" s="3" t="s">
        <v>81</v>
      </c>
      <c r="M287" s="5" t="s">
        <v>947</v>
      </c>
      <c r="N287" s="5"/>
      <c r="O287" s="3" t="s">
        <v>85</v>
      </c>
      <c r="P287" s="3" t="s">
        <v>81</v>
      </c>
      <c r="Q287" s="3" t="s">
        <v>484</v>
      </c>
      <c r="R287" s="5" t="s">
        <v>484</v>
      </c>
      <c r="S287" s="3"/>
      <c r="T287" s="3"/>
      <c r="U287" s="3"/>
      <c r="V287" s="3"/>
      <c r="W287" s="3"/>
      <c r="X287" s="3"/>
      <c r="Y287" s="3"/>
      <c r="Z287" s="3"/>
      <c r="AA287" s="3"/>
      <c r="AB287" s="3"/>
      <c r="AC287" s="3"/>
      <c r="AD287" s="3"/>
      <c r="AE287" s="3"/>
      <c r="AF287" s="3"/>
      <c r="AG287" s="3"/>
      <c r="AH287" s="3"/>
      <c r="AI287" s="3"/>
      <c r="AJ287" s="3"/>
      <c r="AK287" s="3"/>
      <c r="AL287" s="3"/>
      <c r="AM287" s="3"/>
      <c r="AN287" s="3" t="s">
        <v>47</v>
      </c>
      <c r="AO287" s="3"/>
      <c r="AP287" s="5" t="s">
        <v>484</v>
      </c>
      <c r="AQ287" s="3" t="s">
        <v>80</v>
      </c>
      <c r="AR287" s="3" t="s">
        <v>947</v>
      </c>
      <c r="AS287" s="14" t="s">
        <v>576</v>
      </c>
    </row>
    <row r="288" spans="1:45" ht="15.75" hidden="1" customHeight="1">
      <c r="A288" s="7" t="s">
        <v>429</v>
      </c>
      <c r="B288" s="7">
        <v>13</v>
      </c>
      <c r="C288" s="4">
        <v>2</v>
      </c>
      <c r="D288" s="3" t="s">
        <v>82</v>
      </c>
      <c r="E288" s="3" t="s">
        <v>31</v>
      </c>
      <c r="F288" s="3" t="s">
        <v>851</v>
      </c>
      <c r="G288" s="4" t="str">
        <f t="shared" si="23"/>
        <v>13.2</v>
      </c>
      <c r="H288" s="3" t="s">
        <v>484</v>
      </c>
      <c r="I288" s="5"/>
      <c r="J288" s="5" t="s">
        <v>81</v>
      </c>
      <c r="K288" s="3" t="str">
        <f t="shared" si="24"/>
        <v>Random or stratified random (representative) with respect to movement (Becker et al., 2022)</v>
      </c>
      <c r="L288" s="3" t="s">
        <v>81</v>
      </c>
      <c r="M288" s="5" t="s">
        <v>947</v>
      </c>
      <c r="N288" s="5"/>
      <c r="O288" s="3" t="s">
        <v>78</v>
      </c>
      <c r="P288" s="3" t="s">
        <v>81</v>
      </c>
      <c r="Q288" s="3" t="s">
        <v>484</v>
      </c>
      <c r="R288" s="5" t="s">
        <v>484</v>
      </c>
      <c r="S288" s="3"/>
      <c r="T288" s="3"/>
      <c r="U288" s="3"/>
      <c r="V288" s="3"/>
      <c r="W288" s="3"/>
      <c r="X288" s="3"/>
      <c r="Y288" s="3"/>
      <c r="Z288" s="3"/>
      <c r="AA288" s="3"/>
      <c r="AB288" s="3"/>
      <c r="AC288" s="3"/>
      <c r="AD288" s="3"/>
      <c r="AE288" s="3"/>
      <c r="AF288" s="3"/>
      <c r="AG288" s="3"/>
      <c r="AH288" s="3"/>
      <c r="AI288" s="3"/>
      <c r="AJ288" s="3"/>
      <c r="AK288" s="3"/>
      <c r="AL288" s="3"/>
      <c r="AM288" s="3"/>
      <c r="AN288" s="3" t="s">
        <v>47</v>
      </c>
      <c r="AO288" s="3"/>
      <c r="AP288" s="5" t="s">
        <v>484</v>
      </c>
      <c r="AQ288" s="3" t="s">
        <v>80</v>
      </c>
      <c r="AR288" s="3" t="s">
        <v>947</v>
      </c>
      <c r="AS288" s="14" t="s">
        <v>576</v>
      </c>
    </row>
    <row r="289" spans="1:45" ht="15.75" hidden="1" customHeight="1">
      <c r="A289" s="7" t="s">
        <v>429</v>
      </c>
      <c r="B289" s="7">
        <v>13</v>
      </c>
      <c r="C289" s="4">
        <v>8</v>
      </c>
      <c r="D289" s="7" t="s">
        <v>82</v>
      </c>
      <c r="E289" s="7" t="s">
        <v>113</v>
      </c>
      <c r="F289" s="3" t="s">
        <v>870</v>
      </c>
      <c r="G289" s="4" t="str">
        <f t="shared" si="23"/>
        <v>13.8</v>
      </c>
      <c r="H289" s="3" t="s">
        <v>484</v>
      </c>
      <c r="I289" s="5"/>
      <c r="J289" s="5" t="s">
        <v>1060</v>
      </c>
      <c r="K289" s="3" t="str">
        <f t="shared" si="24"/>
        <v>Note: these recommendations are the same as REM (Becker et al., 2022; Moeller et al., 2023)</v>
      </c>
      <c r="L289" s="7" t="s">
        <v>111</v>
      </c>
      <c r="M289" s="5" t="s">
        <v>494</v>
      </c>
      <c r="N289" s="5"/>
      <c r="O289" s="3" t="s">
        <v>484</v>
      </c>
      <c r="P289" s="5" t="s">
        <v>1060</v>
      </c>
      <c r="Q289" s="3" t="s">
        <v>484</v>
      </c>
      <c r="R289" s="5" t="s">
        <v>494</v>
      </c>
      <c r="S289" s="5" t="s">
        <v>111</v>
      </c>
      <c r="T289" s="3"/>
      <c r="U289" s="3"/>
      <c r="V289" s="3"/>
      <c r="W289" s="3"/>
      <c r="X289" s="3"/>
      <c r="Y289" s="3"/>
      <c r="Z289" s="3"/>
      <c r="AA289" s="3"/>
      <c r="AB289" s="3"/>
      <c r="AC289" s="3"/>
      <c r="AD289" s="3"/>
      <c r="AE289" s="3"/>
      <c r="AF289" s="3"/>
      <c r="AG289" s="3"/>
      <c r="AH289" s="3"/>
      <c r="AI289" s="3"/>
      <c r="AJ289" s="3"/>
      <c r="AK289" s="3"/>
      <c r="AL289" s="3"/>
      <c r="AM289" s="3"/>
      <c r="AN289" s="5"/>
      <c r="AO289" s="5"/>
      <c r="AP289" s="5" t="s">
        <v>484</v>
      </c>
      <c r="AQ289" s="7" t="s">
        <v>110</v>
      </c>
      <c r="AR289" s="3" t="s">
        <v>947</v>
      </c>
      <c r="AS289" s="14" t="s">
        <v>576</v>
      </c>
    </row>
    <row r="290" spans="1:45" ht="15.75" hidden="1" customHeight="1">
      <c r="A290" s="7" t="s">
        <v>429</v>
      </c>
      <c r="B290" s="7">
        <v>13</v>
      </c>
      <c r="C290" s="4">
        <v>3</v>
      </c>
      <c r="D290" s="7" t="s">
        <v>82</v>
      </c>
      <c r="E290" s="7" t="s">
        <v>113</v>
      </c>
      <c r="F290" s="3" t="s">
        <v>865</v>
      </c>
      <c r="G290" s="4" t="str">
        <f t="shared" si="23"/>
        <v>13.3</v>
      </c>
      <c r="H290" s="3" t="s">
        <v>612</v>
      </c>
      <c r="I290" s="7"/>
      <c r="J290" s="5" t="s">
        <v>1110</v>
      </c>
      <c r="K290" s="3" t="str">
        <f t="shared" si="24"/>
        <v>&lt;b&gt;≥ 10 detections (minumum)&lt;/b&gt; (REM: Rowcliffe et al., 2008; Rovero et al., 2013)</v>
      </c>
      <c r="L290" s="7" t="s">
        <v>345</v>
      </c>
      <c r="M290" s="3" t="s">
        <v>145</v>
      </c>
      <c r="N290" s="3" t="b">
        <v>1</v>
      </c>
      <c r="O290" s="7" t="s">
        <v>47</v>
      </c>
      <c r="P290" s="7" t="s">
        <v>1066</v>
      </c>
      <c r="Q290" s="3" t="s">
        <v>484</v>
      </c>
      <c r="R290" s="5" t="s">
        <v>1013</v>
      </c>
      <c r="S290" s="5" t="s">
        <v>111</v>
      </c>
      <c r="T290" s="3"/>
      <c r="U290" s="3"/>
      <c r="V290" s="3"/>
      <c r="W290" s="3"/>
      <c r="X290" s="3"/>
      <c r="Y290" s="3"/>
      <c r="Z290" s="3"/>
      <c r="AA290" s="3"/>
      <c r="AB290" s="3"/>
      <c r="AC290" s="3"/>
      <c r="AD290" s="3"/>
      <c r="AE290" s="3"/>
      <c r="AF290" s="3"/>
      <c r="AG290" s="3"/>
      <c r="AH290" s="3"/>
      <c r="AI290" s="3"/>
      <c r="AJ290" s="3" t="s">
        <v>468</v>
      </c>
      <c r="AK290" s="3" t="s">
        <v>459</v>
      </c>
      <c r="AL290" s="3"/>
      <c r="AM290" s="3"/>
      <c r="AN290" s="7"/>
      <c r="AO290" s="7"/>
      <c r="AP290" s="5" t="s">
        <v>484</v>
      </c>
      <c r="AQ290" s="7" t="s">
        <v>340</v>
      </c>
      <c r="AR290" s="3" t="s">
        <v>947</v>
      </c>
      <c r="AS290" s="14" t="s">
        <v>576</v>
      </c>
    </row>
    <row r="291" spans="1:45" ht="15.75" hidden="1" customHeight="1">
      <c r="A291" s="7" t="s">
        <v>429</v>
      </c>
      <c r="B291" s="7">
        <v>13</v>
      </c>
      <c r="C291" s="4">
        <v>4</v>
      </c>
      <c r="D291" s="7" t="s">
        <v>82</v>
      </c>
      <c r="E291" s="7" t="s">
        <v>113</v>
      </c>
      <c r="F291" s="3" t="s">
        <v>866</v>
      </c>
      <c r="G291" s="4" t="str">
        <f t="shared" si="23"/>
        <v>13.4</v>
      </c>
      <c r="H291" s="3" t="s">
        <v>613</v>
      </c>
      <c r="I291" s="7"/>
      <c r="J291" s="5" t="s">
        <v>343</v>
      </c>
      <c r="K291" s="3" t="str">
        <f t="shared" si="24"/>
        <v>Ideally &gt; 20 detections (REM: Rowcliffe et al., 2008; Rovero et al., 2013)</v>
      </c>
      <c r="L291" s="7" t="s">
        <v>341</v>
      </c>
      <c r="M291" s="7" t="s">
        <v>960</v>
      </c>
      <c r="N291" s="7"/>
      <c r="O291" s="7" t="s">
        <v>47</v>
      </c>
      <c r="P291" s="7" t="s">
        <v>343</v>
      </c>
      <c r="Q291" s="3" t="s">
        <v>484</v>
      </c>
      <c r="R291" s="5" t="s">
        <v>1013</v>
      </c>
      <c r="S291" s="5" t="s">
        <v>111</v>
      </c>
      <c r="T291" s="3"/>
      <c r="U291" s="3"/>
      <c r="V291" s="3"/>
      <c r="W291" s="3"/>
      <c r="X291" s="3"/>
      <c r="Y291" s="3"/>
      <c r="Z291" s="3"/>
      <c r="AA291" s="3"/>
      <c r="AB291" s="3"/>
      <c r="AC291" s="3"/>
      <c r="AD291" s="3"/>
      <c r="AE291" s="3"/>
      <c r="AF291" s="3"/>
      <c r="AG291" s="3"/>
      <c r="AH291" s="3"/>
      <c r="AI291" s="3"/>
      <c r="AJ291" s="3" t="s">
        <v>468</v>
      </c>
      <c r="AK291" s="3" t="s">
        <v>459</v>
      </c>
      <c r="AL291" s="3"/>
      <c r="AM291" s="3"/>
      <c r="AN291" s="7"/>
      <c r="AO291" s="7"/>
      <c r="AP291" s="5" t="s">
        <v>484</v>
      </c>
      <c r="AQ291" s="7" t="s">
        <v>340</v>
      </c>
      <c r="AR291" s="3" t="s">
        <v>947</v>
      </c>
      <c r="AS291" s="14" t="s">
        <v>576</v>
      </c>
    </row>
    <row r="292" spans="1:45" ht="15.75" hidden="1" customHeight="1">
      <c r="A292" s="7" t="s">
        <v>429</v>
      </c>
      <c r="B292" s="7">
        <v>13</v>
      </c>
      <c r="C292" s="4">
        <v>5</v>
      </c>
      <c r="D292" s="7" t="s">
        <v>82</v>
      </c>
      <c r="E292" s="7" t="s">
        <v>113</v>
      </c>
      <c r="F292" s="3" t="s">
        <v>867</v>
      </c>
      <c r="G292" s="4" t="str">
        <f t="shared" si="23"/>
        <v>13.5</v>
      </c>
      <c r="H292" s="3" t="s">
        <v>484</v>
      </c>
      <c r="I292" s="5"/>
      <c r="J292" s="5" t="s">
        <v>1064</v>
      </c>
      <c r="K292" s="3" t="str">
        <f t="shared" si="24"/>
        <v>Often 2000 (REM: Rowcliffe et al., 2008; Rovero et al., 2013)</v>
      </c>
      <c r="L292" s="7" t="s">
        <v>380</v>
      </c>
      <c r="M292" s="5" t="s">
        <v>1065</v>
      </c>
      <c r="N292" s="5"/>
      <c r="O292" s="7">
        <v>2000</v>
      </c>
      <c r="P292" s="7" t="s">
        <v>1064</v>
      </c>
      <c r="Q292" s="3" t="s">
        <v>484</v>
      </c>
      <c r="R292" s="5" t="s">
        <v>949</v>
      </c>
      <c r="S292" s="5" t="s">
        <v>111</v>
      </c>
      <c r="T292" s="3"/>
      <c r="U292" s="3"/>
      <c r="V292" s="3"/>
      <c r="W292" s="3"/>
      <c r="X292" s="3"/>
      <c r="Y292" s="3"/>
      <c r="Z292" s="3"/>
      <c r="AA292" s="3"/>
      <c r="AB292" s="3"/>
      <c r="AC292" s="3"/>
      <c r="AD292" s="3"/>
      <c r="AE292" s="3"/>
      <c r="AF292" s="3"/>
      <c r="AG292" s="3"/>
      <c r="AH292" s="3"/>
      <c r="AI292" s="3"/>
      <c r="AJ292" s="3"/>
      <c r="AK292" s="3"/>
      <c r="AL292" s="3"/>
      <c r="AM292" s="3"/>
      <c r="AN292" s="5"/>
      <c r="AO292" s="5"/>
      <c r="AP292" s="5" t="s">
        <v>484</v>
      </c>
      <c r="AQ292" s="7" t="s">
        <v>340</v>
      </c>
      <c r="AR292" s="3" t="s">
        <v>947</v>
      </c>
      <c r="AS292" s="14" t="s">
        <v>576</v>
      </c>
    </row>
    <row r="293" spans="1:45" ht="15.75" hidden="1" customHeight="1">
      <c r="A293" s="7" t="s">
        <v>429</v>
      </c>
      <c r="B293" s="7">
        <v>13</v>
      </c>
      <c r="C293" s="4">
        <v>6</v>
      </c>
      <c r="D293" s="7" t="s">
        <v>82</v>
      </c>
      <c r="E293" s="7" t="s">
        <v>113</v>
      </c>
      <c r="F293" s="3" t="s">
        <v>868</v>
      </c>
      <c r="G293" s="4" t="str">
        <f t="shared" si="23"/>
        <v>13.6</v>
      </c>
      <c r="H293" s="3" t="s">
        <v>484</v>
      </c>
      <c r="I293" s="5"/>
      <c r="J293" s="5" t="s">
        <v>1063</v>
      </c>
      <c r="K293" s="3" t="str">
        <f t="shared" si="24"/>
        <v>1000-10000 (REM: Rowcliffe et al., 2016)</v>
      </c>
      <c r="L293" s="7" t="s">
        <v>261</v>
      </c>
      <c r="M293" s="5"/>
      <c r="N293" s="5"/>
      <c r="O293" s="7" t="s">
        <v>263</v>
      </c>
      <c r="P293" s="7" t="s">
        <v>1063</v>
      </c>
      <c r="Q293" s="7" t="s">
        <v>1062</v>
      </c>
      <c r="R293" s="5" t="s">
        <v>949</v>
      </c>
      <c r="S293" s="5" t="s">
        <v>111</v>
      </c>
      <c r="T293" s="3"/>
      <c r="U293" s="3"/>
      <c r="V293" s="3"/>
      <c r="W293" s="3"/>
      <c r="X293" s="3"/>
      <c r="Y293" s="3"/>
      <c r="Z293" s="3"/>
      <c r="AA293" s="3"/>
      <c r="AB293" s="3"/>
      <c r="AC293" s="3"/>
      <c r="AD293" s="3"/>
      <c r="AE293" s="3"/>
      <c r="AF293" s="3"/>
      <c r="AG293" s="3"/>
      <c r="AH293" s="3"/>
      <c r="AI293" s="3"/>
      <c r="AJ293" s="3"/>
      <c r="AK293" s="3"/>
      <c r="AL293" s="3"/>
      <c r="AM293" s="3"/>
      <c r="AN293" s="5"/>
      <c r="AO293" s="5"/>
      <c r="AP293" s="7" t="s">
        <v>262</v>
      </c>
      <c r="AQ293" s="7" t="s">
        <v>260</v>
      </c>
      <c r="AR293" s="3" t="s">
        <v>947</v>
      </c>
      <c r="AS293" s="14" t="s">
        <v>576</v>
      </c>
    </row>
    <row r="294" spans="1:45" ht="15.75" hidden="1" customHeight="1">
      <c r="A294" s="7" t="s">
        <v>429</v>
      </c>
      <c r="B294" s="7">
        <v>13</v>
      </c>
      <c r="C294" s="4">
        <v>7</v>
      </c>
      <c r="D294" s="7" t="s">
        <v>82</v>
      </c>
      <c r="E294" s="7" t="s">
        <v>113</v>
      </c>
      <c r="F294" s="3" t="s">
        <v>869</v>
      </c>
      <c r="G294" s="4" t="str">
        <f t="shared" si="23"/>
        <v>13.7</v>
      </c>
      <c r="H294" s="3" t="s">
        <v>592</v>
      </c>
      <c r="I294" s="7"/>
      <c r="J294" s="5" t="s">
        <v>1011</v>
      </c>
      <c r="K294" s="3" t="str">
        <f t="shared" si="24"/>
        <v>&gt; 2000 (REM: Wearn &amp; Glover-Kapfer, 2017)</v>
      </c>
      <c r="L294" s="7" t="s">
        <v>183</v>
      </c>
      <c r="M294" s="5"/>
      <c r="N294" s="5"/>
      <c r="O294" s="7" t="s">
        <v>181</v>
      </c>
      <c r="P294" s="7" t="s">
        <v>1011</v>
      </c>
      <c r="Q294" s="7" t="s">
        <v>1061</v>
      </c>
      <c r="R294" s="5" t="s">
        <v>949</v>
      </c>
      <c r="S294" s="5" t="s">
        <v>111</v>
      </c>
      <c r="T294" s="3"/>
      <c r="U294" s="3"/>
      <c r="V294" s="3"/>
      <c r="W294" s="3"/>
      <c r="X294" s="3"/>
      <c r="Y294" s="3" t="s">
        <v>14</v>
      </c>
      <c r="Z294" s="3" t="s">
        <v>458</v>
      </c>
      <c r="AA294" s="3" t="s">
        <v>445</v>
      </c>
      <c r="AB294" s="3"/>
      <c r="AC294" s="3"/>
      <c r="AD294" s="3"/>
      <c r="AE294" s="3"/>
      <c r="AF294" s="3"/>
      <c r="AG294" s="3"/>
      <c r="AH294" s="3"/>
      <c r="AI294" s="3"/>
      <c r="AJ294" s="3"/>
      <c r="AK294" s="3"/>
      <c r="AL294" s="3"/>
      <c r="AM294" s="3"/>
      <c r="AN294" s="5"/>
      <c r="AO294" s="5"/>
      <c r="AP294" s="5" t="s">
        <v>484</v>
      </c>
      <c r="AQ294" s="7" t="s">
        <v>182</v>
      </c>
      <c r="AR294" s="3" t="s">
        <v>947</v>
      </c>
      <c r="AS294" s="14" t="s">
        <v>576</v>
      </c>
    </row>
    <row r="295" spans="1:45" ht="15.75" hidden="1" customHeight="1">
      <c r="A295" s="7" t="s">
        <v>429</v>
      </c>
      <c r="B295" s="7">
        <v>13</v>
      </c>
      <c r="C295" s="4">
        <v>15</v>
      </c>
      <c r="D295" s="3" t="s">
        <v>82</v>
      </c>
      <c r="E295" s="3" t="s">
        <v>116</v>
      </c>
      <c r="F295" s="3" t="s">
        <v>858</v>
      </c>
      <c r="G295" s="4" t="str">
        <f t="shared" si="23"/>
        <v>13.15</v>
      </c>
      <c r="H295" s="3" t="s">
        <v>484</v>
      </c>
      <c r="I295" s="5"/>
      <c r="J295" s="5" t="s">
        <v>1060</v>
      </c>
      <c r="K295" s="3" t="str">
        <f t="shared" si="24"/>
        <v>Note: these recommendations are the same as REM (Becker et al., 2022; Moeller et al., 2023)</v>
      </c>
      <c r="L295" s="3" t="s">
        <v>111</v>
      </c>
      <c r="M295" s="5" t="s">
        <v>494</v>
      </c>
      <c r="N295" s="5"/>
      <c r="O295" s="3" t="s">
        <v>484</v>
      </c>
      <c r="P295" s="5" t="s">
        <v>1060</v>
      </c>
      <c r="Q295" s="3" t="s">
        <v>484</v>
      </c>
      <c r="R295" s="5" t="s">
        <v>494</v>
      </c>
      <c r="S295" s="5" t="s">
        <v>111</v>
      </c>
      <c r="T295" s="3"/>
      <c r="U295" s="3"/>
      <c r="V295" s="3"/>
      <c r="W295" s="3"/>
      <c r="X295" s="3"/>
      <c r="Y295" s="3"/>
      <c r="Z295" s="3"/>
      <c r="AA295" s="3"/>
      <c r="AB295" s="3"/>
      <c r="AC295" s="3"/>
      <c r="AD295" s="3"/>
      <c r="AE295" s="3"/>
      <c r="AF295" s="3"/>
      <c r="AG295" s="3"/>
      <c r="AH295" s="3"/>
      <c r="AI295" s="3"/>
      <c r="AJ295" s="3"/>
      <c r="AK295" s="3"/>
      <c r="AL295" s="3"/>
      <c r="AM295" s="3"/>
      <c r="AN295" s="5"/>
      <c r="AO295" s="5"/>
      <c r="AP295" s="5" t="s">
        <v>484</v>
      </c>
      <c r="AQ295" s="3" t="s">
        <v>110</v>
      </c>
      <c r="AR295" s="3" t="s">
        <v>947</v>
      </c>
      <c r="AS295" s="14" t="s">
        <v>576</v>
      </c>
    </row>
    <row r="296" spans="1:45" ht="15.75" hidden="1" customHeight="1">
      <c r="A296" s="7" t="s">
        <v>429</v>
      </c>
      <c r="B296" s="7">
        <v>13</v>
      </c>
      <c r="C296" s="4">
        <v>9</v>
      </c>
      <c r="D296" s="3" t="s">
        <v>82</v>
      </c>
      <c r="E296" s="3" t="s">
        <v>116</v>
      </c>
      <c r="F296" s="3" t="s">
        <v>852</v>
      </c>
      <c r="G296" s="4" t="str">
        <f t="shared" si="23"/>
        <v>13.9</v>
      </c>
      <c r="H296" s="3" t="s">
        <v>484</v>
      </c>
      <c r="I296" s="5"/>
      <c r="J296" s="5" t="s">
        <v>1107</v>
      </c>
      <c r="K296" s="3" t="str">
        <f t="shared" si="24"/>
        <v>&lt;b&gt;No minimum&lt;/b&gt; (Wearn &amp; Glover-Kapfer, 2017)</v>
      </c>
      <c r="L296" s="3" t="s">
        <v>207</v>
      </c>
      <c r="M296" s="3" t="s">
        <v>145</v>
      </c>
      <c r="N296" s="3" t="b">
        <v>1</v>
      </c>
      <c r="O296" s="3" t="s">
        <v>204</v>
      </c>
      <c r="P296" s="5" t="s">
        <v>206</v>
      </c>
      <c r="Q296" s="3" t="s">
        <v>484</v>
      </c>
      <c r="R296" s="5" t="s">
        <v>997</v>
      </c>
      <c r="S296" s="5" t="s">
        <v>111</v>
      </c>
      <c r="T296" s="3"/>
      <c r="U296" s="3"/>
      <c r="V296" s="3"/>
      <c r="W296" s="3"/>
      <c r="X296" s="3"/>
      <c r="Y296" s="3"/>
      <c r="Z296" s="3"/>
      <c r="AA296" s="3"/>
      <c r="AB296" s="3"/>
      <c r="AC296" s="3"/>
      <c r="AD296" s="3"/>
      <c r="AE296" s="3"/>
      <c r="AF296" s="3"/>
      <c r="AG296" s="3"/>
      <c r="AH296" s="3"/>
      <c r="AI296" s="3"/>
      <c r="AJ296" s="3"/>
      <c r="AK296" s="3"/>
      <c r="AL296" s="3"/>
      <c r="AM296" s="3"/>
      <c r="AN296" s="3"/>
      <c r="AO296" s="3"/>
      <c r="AP296" s="5" t="s">
        <v>484</v>
      </c>
      <c r="AQ296" s="3" t="s">
        <v>27</v>
      </c>
      <c r="AR296" s="3" t="s">
        <v>947</v>
      </c>
      <c r="AS296" s="14" t="s">
        <v>576</v>
      </c>
    </row>
    <row r="297" spans="1:45" ht="15.75" hidden="1" customHeight="1">
      <c r="A297" s="7" t="s">
        <v>429</v>
      </c>
      <c r="B297" s="7">
        <v>13</v>
      </c>
      <c r="C297" s="4">
        <v>10</v>
      </c>
      <c r="D297" s="3" t="s">
        <v>82</v>
      </c>
      <c r="E297" s="3" t="s">
        <v>116</v>
      </c>
      <c r="F297" s="3" t="s">
        <v>853</v>
      </c>
      <c r="G297" s="4" t="str">
        <f t="shared" si="23"/>
        <v>13.10</v>
      </c>
      <c r="H297" s="3" t="s">
        <v>484</v>
      </c>
      <c r="I297" s="3"/>
      <c r="J297" s="5" t="s">
        <v>1004</v>
      </c>
      <c r="K297" s="3" t="str">
        <f t="shared" si="24"/>
        <v>Ideally ≥ 1 km (Wearn &amp; Glover-Kapfer, 2017)</v>
      </c>
      <c r="L297" s="3" t="s">
        <v>285</v>
      </c>
      <c r="M297" s="7" t="s">
        <v>960</v>
      </c>
      <c r="N297" s="7"/>
      <c r="O297" s="3" t="s">
        <v>286</v>
      </c>
      <c r="P297" s="3" t="s">
        <v>1004</v>
      </c>
      <c r="Q297" s="3" t="s">
        <v>484</v>
      </c>
      <c r="R297" s="5" t="s">
        <v>997</v>
      </c>
      <c r="S297" s="5" t="s">
        <v>111</v>
      </c>
      <c r="T297" s="3"/>
      <c r="U297" s="3"/>
      <c r="V297" s="3"/>
      <c r="W297" s="3"/>
      <c r="X297" s="3"/>
      <c r="Y297" s="3"/>
      <c r="Z297" s="3"/>
      <c r="AA297" s="3"/>
      <c r="AB297" s="3"/>
      <c r="AC297" s="3"/>
      <c r="AD297" s="3"/>
      <c r="AE297" s="3"/>
      <c r="AF297" s="3"/>
      <c r="AG297" s="3"/>
      <c r="AH297" s="3"/>
      <c r="AI297" s="3"/>
      <c r="AJ297" s="3"/>
      <c r="AK297" s="3"/>
      <c r="AL297" s="3"/>
      <c r="AM297" s="3"/>
      <c r="AN297" s="3"/>
      <c r="AO297" s="3"/>
      <c r="AP297" s="5" t="s">
        <v>484</v>
      </c>
      <c r="AQ297" s="3" t="s">
        <v>27</v>
      </c>
      <c r="AR297" s="3" t="s">
        <v>947</v>
      </c>
      <c r="AS297" s="14" t="s">
        <v>576</v>
      </c>
    </row>
    <row r="298" spans="1:45" ht="15.75" hidden="1" customHeight="1">
      <c r="A298" s="7" t="s">
        <v>429</v>
      </c>
      <c r="B298" s="7">
        <v>13</v>
      </c>
      <c r="C298" s="4">
        <v>11</v>
      </c>
      <c r="D298" s="3" t="s">
        <v>82</v>
      </c>
      <c r="E298" s="3" t="s">
        <v>116</v>
      </c>
      <c r="F298" s="3" t="s">
        <v>854</v>
      </c>
      <c r="G298" s="4" t="str">
        <f t="shared" si="23"/>
        <v>13.11</v>
      </c>
      <c r="H298" s="3" t="s">
        <v>484</v>
      </c>
      <c r="I298" s="5"/>
      <c r="J298" s="5" t="s">
        <v>355</v>
      </c>
      <c r="K298" s="3" t="str">
        <f t="shared" si="24"/>
        <v>Spatially independent (Rowcliffe et al., 2013)</v>
      </c>
      <c r="L298" s="3" t="s">
        <v>354</v>
      </c>
      <c r="M298" s="5" t="s">
        <v>947</v>
      </c>
      <c r="N298" s="5"/>
      <c r="O298" s="3" t="s">
        <v>47</v>
      </c>
      <c r="P298" s="3" t="s">
        <v>355</v>
      </c>
      <c r="Q298" s="3" t="s">
        <v>484</v>
      </c>
      <c r="R298" s="5" t="s">
        <v>484</v>
      </c>
      <c r="S298" s="5" t="s">
        <v>111</v>
      </c>
      <c r="T298" s="3"/>
      <c r="U298" s="3"/>
      <c r="V298" s="3"/>
      <c r="W298" s="3"/>
      <c r="X298" s="3"/>
      <c r="Y298" s="3"/>
      <c r="Z298" s="3"/>
      <c r="AA298" s="3"/>
      <c r="AB298" s="3"/>
      <c r="AC298" s="3"/>
      <c r="AD298" s="3"/>
      <c r="AE298" s="3"/>
      <c r="AF298" s="3"/>
      <c r="AG298" s="3"/>
      <c r="AH298" s="3"/>
      <c r="AI298" s="3"/>
      <c r="AJ298" s="3"/>
      <c r="AK298" s="3"/>
      <c r="AL298" s="3"/>
      <c r="AM298" s="3"/>
      <c r="AN298" s="3" t="s">
        <v>47</v>
      </c>
      <c r="AO298" s="3"/>
      <c r="AP298" s="5" t="s">
        <v>484</v>
      </c>
      <c r="AQ298" s="3" t="s">
        <v>353</v>
      </c>
      <c r="AR298" s="3" t="s">
        <v>947</v>
      </c>
      <c r="AS298" s="14" t="s">
        <v>576</v>
      </c>
    </row>
    <row r="299" spans="1:45" ht="15.75" hidden="1" customHeight="1">
      <c r="A299" s="7" t="s">
        <v>429</v>
      </c>
      <c r="B299" s="7">
        <v>13</v>
      </c>
      <c r="C299" s="4">
        <v>16</v>
      </c>
      <c r="D299" s="3" t="s">
        <v>82</v>
      </c>
      <c r="E299" s="3" t="s">
        <v>115</v>
      </c>
      <c r="F299" s="3" t="s">
        <v>863</v>
      </c>
      <c r="G299" s="4" t="str">
        <f t="shared" si="23"/>
        <v>13.16</v>
      </c>
      <c r="H299" s="3" t="s">
        <v>484</v>
      </c>
      <c r="I299" s="5"/>
      <c r="J299" s="5" t="s">
        <v>1107</v>
      </c>
      <c r="K299" s="3" t="str">
        <f t="shared" si="24"/>
        <v>&lt;b&gt;No minimum&lt;/b&gt; (Becker et al., 2022; Moeller et al., 2023)</v>
      </c>
      <c r="L299" s="3" t="s">
        <v>206</v>
      </c>
      <c r="M299" s="3" t="s">
        <v>145</v>
      </c>
      <c r="N299" s="3" t="b">
        <v>1</v>
      </c>
      <c r="O299" s="3" t="s">
        <v>204</v>
      </c>
      <c r="P299" s="5" t="s">
        <v>206</v>
      </c>
      <c r="Q299" s="3" t="s">
        <v>484</v>
      </c>
      <c r="R299" s="5" t="s">
        <v>949</v>
      </c>
      <c r="S299" s="3"/>
      <c r="T299" s="3"/>
      <c r="U299" s="3"/>
      <c r="V299" s="3"/>
      <c r="W299" s="3"/>
      <c r="X299" s="3"/>
      <c r="Y299" s="3"/>
      <c r="Z299" s="3"/>
      <c r="AA299" s="3"/>
      <c r="AB299" s="3"/>
      <c r="AC299" s="3"/>
      <c r="AD299" s="3"/>
      <c r="AE299" s="3"/>
      <c r="AF299" s="3"/>
      <c r="AG299" s="3"/>
      <c r="AH299" s="3"/>
      <c r="AI299" s="3"/>
      <c r="AJ299" s="3"/>
      <c r="AK299" s="3"/>
      <c r="AL299" s="3"/>
      <c r="AM299" s="3"/>
      <c r="AN299" s="3"/>
      <c r="AO299" s="3"/>
      <c r="AP299" s="5" t="s">
        <v>484</v>
      </c>
      <c r="AQ299" s="3" t="s">
        <v>110</v>
      </c>
      <c r="AR299" s="3" t="s">
        <v>947</v>
      </c>
      <c r="AS299" s="14" t="s">
        <v>576</v>
      </c>
    </row>
    <row r="300" spans="1:45" ht="15.75" hidden="1" customHeight="1">
      <c r="A300" s="7" t="s">
        <v>429</v>
      </c>
      <c r="B300" s="7">
        <v>13</v>
      </c>
      <c r="C300" s="4">
        <v>17</v>
      </c>
      <c r="D300" s="3" t="s">
        <v>82</v>
      </c>
      <c r="E300" s="3" t="s">
        <v>115</v>
      </c>
      <c r="F300" s="3" t="s">
        <v>864</v>
      </c>
      <c r="G300" s="4" t="str">
        <f t="shared" si="23"/>
        <v>13.17</v>
      </c>
      <c r="H300" s="3" t="s">
        <v>484</v>
      </c>
      <c r="I300" s="3"/>
      <c r="J300" s="5" t="s">
        <v>1003</v>
      </c>
      <c r="K300" s="3" t="str">
        <f t="shared" si="24"/>
        <v>Ideally ≥ 30 (Becker et al., 2022; Moeller et al., 2023)</v>
      </c>
      <c r="L300" s="3" t="s">
        <v>239</v>
      </c>
      <c r="M300" s="7" t="s">
        <v>960</v>
      </c>
      <c r="N300" s="7"/>
      <c r="O300" s="3" t="s">
        <v>240</v>
      </c>
      <c r="P300" s="3" t="s">
        <v>1003</v>
      </c>
      <c r="Q300" s="3" t="s">
        <v>484</v>
      </c>
      <c r="R300" s="5" t="s">
        <v>949</v>
      </c>
      <c r="S300" s="3"/>
      <c r="T300" s="3"/>
      <c r="U300" s="3"/>
      <c r="V300" s="3"/>
      <c r="W300" s="3"/>
      <c r="X300" s="3"/>
      <c r="Y300" s="3"/>
      <c r="Z300" s="3"/>
      <c r="AA300" s="3"/>
      <c r="AB300" s="3"/>
      <c r="AC300" s="3"/>
      <c r="AD300" s="3"/>
      <c r="AE300" s="3"/>
      <c r="AF300" s="3"/>
      <c r="AG300" s="3"/>
      <c r="AH300" s="3"/>
      <c r="AI300" s="3"/>
      <c r="AJ300" s="3"/>
      <c r="AK300" s="3"/>
      <c r="AL300" s="3"/>
      <c r="AM300" s="3"/>
      <c r="AN300" s="3"/>
      <c r="AO300" s="3"/>
      <c r="AP300" s="5" t="s">
        <v>484</v>
      </c>
      <c r="AQ300" s="3" t="s">
        <v>110</v>
      </c>
      <c r="AR300" s="3" t="s">
        <v>947</v>
      </c>
      <c r="AS300" s="14" t="s">
        <v>576</v>
      </c>
    </row>
    <row r="301" spans="1:45" ht="15.75" hidden="1" customHeight="1">
      <c r="A301" s="7" t="s">
        <v>429</v>
      </c>
      <c r="B301" s="7">
        <v>13</v>
      </c>
      <c r="C301" s="4">
        <v>21</v>
      </c>
      <c r="D301" s="5" t="s">
        <v>82</v>
      </c>
      <c r="E301" s="3" t="s">
        <v>108</v>
      </c>
      <c r="F301" s="3" t="s">
        <v>862</v>
      </c>
      <c r="G301" s="4" t="str">
        <f t="shared" si="23"/>
        <v>13.21</v>
      </c>
      <c r="H301" s="3" t="s">
        <v>484</v>
      </c>
      <c r="I301" s="5"/>
      <c r="J301" s="5" t="s">
        <v>1060</v>
      </c>
      <c r="K301" s="3" t="str">
        <f t="shared" si="24"/>
        <v>Note: these recommendations are the same as REM (Becker et al., 2022; Moeller et al., 2023)</v>
      </c>
      <c r="L301" s="5" t="s">
        <v>111</v>
      </c>
      <c r="M301" s="5" t="s">
        <v>494</v>
      </c>
      <c r="N301" s="5"/>
      <c r="O301" s="3" t="s">
        <v>484</v>
      </c>
      <c r="P301" s="5" t="s">
        <v>1060</v>
      </c>
      <c r="Q301" s="3" t="s">
        <v>484</v>
      </c>
      <c r="R301" s="5" t="s">
        <v>494</v>
      </c>
      <c r="S301" s="5" t="s">
        <v>111</v>
      </c>
      <c r="T301" s="3"/>
      <c r="U301" s="3"/>
      <c r="V301" s="3"/>
      <c r="W301" s="3"/>
      <c r="X301" s="3"/>
      <c r="Y301" s="3"/>
      <c r="Z301" s="3"/>
      <c r="AA301" s="3"/>
      <c r="AB301" s="3"/>
      <c r="AC301" s="3"/>
      <c r="AD301" s="3"/>
      <c r="AE301" s="3"/>
      <c r="AF301" s="3"/>
      <c r="AG301" s="3"/>
      <c r="AH301" s="3"/>
      <c r="AI301" s="3"/>
      <c r="AJ301" s="3"/>
      <c r="AK301" s="3"/>
      <c r="AL301" s="3"/>
      <c r="AM301" s="3"/>
      <c r="AN301" s="5"/>
      <c r="AO301" s="5"/>
      <c r="AP301" s="5" t="s">
        <v>484</v>
      </c>
      <c r="AQ301" s="5" t="s">
        <v>110</v>
      </c>
      <c r="AR301" s="3" t="s">
        <v>947</v>
      </c>
      <c r="AS301" s="14" t="s">
        <v>576</v>
      </c>
    </row>
    <row r="302" spans="1:45" ht="15.75" hidden="1" customHeight="1">
      <c r="A302" s="7" t="s">
        <v>429</v>
      </c>
      <c r="B302" s="7">
        <v>13</v>
      </c>
      <c r="C302" s="4">
        <v>18</v>
      </c>
      <c r="D302" s="5" t="s">
        <v>82</v>
      </c>
      <c r="E302" s="3" t="s">
        <v>108</v>
      </c>
      <c r="F302" s="3" t="s">
        <v>859</v>
      </c>
      <c r="G302" s="4" t="str">
        <f t="shared" si="23"/>
        <v>13.18</v>
      </c>
      <c r="H302" s="3" t="s">
        <v>397</v>
      </c>
      <c r="I302" s="3"/>
      <c r="J302" s="5" t="s">
        <v>1106</v>
      </c>
      <c r="K302" s="3" t="str">
        <f t="shared" si="24"/>
        <v>&lt;b&gt;≥ 20 (minumum)&lt;/b&gt; (REM: Rowcliffe et al., 2008; Wearn &amp; Glover-Kapfer, 2017)</v>
      </c>
      <c r="L302" s="5" t="s">
        <v>391</v>
      </c>
      <c r="M302" s="3" t="s">
        <v>145</v>
      </c>
      <c r="N302" s="3" t="b">
        <v>1</v>
      </c>
      <c r="O302" s="5" t="s">
        <v>989</v>
      </c>
      <c r="P302" s="5" t="s">
        <v>988</v>
      </c>
      <c r="Q302" s="3" t="s">
        <v>484</v>
      </c>
      <c r="R302" s="5" t="s">
        <v>965</v>
      </c>
      <c r="S302" s="5" t="s">
        <v>111</v>
      </c>
      <c r="T302" s="3"/>
      <c r="U302" s="3"/>
      <c r="V302" s="3"/>
      <c r="W302" s="3"/>
      <c r="X302" s="3"/>
      <c r="Y302" s="3"/>
      <c r="Z302" s="3"/>
      <c r="AA302" s="3"/>
      <c r="AB302" s="3"/>
      <c r="AC302" s="3"/>
      <c r="AD302" s="3"/>
      <c r="AE302" s="3"/>
      <c r="AF302" s="3"/>
      <c r="AG302" s="3"/>
      <c r="AH302" s="3" t="s">
        <v>570</v>
      </c>
      <c r="AI302" s="3"/>
      <c r="AJ302" s="3"/>
      <c r="AK302" s="3"/>
      <c r="AL302" s="3"/>
      <c r="AM302" s="3"/>
      <c r="AN302" s="3"/>
      <c r="AO302" s="3"/>
      <c r="AP302" s="5" t="s">
        <v>484</v>
      </c>
      <c r="AQ302" s="5" t="s">
        <v>164</v>
      </c>
      <c r="AR302" s="3" t="s">
        <v>947</v>
      </c>
      <c r="AS302" s="14" t="s">
        <v>576</v>
      </c>
    </row>
    <row r="303" spans="1:45" ht="15.75" hidden="1" customHeight="1">
      <c r="A303" s="7" t="s">
        <v>429</v>
      </c>
      <c r="B303" s="7">
        <v>13</v>
      </c>
      <c r="C303" s="4">
        <v>19</v>
      </c>
      <c r="D303" s="5" t="s">
        <v>82</v>
      </c>
      <c r="E303" s="3" t="s">
        <v>108</v>
      </c>
      <c r="F303" s="3" t="s">
        <v>860</v>
      </c>
      <c r="G303" s="4" t="str">
        <f t="shared" si="23"/>
        <v>13.19</v>
      </c>
      <c r="H303" s="3" t="s">
        <v>484</v>
      </c>
      <c r="I303" s="3"/>
      <c r="J303" s="5" t="s">
        <v>162</v>
      </c>
      <c r="K303" s="3" t="str">
        <f t="shared" si="24"/>
        <v>Ideally &gt; 50 (REM: Rowcliffe et al., 2008; Wearn &amp; Glover-Kapfer, 2017)</v>
      </c>
      <c r="L303" s="5" t="s">
        <v>165</v>
      </c>
      <c r="M303" s="7" t="s">
        <v>960</v>
      </c>
      <c r="N303" s="7"/>
      <c r="O303" s="5" t="s">
        <v>163</v>
      </c>
      <c r="P303" s="5" t="s">
        <v>162</v>
      </c>
      <c r="Q303" s="3" t="s">
        <v>484</v>
      </c>
      <c r="R303" s="5" t="s">
        <v>965</v>
      </c>
      <c r="S303" s="5" t="s">
        <v>111</v>
      </c>
      <c r="T303" s="3"/>
      <c r="U303" s="3"/>
      <c r="V303" s="3"/>
      <c r="W303" s="3"/>
      <c r="X303" s="3"/>
      <c r="Y303" s="3"/>
      <c r="Z303" s="3"/>
      <c r="AA303" s="3"/>
      <c r="AB303" s="3"/>
      <c r="AC303" s="3"/>
      <c r="AD303" s="3"/>
      <c r="AE303" s="3"/>
      <c r="AF303" s="3"/>
      <c r="AG303" s="3"/>
      <c r="AH303" s="3"/>
      <c r="AI303" s="3"/>
      <c r="AJ303" s="3"/>
      <c r="AK303" s="3"/>
      <c r="AL303" s="3"/>
      <c r="AM303" s="3"/>
      <c r="AN303" s="5"/>
      <c r="AO303" s="5"/>
      <c r="AP303" s="5" t="s">
        <v>484</v>
      </c>
      <c r="AQ303" s="5" t="s">
        <v>164</v>
      </c>
      <c r="AR303" s="3" t="s">
        <v>947</v>
      </c>
      <c r="AS303" s="14" t="s">
        <v>576</v>
      </c>
    </row>
    <row r="304" spans="1:45" ht="15.75" hidden="1" customHeight="1">
      <c r="A304" s="7" t="s">
        <v>429</v>
      </c>
      <c r="B304" s="7">
        <v>13</v>
      </c>
      <c r="C304" s="4">
        <v>20</v>
      </c>
      <c r="D304" s="5" t="s">
        <v>82</v>
      </c>
      <c r="E304" s="3" t="s">
        <v>108</v>
      </c>
      <c r="F304" s="3" t="s">
        <v>861</v>
      </c>
      <c r="G304" s="4" t="str">
        <f t="shared" si="23"/>
        <v>13.20</v>
      </c>
      <c r="H304" s="3" t="s">
        <v>484</v>
      </c>
      <c r="I304" s="5"/>
      <c r="J304" s="5" t="s">
        <v>350</v>
      </c>
      <c r="K304" s="3" t="str">
        <f t="shared" si="24"/>
        <v>Dependent on species' density (REM: Wearn &amp; Glover-Kapfer, 2017)</v>
      </c>
      <c r="L304" s="5" t="s">
        <v>349</v>
      </c>
      <c r="M304" s="5" t="s">
        <v>1068</v>
      </c>
      <c r="N304" s="5"/>
      <c r="O304" s="5" t="s">
        <v>47</v>
      </c>
      <c r="P304" s="5" t="s">
        <v>350</v>
      </c>
      <c r="Q304" s="3" t="s">
        <v>484</v>
      </c>
      <c r="R304" s="5" t="s">
        <v>484</v>
      </c>
      <c r="S304" s="5" t="s">
        <v>111</v>
      </c>
      <c r="T304" s="3"/>
      <c r="U304" s="3"/>
      <c r="V304" s="3"/>
      <c r="W304" s="3"/>
      <c r="X304" s="3"/>
      <c r="Y304" s="3"/>
      <c r="Z304" s="3"/>
      <c r="AA304" s="3"/>
      <c r="AB304" s="3"/>
      <c r="AC304" s="3"/>
      <c r="AD304" s="3"/>
      <c r="AE304" s="3"/>
      <c r="AF304" s="3"/>
      <c r="AG304" s="3"/>
      <c r="AH304" s="3"/>
      <c r="AI304" s="3"/>
      <c r="AJ304" s="3"/>
      <c r="AK304" s="3"/>
      <c r="AL304" s="3"/>
      <c r="AM304" s="3"/>
      <c r="AN304" s="3" t="s">
        <v>47</v>
      </c>
      <c r="AO304" s="3"/>
      <c r="AP304" s="5" t="s">
        <v>350</v>
      </c>
      <c r="AQ304" s="5" t="s">
        <v>182</v>
      </c>
      <c r="AR304" s="3" t="s">
        <v>947</v>
      </c>
      <c r="AS304" s="14" t="s">
        <v>576</v>
      </c>
    </row>
    <row r="305" spans="1:45" ht="15.75" hidden="1" customHeight="1">
      <c r="A305" s="7" t="s">
        <v>429</v>
      </c>
      <c r="B305" s="7">
        <v>13</v>
      </c>
      <c r="C305" s="4">
        <v>22</v>
      </c>
      <c r="D305" s="5" t="s">
        <v>82</v>
      </c>
      <c r="E305" s="3" t="s">
        <v>120</v>
      </c>
      <c r="F305" s="3" t="s">
        <v>871</v>
      </c>
      <c r="G305" s="4" t="str">
        <f t="shared" si="23"/>
        <v>13.22</v>
      </c>
      <c r="H305" s="3" t="s">
        <v>484</v>
      </c>
      <c r="I305" s="3"/>
      <c r="J305" s="5" t="s">
        <v>323</v>
      </c>
      <c r="K305" s="3" t="str">
        <f t="shared" si="24"/>
        <v>Ideally &lt; 12 months (Wearn &amp; Glover-Kapfer, 2017)</v>
      </c>
      <c r="L305" s="5" t="s">
        <v>321</v>
      </c>
      <c r="M305" s="7" t="s">
        <v>960</v>
      </c>
      <c r="N305" s="7"/>
      <c r="O305" s="5" t="s">
        <v>322</v>
      </c>
      <c r="P305" s="5" t="s">
        <v>323</v>
      </c>
      <c r="Q305" s="3" t="s">
        <v>484</v>
      </c>
      <c r="R305" s="5" t="s">
        <v>959</v>
      </c>
      <c r="S305" s="5" t="s">
        <v>111</v>
      </c>
      <c r="T305" s="3"/>
      <c r="U305" s="3"/>
      <c r="V305" s="3"/>
      <c r="W305" s="3"/>
      <c r="X305" s="3"/>
      <c r="Y305" s="3"/>
      <c r="Z305" s="3"/>
      <c r="AA305" s="3"/>
      <c r="AB305" s="3"/>
      <c r="AC305" s="3"/>
      <c r="AD305" s="3"/>
      <c r="AE305" s="3"/>
      <c r="AF305" s="3"/>
      <c r="AG305" s="3"/>
      <c r="AH305" s="3"/>
      <c r="AI305" s="3"/>
      <c r="AJ305" s="3"/>
      <c r="AK305" s="3"/>
      <c r="AL305" s="3"/>
      <c r="AM305" s="3"/>
      <c r="AN305" s="5"/>
      <c r="AO305" s="5"/>
      <c r="AP305" s="5" t="s">
        <v>484</v>
      </c>
      <c r="AQ305" s="5" t="s">
        <v>27</v>
      </c>
      <c r="AR305" s="3" t="s">
        <v>947</v>
      </c>
      <c r="AS305" s="14" t="s">
        <v>576</v>
      </c>
    </row>
    <row r="306" spans="1:45" ht="15.75" hidden="1" customHeight="1">
      <c r="A306" s="7" t="s">
        <v>429</v>
      </c>
      <c r="B306" s="7">
        <v>13</v>
      </c>
      <c r="C306" s="4">
        <v>23</v>
      </c>
      <c r="D306" s="5" t="s">
        <v>82</v>
      </c>
      <c r="E306" s="3" t="s">
        <v>120</v>
      </c>
      <c r="F306" s="3" t="s">
        <v>872</v>
      </c>
      <c r="G306" s="4" t="str">
        <f t="shared" si="23"/>
        <v>13.23</v>
      </c>
      <c r="H306" s="3" t="s">
        <v>484</v>
      </c>
      <c r="I306" s="5"/>
      <c r="J306" s="5" t="s">
        <v>1108</v>
      </c>
      <c r="K306" s="3" t="str">
        <f t="shared" si="24"/>
        <v>&lt;b&gt;No maximum&lt;/b&gt; (Rowcliffe et al., 2008)</v>
      </c>
      <c r="L306" s="5" t="s">
        <v>308</v>
      </c>
      <c r="M306" s="5" t="s">
        <v>991</v>
      </c>
      <c r="N306" s="3" t="b">
        <v>1</v>
      </c>
      <c r="O306" s="5" t="s">
        <v>309</v>
      </c>
      <c r="P306" s="5" t="s">
        <v>310</v>
      </c>
      <c r="Q306" s="3" t="s">
        <v>484</v>
      </c>
      <c r="R306" s="5" t="s">
        <v>959</v>
      </c>
      <c r="S306" s="5" t="s">
        <v>111</v>
      </c>
      <c r="T306" s="3"/>
      <c r="U306" s="3"/>
      <c r="V306" s="3"/>
      <c r="W306" s="3"/>
      <c r="X306" s="3"/>
      <c r="Y306" s="3"/>
      <c r="Z306" s="3"/>
      <c r="AA306" s="3"/>
      <c r="AB306" s="3"/>
      <c r="AC306" s="3"/>
      <c r="AD306" s="3"/>
      <c r="AE306" s="3"/>
      <c r="AF306" s="3"/>
      <c r="AG306" s="3"/>
      <c r="AH306" s="3"/>
      <c r="AI306" s="3"/>
      <c r="AJ306" s="3"/>
      <c r="AK306" s="3"/>
      <c r="AL306" s="3"/>
      <c r="AM306" s="3"/>
      <c r="AN306" s="5"/>
      <c r="AO306" s="5"/>
      <c r="AP306" s="5" t="s">
        <v>484</v>
      </c>
      <c r="AQ306" s="5" t="s">
        <v>307</v>
      </c>
      <c r="AR306" s="3" t="s">
        <v>947</v>
      </c>
      <c r="AS306" s="14" t="s">
        <v>576</v>
      </c>
    </row>
    <row r="307" spans="1:45" ht="15.75" hidden="1" customHeight="1">
      <c r="A307" s="7" t="s">
        <v>429</v>
      </c>
      <c r="B307" s="7">
        <v>13</v>
      </c>
      <c r="C307" s="4">
        <v>24</v>
      </c>
      <c r="D307" s="5" t="s">
        <v>82</v>
      </c>
      <c r="E307" s="3" t="s">
        <v>120</v>
      </c>
      <c r="F307" s="3" t="s">
        <v>1067</v>
      </c>
      <c r="G307" s="4" t="str">
        <f t="shared" si="23"/>
        <v>13.24</v>
      </c>
      <c r="H307" s="3" t="s">
        <v>484</v>
      </c>
      <c r="I307" s="5"/>
      <c r="J307" s="5" t="s">
        <v>1108</v>
      </c>
      <c r="K307" s="3" t="str">
        <f t="shared" si="24"/>
        <v>&lt;b&gt;No maximum&lt;/b&gt; (Rowcliffe et al., 2008)</v>
      </c>
      <c r="L307" s="5" t="s">
        <v>308</v>
      </c>
      <c r="M307" s="5" t="s">
        <v>991</v>
      </c>
      <c r="N307" s="3" t="b">
        <v>1</v>
      </c>
      <c r="O307" s="5" t="s">
        <v>309</v>
      </c>
      <c r="P307" s="5" t="s">
        <v>310</v>
      </c>
      <c r="Q307" s="3" t="s">
        <v>484</v>
      </c>
      <c r="R307" s="5" t="s">
        <v>959</v>
      </c>
      <c r="S307" s="5" t="s">
        <v>111</v>
      </c>
      <c r="T307" s="3"/>
      <c r="U307" s="3"/>
      <c r="V307" s="3"/>
      <c r="W307" s="3"/>
      <c r="X307" s="3"/>
      <c r="Y307" s="3"/>
      <c r="Z307" s="3"/>
      <c r="AA307" s="3"/>
      <c r="AB307" s="3"/>
      <c r="AC307" s="3"/>
      <c r="AD307" s="3"/>
      <c r="AE307" s="3"/>
      <c r="AF307" s="3"/>
      <c r="AG307" s="3"/>
      <c r="AH307" s="3"/>
      <c r="AI307" s="3"/>
      <c r="AJ307" s="3"/>
      <c r="AK307" s="3"/>
      <c r="AL307" s="3"/>
      <c r="AM307" s="3"/>
      <c r="AN307" s="5"/>
      <c r="AO307" s="5"/>
      <c r="AP307" s="5" t="s">
        <v>484</v>
      </c>
      <c r="AQ307" s="5" t="s">
        <v>307</v>
      </c>
      <c r="AR307" s="3" t="s">
        <v>947</v>
      </c>
      <c r="AS307" s="14" t="s">
        <v>576</v>
      </c>
    </row>
    <row r="308" spans="1:45" ht="15.75" hidden="1" customHeight="1">
      <c r="A308" s="7" t="s">
        <v>429</v>
      </c>
      <c r="B308" s="7">
        <v>15</v>
      </c>
      <c r="C308" s="4">
        <v>1</v>
      </c>
      <c r="D308" s="3" t="s">
        <v>51</v>
      </c>
      <c r="E308" s="3" t="s">
        <v>31</v>
      </c>
      <c r="F308" s="3" t="s">
        <v>882</v>
      </c>
      <c r="G308" s="4" t="str">
        <f t="shared" si="23"/>
        <v>15.1</v>
      </c>
      <c r="H308" s="3" t="s">
        <v>484</v>
      </c>
      <c r="I308" s="5"/>
      <c r="J308" s="5" t="s">
        <v>94</v>
      </c>
      <c r="K308" s="3" t="str">
        <f t="shared" si="24"/>
        <v>Random with respect to movement (Loonam et al., 2021)</v>
      </c>
      <c r="L308" s="3" t="s">
        <v>94</v>
      </c>
      <c r="M308" s="5" t="s">
        <v>947</v>
      </c>
      <c r="N308" s="5"/>
      <c r="O308" s="3" t="s">
        <v>85</v>
      </c>
      <c r="P308" s="3" t="s">
        <v>94</v>
      </c>
      <c r="Q308" s="3" t="s">
        <v>484</v>
      </c>
      <c r="R308" s="5" t="s">
        <v>484</v>
      </c>
      <c r="S308" s="3"/>
      <c r="T308" s="3"/>
      <c r="U308" s="3"/>
      <c r="V308" s="3"/>
      <c r="W308" s="3"/>
      <c r="X308" s="3"/>
      <c r="Y308" s="3"/>
      <c r="Z308" s="3"/>
      <c r="AA308" s="3"/>
      <c r="AB308" s="3"/>
      <c r="AC308" s="3"/>
      <c r="AD308" s="3"/>
      <c r="AE308" s="3"/>
      <c r="AF308" s="3"/>
      <c r="AG308" s="3"/>
      <c r="AH308" s="3"/>
      <c r="AI308" s="3"/>
      <c r="AJ308" s="3"/>
      <c r="AK308" s="3"/>
      <c r="AL308" s="3"/>
      <c r="AM308" s="3"/>
      <c r="AN308" s="3" t="s">
        <v>47</v>
      </c>
      <c r="AO308" s="3"/>
      <c r="AP308" s="5" t="s">
        <v>484</v>
      </c>
      <c r="AQ308" s="3" t="s">
        <v>42</v>
      </c>
      <c r="AR308" s="3" t="s">
        <v>947</v>
      </c>
      <c r="AS308" s="14" t="s">
        <v>576</v>
      </c>
    </row>
    <row r="309" spans="1:45" ht="15.75" hidden="1" customHeight="1">
      <c r="A309" s="7" t="s">
        <v>429</v>
      </c>
      <c r="B309" s="7">
        <v>15</v>
      </c>
      <c r="C309" s="4">
        <v>2</v>
      </c>
      <c r="D309" s="3" t="s">
        <v>51</v>
      </c>
      <c r="E309" s="3" t="s">
        <v>31</v>
      </c>
      <c r="F309" s="3" t="s">
        <v>883</v>
      </c>
      <c r="G309" s="4" t="str">
        <f t="shared" ref="G309:G317" si="25">B309&amp;"."&amp;C309</f>
        <v>15.2</v>
      </c>
      <c r="H309" s="3" t="s">
        <v>484</v>
      </c>
      <c r="I309" s="5"/>
      <c r="J309" s="5" t="s">
        <v>65</v>
      </c>
      <c r="K309" s="3" t="str">
        <f t="shared" ref="K309:K317" si="26">J309&amp;" ("&amp;AQ309&amp;")"</f>
        <v>Systematic (Loonam et al., 2021)</v>
      </c>
      <c r="L309" s="3" t="s">
        <v>65</v>
      </c>
      <c r="M309" s="5" t="s">
        <v>947</v>
      </c>
      <c r="N309" s="5"/>
      <c r="O309" s="3" t="s">
        <v>65</v>
      </c>
      <c r="P309" s="3" t="s">
        <v>65</v>
      </c>
      <c r="Q309" s="3" t="s">
        <v>484</v>
      </c>
      <c r="R309" s="5" t="s">
        <v>484</v>
      </c>
      <c r="S309" s="3"/>
      <c r="T309" s="3"/>
      <c r="U309" s="3"/>
      <c r="V309" s="3"/>
      <c r="W309" s="3"/>
      <c r="X309" s="3"/>
      <c r="Y309" s="3"/>
      <c r="Z309" s="3"/>
      <c r="AA309" s="3"/>
      <c r="AB309" s="3"/>
      <c r="AC309" s="3"/>
      <c r="AD309" s="3"/>
      <c r="AE309" s="3"/>
      <c r="AF309" s="3"/>
      <c r="AG309" s="3"/>
      <c r="AH309" s="3"/>
      <c r="AI309" s="3"/>
      <c r="AJ309" s="3"/>
      <c r="AK309" s="3"/>
      <c r="AL309" s="3"/>
      <c r="AM309" s="3"/>
      <c r="AN309" s="5"/>
      <c r="AO309" s="5"/>
      <c r="AP309" s="5" t="s">
        <v>484</v>
      </c>
      <c r="AQ309" s="3" t="s">
        <v>42</v>
      </c>
      <c r="AR309" s="3" t="s">
        <v>947</v>
      </c>
      <c r="AS309" s="14" t="s">
        <v>576</v>
      </c>
    </row>
    <row r="310" spans="1:45" ht="15.75" hidden="1" customHeight="1">
      <c r="A310" s="7" t="s">
        <v>429</v>
      </c>
      <c r="B310" s="7">
        <v>15</v>
      </c>
      <c r="C310" s="4">
        <v>3</v>
      </c>
      <c r="D310" s="3" t="s">
        <v>51</v>
      </c>
      <c r="E310" s="3" t="s">
        <v>31</v>
      </c>
      <c r="F310" s="3" t="s">
        <v>884</v>
      </c>
      <c r="G310" s="4" t="str">
        <f t="shared" si="25"/>
        <v>15.3</v>
      </c>
      <c r="H310" s="3" t="s">
        <v>484</v>
      </c>
      <c r="I310" s="5"/>
      <c r="J310" s="5" t="s">
        <v>48</v>
      </c>
      <c r="K310" s="3" t="str">
        <f t="shared" si="26"/>
        <v>Systematic random (Loonam et al., 2021)</v>
      </c>
      <c r="L310" s="3" t="s">
        <v>48</v>
      </c>
      <c r="M310" s="5" t="s">
        <v>947</v>
      </c>
      <c r="N310" s="5"/>
      <c r="O310" s="3" t="s">
        <v>48</v>
      </c>
      <c r="P310" s="3" t="s">
        <v>48</v>
      </c>
      <c r="Q310" s="3" t="s">
        <v>484</v>
      </c>
      <c r="R310" s="5" t="s">
        <v>484</v>
      </c>
      <c r="S310" s="3"/>
      <c r="T310" s="3"/>
      <c r="U310" s="3"/>
      <c r="V310" s="3"/>
      <c r="W310" s="3"/>
      <c r="X310" s="3"/>
      <c r="Y310" s="3"/>
      <c r="Z310" s="3"/>
      <c r="AA310" s="3"/>
      <c r="AB310" s="3"/>
      <c r="AC310" s="3"/>
      <c r="AD310" s="3"/>
      <c r="AE310" s="3"/>
      <c r="AF310" s="3"/>
      <c r="AG310" s="3"/>
      <c r="AH310" s="3"/>
      <c r="AI310" s="3"/>
      <c r="AJ310" s="3"/>
      <c r="AK310" s="3"/>
      <c r="AL310" s="3"/>
      <c r="AM310" s="3"/>
      <c r="AN310" s="5"/>
      <c r="AO310" s="5"/>
      <c r="AP310" s="5" t="s">
        <v>484</v>
      </c>
      <c r="AQ310" s="3" t="s">
        <v>42</v>
      </c>
      <c r="AR310" s="3" t="s">
        <v>947</v>
      </c>
      <c r="AS310" s="14" t="s">
        <v>576</v>
      </c>
    </row>
    <row r="311" spans="1:45" ht="15.75" hidden="1" customHeight="1">
      <c r="A311" s="7" t="s">
        <v>429</v>
      </c>
      <c r="B311" s="7">
        <v>15</v>
      </c>
      <c r="C311" s="4">
        <v>4</v>
      </c>
      <c r="D311" s="7" t="s">
        <v>51</v>
      </c>
      <c r="E311" s="7" t="s">
        <v>113</v>
      </c>
      <c r="F311" s="3" t="s">
        <v>890</v>
      </c>
      <c r="G311" s="4" t="str">
        <f t="shared" si="25"/>
        <v>15.4</v>
      </c>
      <c r="H311" s="3" t="s">
        <v>484</v>
      </c>
      <c r="I311" s="5"/>
      <c r="J311" s="5" t="s">
        <v>348</v>
      </c>
      <c r="K311" s="3" t="str">
        <f t="shared" si="26"/>
        <v>Dependent on species density and distribution (e.g., more cameras with lower density and more clumped distribution) (Moeller et al., 2018)</v>
      </c>
      <c r="L311" s="7" t="s">
        <v>336</v>
      </c>
      <c r="M311" s="5" t="s">
        <v>1053</v>
      </c>
      <c r="N311" s="5"/>
      <c r="O311" s="7" t="s">
        <v>47</v>
      </c>
      <c r="P311" s="5" t="s">
        <v>348</v>
      </c>
      <c r="Q311" s="3" t="s">
        <v>484</v>
      </c>
      <c r="R311" s="5" t="s">
        <v>484</v>
      </c>
      <c r="S311" s="7"/>
      <c r="T311" s="3"/>
      <c r="U311" s="3"/>
      <c r="V311" s="3"/>
      <c r="W311" s="3"/>
      <c r="X311" s="3"/>
      <c r="Y311" s="3"/>
      <c r="Z311" s="3"/>
      <c r="AA311" s="3"/>
      <c r="AB311" s="3"/>
      <c r="AC311" s="3"/>
      <c r="AD311" s="3"/>
      <c r="AE311" s="3"/>
      <c r="AF311" s="3"/>
      <c r="AG311" s="3"/>
      <c r="AH311" s="3"/>
      <c r="AI311" s="3"/>
      <c r="AJ311" s="3"/>
      <c r="AK311" s="3"/>
      <c r="AL311" s="3"/>
      <c r="AM311" s="3"/>
      <c r="AN311" s="5"/>
      <c r="AO311" s="5"/>
      <c r="AP311" s="5" t="s">
        <v>484</v>
      </c>
      <c r="AQ311" s="7" t="s">
        <v>118</v>
      </c>
      <c r="AR311" s="3" t="s">
        <v>947</v>
      </c>
      <c r="AS311" s="14" t="s">
        <v>576</v>
      </c>
    </row>
    <row r="312" spans="1:45" ht="15.75" hidden="1" customHeight="1">
      <c r="A312" s="7" t="s">
        <v>429</v>
      </c>
      <c r="B312" s="7">
        <v>15</v>
      </c>
      <c r="C312" s="4">
        <v>5</v>
      </c>
      <c r="D312" s="3" t="s">
        <v>51</v>
      </c>
      <c r="E312" s="3" t="s">
        <v>116</v>
      </c>
      <c r="F312" s="3" t="s">
        <v>885</v>
      </c>
      <c r="G312" s="4" t="str">
        <f t="shared" si="25"/>
        <v>15.5</v>
      </c>
      <c r="H312" s="3" t="s">
        <v>593</v>
      </c>
      <c r="I312" s="3"/>
      <c r="J312" s="5" t="s">
        <v>1107</v>
      </c>
      <c r="K312" s="3" t="str">
        <f t="shared" si="26"/>
        <v>&lt;b&gt;No minimum&lt;/b&gt; (Howe et al., 2017)</v>
      </c>
      <c r="L312" s="3" t="s">
        <v>214</v>
      </c>
      <c r="M312" s="3" t="s">
        <v>145</v>
      </c>
      <c r="N312" s="3" t="b">
        <v>1</v>
      </c>
      <c r="O312" s="3" t="s">
        <v>204</v>
      </c>
      <c r="P312" s="5" t="s">
        <v>206</v>
      </c>
      <c r="Q312" s="3" t="s">
        <v>1056</v>
      </c>
      <c r="R312" s="5" t="s">
        <v>997</v>
      </c>
      <c r="S312" s="3"/>
      <c r="T312" s="3"/>
      <c r="U312" s="3"/>
      <c r="V312" s="3"/>
      <c r="W312" s="3"/>
      <c r="X312" s="3"/>
      <c r="Y312" s="3"/>
      <c r="Z312" s="3"/>
      <c r="AA312" s="3"/>
      <c r="AB312" s="3"/>
      <c r="AC312" s="3"/>
      <c r="AD312" s="3"/>
      <c r="AE312" s="3" t="s">
        <v>31</v>
      </c>
      <c r="AF312" s="3"/>
      <c r="AG312" s="3"/>
      <c r="AH312" s="3"/>
      <c r="AI312" s="3"/>
      <c r="AJ312" s="3"/>
      <c r="AK312" s="3"/>
      <c r="AL312" s="3"/>
      <c r="AM312" s="3"/>
      <c r="AN312" s="5"/>
      <c r="AO312" s="5"/>
      <c r="AP312" s="5" t="s">
        <v>484</v>
      </c>
      <c r="AQ312" s="3" t="s">
        <v>205</v>
      </c>
      <c r="AR312" s="3" t="s">
        <v>947</v>
      </c>
      <c r="AS312" s="14" t="s">
        <v>576</v>
      </c>
    </row>
    <row r="313" spans="1:45" ht="15.75" hidden="1" customHeight="1">
      <c r="A313" s="7" t="s">
        <v>429</v>
      </c>
      <c r="B313" s="7">
        <v>15</v>
      </c>
      <c r="C313" s="4">
        <v>6</v>
      </c>
      <c r="D313" s="3" t="s">
        <v>51</v>
      </c>
      <c r="E313" s="3" t="s">
        <v>115</v>
      </c>
      <c r="F313" s="3" t="s">
        <v>889</v>
      </c>
      <c r="G313" s="4" t="str">
        <f t="shared" si="25"/>
        <v>15.6</v>
      </c>
      <c r="H313" s="3" t="s">
        <v>484</v>
      </c>
      <c r="I313" s="5"/>
      <c r="J313" s="5" t="s">
        <v>1107</v>
      </c>
      <c r="K313" s="3" t="str">
        <f t="shared" si="26"/>
        <v>&lt;b&gt;No minimum&lt;/b&gt; (Howe et al., 2017)</v>
      </c>
      <c r="L313" s="3" t="s">
        <v>206</v>
      </c>
      <c r="M313" s="3" t="s">
        <v>145</v>
      </c>
      <c r="N313" s="3" t="b">
        <v>1</v>
      </c>
      <c r="O313" s="3" t="s">
        <v>204</v>
      </c>
      <c r="P313" s="5" t="s">
        <v>206</v>
      </c>
      <c r="Q313" s="3" t="s">
        <v>484</v>
      </c>
      <c r="R313" s="5" t="s">
        <v>949</v>
      </c>
      <c r="S313" s="3"/>
      <c r="T313" s="3"/>
      <c r="U313" s="3"/>
      <c r="V313" s="3"/>
      <c r="W313" s="3"/>
      <c r="X313" s="3"/>
      <c r="Y313" s="3"/>
      <c r="Z313" s="3"/>
      <c r="AA313" s="3"/>
      <c r="AB313" s="3"/>
      <c r="AC313" s="3"/>
      <c r="AD313" s="3"/>
      <c r="AE313" s="3"/>
      <c r="AF313" s="3"/>
      <c r="AG313" s="3"/>
      <c r="AH313" s="3"/>
      <c r="AI313" s="3"/>
      <c r="AJ313" s="3"/>
      <c r="AK313" s="3"/>
      <c r="AL313" s="3"/>
      <c r="AM313" s="3"/>
      <c r="AN313" s="3"/>
      <c r="AO313" s="3"/>
      <c r="AP313" s="5" t="s">
        <v>484</v>
      </c>
      <c r="AQ313" s="3" t="s">
        <v>205</v>
      </c>
      <c r="AR313" s="3" t="s">
        <v>947</v>
      </c>
      <c r="AS313" s="14" t="s">
        <v>576</v>
      </c>
    </row>
    <row r="314" spans="1:45" ht="15.75" hidden="1" customHeight="1">
      <c r="A314" s="7" t="s">
        <v>429</v>
      </c>
      <c r="B314" s="7">
        <v>15</v>
      </c>
      <c r="C314" s="4">
        <v>7</v>
      </c>
      <c r="D314" s="5" t="s">
        <v>51</v>
      </c>
      <c r="E314" s="3" t="s">
        <v>108</v>
      </c>
      <c r="F314" s="3" t="s">
        <v>886</v>
      </c>
      <c r="G314" s="4" t="str">
        <f t="shared" si="25"/>
        <v>15.7</v>
      </c>
      <c r="H314" s="3" t="s">
        <v>484</v>
      </c>
      <c r="I314" s="5"/>
      <c r="J314" s="5" t="s">
        <v>1052</v>
      </c>
      <c r="K314" s="3" t="str">
        <f t="shared" si="26"/>
        <v>Dependent on species' density and distribution (e.g., more cameras with lower density and more clumped distribution) (Howe et al., 2017)</v>
      </c>
      <c r="L314" s="5" t="s">
        <v>348</v>
      </c>
      <c r="M314" s="5" t="s">
        <v>1053</v>
      </c>
      <c r="N314" s="5"/>
      <c r="O314" s="5" t="s">
        <v>47</v>
      </c>
      <c r="P314" s="5" t="s">
        <v>1052</v>
      </c>
      <c r="Q314" s="3" t="s">
        <v>484</v>
      </c>
      <c r="R314" s="5" t="s">
        <v>484</v>
      </c>
      <c r="S314" s="5"/>
      <c r="T314" s="3"/>
      <c r="U314" s="3"/>
      <c r="V314" s="3"/>
      <c r="W314" s="3"/>
      <c r="X314" s="3"/>
      <c r="Y314" s="3"/>
      <c r="Z314" s="3"/>
      <c r="AA314" s="3"/>
      <c r="AB314" s="3"/>
      <c r="AC314" s="3"/>
      <c r="AD314" s="3"/>
      <c r="AE314" s="3"/>
      <c r="AF314" s="3"/>
      <c r="AG314" s="3"/>
      <c r="AH314" s="3"/>
      <c r="AI314" s="3"/>
      <c r="AJ314" s="3"/>
      <c r="AK314" s="3"/>
      <c r="AL314" s="3"/>
      <c r="AM314" s="3"/>
      <c r="AN314" s="3" t="s">
        <v>47</v>
      </c>
      <c r="AO314" s="3"/>
      <c r="AP314" s="5" t="s">
        <v>348</v>
      </c>
      <c r="AQ314" s="5" t="s">
        <v>205</v>
      </c>
      <c r="AR314" s="3" t="s">
        <v>947</v>
      </c>
      <c r="AS314" s="14" t="s">
        <v>576</v>
      </c>
    </row>
    <row r="315" spans="1:45" ht="15.75" hidden="1" customHeight="1">
      <c r="A315" s="7" t="s">
        <v>429</v>
      </c>
      <c r="B315" s="7">
        <v>15</v>
      </c>
      <c r="C315" s="4">
        <v>8</v>
      </c>
      <c r="D315" s="5" t="s">
        <v>51</v>
      </c>
      <c r="E315" s="3" t="s">
        <v>108</v>
      </c>
      <c r="F315" s="3" t="s">
        <v>887</v>
      </c>
      <c r="G315" s="4" t="str">
        <f t="shared" si="25"/>
        <v>15.8</v>
      </c>
      <c r="H315" s="3" t="s">
        <v>397</v>
      </c>
      <c r="I315" s="3"/>
      <c r="J315" s="5" t="s">
        <v>1106</v>
      </c>
      <c r="K315" s="3" t="str">
        <f t="shared" si="26"/>
        <v>&lt;b&gt;≥ 20 (minumum)&lt;/b&gt; (Moeller et al., 2018)</v>
      </c>
      <c r="L315" s="5" t="s">
        <v>390</v>
      </c>
      <c r="M315" s="3" t="s">
        <v>145</v>
      </c>
      <c r="N315" s="3" t="b">
        <v>1</v>
      </c>
      <c r="O315" s="5" t="s">
        <v>989</v>
      </c>
      <c r="P315" s="5" t="s">
        <v>988</v>
      </c>
      <c r="Q315" s="3" t="s">
        <v>484</v>
      </c>
      <c r="R315" s="5" t="s">
        <v>965</v>
      </c>
      <c r="S315" s="5"/>
      <c r="T315" s="3"/>
      <c r="U315" s="3"/>
      <c r="V315" s="3"/>
      <c r="W315" s="3"/>
      <c r="X315" s="3"/>
      <c r="Y315" s="3"/>
      <c r="Z315" s="3"/>
      <c r="AA315" s="3"/>
      <c r="AB315" s="3"/>
      <c r="AC315" s="3"/>
      <c r="AD315" s="3"/>
      <c r="AE315" s="3"/>
      <c r="AF315" s="3"/>
      <c r="AG315" s="3"/>
      <c r="AH315" s="3" t="s">
        <v>570</v>
      </c>
      <c r="AI315" s="3"/>
      <c r="AJ315" s="3"/>
      <c r="AK315" s="3"/>
      <c r="AL315" s="3"/>
      <c r="AM315" s="3"/>
      <c r="AN315" s="3"/>
      <c r="AO315" s="3"/>
      <c r="AP315" s="5" t="s">
        <v>484</v>
      </c>
      <c r="AQ315" s="5" t="s">
        <v>118</v>
      </c>
      <c r="AR315" s="3" t="s">
        <v>947</v>
      </c>
      <c r="AS315" s="14" t="s">
        <v>576</v>
      </c>
    </row>
    <row r="316" spans="1:45" ht="15.75" hidden="1" customHeight="1">
      <c r="A316" s="7" t="s">
        <v>429</v>
      </c>
      <c r="B316" s="7">
        <v>15</v>
      </c>
      <c r="C316" s="4">
        <v>9</v>
      </c>
      <c r="D316" s="5" t="s">
        <v>51</v>
      </c>
      <c r="E316" s="3" t="s">
        <v>108</v>
      </c>
      <c r="F316" s="3" t="s">
        <v>888</v>
      </c>
      <c r="G316" s="4" t="str">
        <f t="shared" si="25"/>
        <v>15.9</v>
      </c>
      <c r="H316" s="3" t="s">
        <v>484</v>
      </c>
      <c r="I316" s="3"/>
      <c r="J316" s="5" t="s">
        <v>162</v>
      </c>
      <c r="K316" s="3" t="str">
        <f t="shared" si="26"/>
        <v>Ideally &gt; 50 (Moeller et al., 2018)</v>
      </c>
      <c r="L316" s="5" t="s">
        <v>162</v>
      </c>
      <c r="M316" s="7" t="s">
        <v>960</v>
      </c>
      <c r="N316" s="7"/>
      <c r="O316" s="5" t="s">
        <v>163</v>
      </c>
      <c r="P316" s="5" t="s">
        <v>162</v>
      </c>
      <c r="Q316" s="3" t="s">
        <v>484</v>
      </c>
      <c r="R316" s="5" t="s">
        <v>965</v>
      </c>
      <c r="S316" s="5"/>
      <c r="T316" s="3"/>
      <c r="U316" s="3"/>
      <c r="V316" s="3"/>
      <c r="W316" s="3"/>
      <c r="X316" s="3"/>
      <c r="Y316" s="3"/>
      <c r="Z316" s="3"/>
      <c r="AA316" s="3"/>
      <c r="AB316" s="3"/>
      <c r="AC316" s="3"/>
      <c r="AD316" s="3"/>
      <c r="AE316" s="3"/>
      <c r="AF316" s="3"/>
      <c r="AG316" s="3"/>
      <c r="AH316" s="3"/>
      <c r="AI316" s="3"/>
      <c r="AJ316" s="3"/>
      <c r="AK316" s="3"/>
      <c r="AL316" s="3"/>
      <c r="AM316" s="3"/>
      <c r="AN316" s="5"/>
      <c r="AO316" s="5"/>
      <c r="AP316" s="5" t="s">
        <v>484</v>
      </c>
      <c r="AQ316" s="5" t="s">
        <v>118</v>
      </c>
      <c r="AR316" s="3" t="s">
        <v>947</v>
      </c>
      <c r="AS316" s="14" t="s">
        <v>576</v>
      </c>
    </row>
    <row r="317" spans="1:45" ht="15.75" hidden="1" customHeight="1">
      <c r="A317" s="7" t="s">
        <v>429</v>
      </c>
      <c r="B317" s="7">
        <v>15</v>
      </c>
      <c r="C317" s="4">
        <v>10</v>
      </c>
      <c r="D317" s="5" t="s">
        <v>51</v>
      </c>
      <c r="E317" s="3" t="s">
        <v>120</v>
      </c>
      <c r="F317" s="3" t="s">
        <v>891</v>
      </c>
      <c r="G317" s="4" t="str">
        <f t="shared" si="25"/>
        <v>15.10</v>
      </c>
      <c r="H317" s="3" t="s">
        <v>484</v>
      </c>
      <c r="I317" s="5"/>
      <c r="J317" s="5" t="s">
        <v>1055</v>
      </c>
      <c r="K317" s="3" t="str">
        <f t="shared" si="26"/>
        <v>No requirements (Moeller et al., 2018)</v>
      </c>
      <c r="L317" s="5" t="s">
        <v>119</v>
      </c>
      <c r="M317" s="5" t="s">
        <v>957</v>
      </c>
      <c r="N317" s="5"/>
      <c r="O317" s="3" t="s">
        <v>484</v>
      </c>
      <c r="P317" s="3" t="s">
        <v>1055</v>
      </c>
      <c r="Q317" s="3" t="s">
        <v>484</v>
      </c>
      <c r="R317" s="5" t="s">
        <v>484</v>
      </c>
      <c r="S317" s="5"/>
      <c r="T317" s="3"/>
      <c r="U317" s="3"/>
      <c r="V317" s="3"/>
      <c r="W317" s="3"/>
      <c r="X317" s="3"/>
      <c r="Y317" s="3"/>
      <c r="Z317" s="3"/>
      <c r="AA317" s="3"/>
      <c r="AB317" s="3"/>
      <c r="AC317" s="3"/>
      <c r="AD317" s="3"/>
      <c r="AE317" s="3"/>
      <c r="AF317" s="3"/>
      <c r="AG317" s="3"/>
      <c r="AH317" s="3"/>
      <c r="AI317" s="3"/>
      <c r="AJ317" s="3"/>
      <c r="AK317" s="3"/>
      <c r="AL317" s="3"/>
      <c r="AM317" s="3"/>
      <c r="AN317" s="5"/>
      <c r="AO317" s="5"/>
      <c r="AP317" s="5" t="s">
        <v>484</v>
      </c>
      <c r="AQ317" s="5" t="s">
        <v>118</v>
      </c>
      <c r="AR317" s="3" t="s">
        <v>947</v>
      </c>
      <c r="AS317" s="14" t="s">
        <v>576</v>
      </c>
    </row>
    <row r="318" spans="1:45" ht="15.75" customHeight="1"/>
    <row r="319" spans="1:45" ht="15.75" customHeight="1"/>
    <row r="320" spans="1:45"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autoFilter ref="A1:AS317" xr:uid="{6085DF3C-B59A-4900-9A3B-DC2F4DEF098C}">
    <filterColumn colId="22">
      <customFilters>
        <customFilter operator="notEqual" val=" "/>
      </customFilters>
    </filterColumn>
    <sortState xmlns:xlrd2="http://schemas.microsoft.com/office/spreadsheetml/2017/richdata2" ref="A2:AS28">
      <sortCondition ref="W1:W317"/>
    </sortState>
  </autoFilter>
  <conditionalFormatting sqref="E3:F317">
    <cfRule type="containsText" dxfId="132" priority="12" operator="containsText" text="survey_duration">
      <formula>NOT(ISERROR(SEARCH(("survey_duration"),(E3))))</formula>
    </cfRule>
    <cfRule type="containsText" dxfId="131" priority="9" operator="containsText" text="num_cams">
      <formula>NOT(ISERROR(SEARCH(("num_cams"),(E3))))</formula>
    </cfRule>
    <cfRule type="containsText" dxfId="130" priority="10" operator="containsText" text="cam_arrange">
      <formula>NOT(ISERROR(SEARCH(("cam_arrange"),(E3))))</formula>
    </cfRule>
    <cfRule type="containsText" dxfId="129" priority="11" operator="containsText" text="camdays_per_loc">
      <formula>NOT(ISERROR(SEARCH(("camdays_per_loc"),(E3))))</formula>
    </cfRule>
    <cfRule type="containsText" dxfId="128" priority="13" operator="containsText" text="cam_days_ttl">
      <formula>NOT(ISERROR(SEARCH(("cam_days_ttl"),(E3))))</formula>
    </cfRule>
    <cfRule type="containsText" dxfId="127" priority="14" operator="containsText" text="cam_spacing">
      <formula>NOT(ISERROR(SEARCH(("cam_spacing"),(E3))))</formula>
    </cfRule>
  </conditionalFormatting>
  <conditionalFormatting sqref="E1:H2 L1:S313 I1:J317 G3:H317">
    <cfRule type="containsText" dxfId="126" priority="83" operator="containsText" text="cam_spacing">
      <formula>NOT(ISERROR(SEARCH(("cam_spacing"),(E1))))</formula>
    </cfRule>
    <cfRule type="containsText" dxfId="125" priority="82" operator="containsText" text="cam_days_ttl">
      <formula>NOT(ISERROR(SEARCH(("cam_days_ttl"),(E1))))</formula>
    </cfRule>
    <cfRule type="containsText" dxfId="124" priority="81" operator="containsText" text="survey_duration">
      <formula>NOT(ISERROR(SEARCH(("survey_duration"),(E1))))</formula>
    </cfRule>
    <cfRule type="containsText" dxfId="123" priority="79" operator="containsText" text="cam_arrange">
      <formula>NOT(ISERROR(SEARCH(("cam_arrange"),(E1))))</formula>
    </cfRule>
    <cfRule type="containsText" dxfId="122" priority="80" operator="containsText" text="camdays_per_loc">
      <formula>NOT(ISERROR(SEARCH(("camdays_per_loc"),(E1))))</formula>
    </cfRule>
  </conditionalFormatting>
  <conditionalFormatting sqref="H1:I1">
    <cfRule type="containsText" dxfId="121" priority="40" operator="containsText" text="num_cams">
      <formula>NOT(ISERROR(SEARCH(("num_cams"),(H1))))</formula>
    </cfRule>
    <cfRule type="containsText" dxfId="120" priority="41" operator="containsText" text="cam_arrange">
      <formula>NOT(ISERROR(SEARCH(("cam_arrange"),(H1))))</formula>
    </cfRule>
    <cfRule type="containsText" dxfId="119" priority="42" operator="containsText" text="camdays_per_loc">
      <formula>NOT(ISERROR(SEARCH(("camdays_per_loc"),(H1))))</formula>
    </cfRule>
    <cfRule type="containsText" dxfId="118" priority="43" operator="containsText" text="survey_duration">
      <formula>NOT(ISERROR(SEARCH(("survey_duration"),(H1))))</formula>
    </cfRule>
    <cfRule type="containsText" dxfId="117" priority="44" operator="containsText" text="cam_days_ttl">
      <formula>NOT(ISERROR(SEARCH(("cam_days_ttl"),(H1))))</formula>
    </cfRule>
    <cfRule type="containsText" dxfId="116" priority="45" operator="containsText" text="cam_spacing">
      <formula>NOT(ISERROR(SEARCH(("cam_spacing"),(H1))))</formula>
    </cfRule>
  </conditionalFormatting>
  <conditionalFormatting sqref="H156:I1048576 H20:I88 L31 H90:I92 P221:R222">
    <cfRule type="containsText" dxfId="115" priority="72" operator="containsText" text="hr_size">
      <formula>NOT(ISERROR(SEARCH("hr_size",H20)))</formula>
    </cfRule>
  </conditionalFormatting>
  <conditionalFormatting sqref="H288:I289 Q288:R289">
    <cfRule type="containsText" dxfId="114" priority="56" operator="containsText" text="camdays_per_loc">
      <formula>NOT(ISERROR(SEARCH(("camdays_per_loc"),(H288))))</formula>
    </cfRule>
    <cfRule type="containsText" dxfId="113" priority="55" operator="containsText" text="cam_arrange">
      <formula>NOT(ISERROR(SEARCH(("cam_arrange"),(H288))))</formula>
    </cfRule>
    <cfRule type="containsText" dxfId="112" priority="54" operator="containsText" text="num_cams">
      <formula>NOT(ISERROR(SEARCH(("num_cams"),(H288))))</formula>
    </cfRule>
    <cfRule type="containsText" dxfId="111" priority="59" operator="containsText" text="cam_spacing">
      <formula>NOT(ISERROR(SEARCH(("cam_spacing"),(H288))))</formula>
    </cfRule>
    <cfRule type="containsText" dxfId="110" priority="58" operator="containsText" text="cam_days_ttl">
      <formula>NOT(ISERROR(SEARCH(("cam_days_ttl"),(H288))))</formula>
    </cfRule>
    <cfRule type="containsText" dxfId="109" priority="57" operator="containsText" text="survey_duration">
      <formula>NOT(ISERROR(SEARCH(("survey_duration"),(H288))))</formula>
    </cfRule>
  </conditionalFormatting>
  <conditionalFormatting sqref="I1">
    <cfRule type="containsText" dxfId="108" priority="6" operator="containsText" text="**Minumum -**">
      <formula>NOT(ISERROR(SEARCH("**Minumum -**",I1)))</formula>
    </cfRule>
    <cfRule type="cellIs" dxfId="107" priority="7" operator="equal">
      <formula>"min"</formula>
    </cfRule>
  </conditionalFormatting>
  <conditionalFormatting sqref="I1:I88 H1:H1048576 Q5 I90:I1048576">
    <cfRule type="containsText" dxfId="106" priority="53" operator="containsText" text="sp_occ_restr">
      <formula>NOT(ISERROR(SEARCH("sp_occ_restr",H1)))</formula>
    </cfRule>
  </conditionalFormatting>
  <conditionalFormatting sqref="I5:I7">
    <cfRule type="containsText" dxfId="105" priority="5" operator="containsText" text="**Minumum -**">
      <formula>NOT(ISERROR(SEARCH("**Minumum -**",I5)))</formula>
    </cfRule>
  </conditionalFormatting>
  <conditionalFormatting sqref="I227">
    <cfRule type="cellIs" dxfId="104" priority="1" operator="equal">
      <formula>"min"</formula>
    </cfRule>
  </conditionalFormatting>
  <conditionalFormatting sqref="J1:J313 M1:O313 H2:H317 I2:I59 Q5:R5 I93:I155 I163 S1:S195 AP1:AP49 AN50:AP313 S241:S262">
    <cfRule type="cellIs" dxfId="103" priority="65" operator="equal">
      <formula>"min"</formula>
    </cfRule>
  </conditionalFormatting>
  <conditionalFormatting sqref="J1:J1048576 M1:O1048576">
    <cfRule type="containsText" dxfId="102" priority="64" operator="containsText" text="**Minumum -**">
      <formula>NOT(ISERROR(SEARCH("**Minumum -**",J1)))</formula>
    </cfRule>
  </conditionalFormatting>
  <conditionalFormatting sqref="J1:J1048576">
    <cfRule type="containsText" dxfId="101" priority="4" operator="containsText" text="home range">
      <formula>NOT(ISERROR(SEARCH("home range",J1)))</formula>
    </cfRule>
  </conditionalFormatting>
  <conditionalFormatting sqref="J62 M62:O62">
    <cfRule type="containsText" dxfId="100" priority="63" operator="containsText" text="hr_size">
      <formula>NOT(ISERROR(SEARCH("hr_size",J62)))</formula>
    </cfRule>
    <cfRule type="cellIs" dxfId="99" priority="62" operator="equal">
      <formula>"min"</formula>
    </cfRule>
    <cfRule type="containsText" dxfId="98" priority="61" operator="containsText" text="**Minumum -**">
      <formula>NOT(ISERROR(SEARCH("**Minumum -**",J62)))</formula>
    </cfRule>
  </conditionalFormatting>
  <conditionalFormatting sqref="L1:L30 H20:I59 J106:J155 M106:O155 J190:J213 M190:O213 J215 M215:O215 J218:J222 M218:O222 L247:L313 J285 M285:O285 D106:E158 AS1:AS317 AQ3:AQ37 AP54:AP313 AQ247:AQ313">
    <cfRule type="cellIs" dxfId="97" priority="84" operator="equal">
      <formula>"-"</formula>
    </cfRule>
  </conditionalFormatting>
  <conditionalFormatting sqref="L1:L1048576 P1:P1048576">
    <cfRule type="containsText" dxfId="96" priority="35" operator="containsText" text="null">
      <formula>NOT(ISERROR(SEARCH("null",L1)))</formula>
    </cfRule>
  </conditionalFormatting>
  <conditionalFormatting sqref="L1:L1048576 P1:R1048576 H1:J1 I1:I88 J299:J300 I90:I1048576 H1:H1048576 M299:O300">
    <cfRule type="containsText" dxfId="95" priority="38" operator="containsText" text="Note: these recommendations ">
      <formula>NOT(ISERROR(SEARCH("Note: these recommendations ",H1)))</formula>
    </cfRule>
  </conditionalFormatting>
  <conditionalFormatting sqref="L31:L38">
    <cfRule type="cellIs" dxfId="94" priority="73" operator="equal">
      <formula>"-"</formula>
    </cfRule>
  </conditionalFormatting>
  <conditionalFormatting sqref="L32:L38 L1:L30 L40:L42 L44:L59 L61:L313">
    <cfRule type="containsText" dxfId="93" priority="74" operator="containsText" text="stratified">
      <formula>NOT(ISERROR(SEARCH(("stratified"),(L1))))</formula>
    </cfRule>
  </conditionalFormatting>
  <conditionalFormatting sqref="L39">
    <cfRule type="cellIs" dxfId="92" priority="71" operator="equal">
      <formula>"-"</formula>
    </cfRule>
    <cfRule type="containsText" dxfId="91" priority="70" operator="containsText" text="hr_size">
      <formula>NOT(ISERROR(SEARCH("hr_size",L39)))</formula>
    </cfRule>
  </conditionalFormatting>
  <conditionalFormatting sqref="L40:L58 AQ1:AR2">
    <cfRule type="cellIs" dxfId="90" priority="76" operator="equal">
      <formula>"-"</formula>
    </cfRule>
  </conditionalFormatting>
  <conditionalFormatting sqref="L43">
    <cfRule type="containsText" dxfId="89" priority="69" operator="containsText" text="hr_size">
      <formula>NOT(ISERROR(SEARCH("hr_size",L43)))</formula>
    </cfRule>
  </conditionalFormatting>
  <conditionalFormatting sqref="L60">
    <cfRule type="containsText" dxfId="88" priority="27" operator="containsText" text="null">
      <formula>NOT(ISERROR(SEARCH("null",L60)))</formula>
    </cfRule>
    <cfRule type="containsText" dxfId="87" priority="28" operator="containsText" text="Note: these recommendations ">
      <formula>NOT(ISERROR(SEARCH("Note: these recommendations ",L60)))</formula>
    </cfRule>
    <cfRule type="containsText" dxfId="86" priority="29" operator="containsText" text="num_cams">
      <formula>NOT(ISERROR(SEARCH(("num_cams"),(L60))))</formula>
    </cfRule>
    <cfRule type="containsText" dxfId="85" priority="30" operator="containsText" text="cam_arrange">
      <formula>NOT(ISERROR(SEARCH(("cam_arrange"),(L60))))</formula>
    </cfRule>
    <cfRule type="containsText" dxfId="84" priority="31" operator="containsText" text="camdays_per_loc">
      <formula>NOT(ISERROR(SEARCH(("camdays_per_loc"),(L60))))</formula>
    </cfRule>
    <cfRule type="containsText" dxfId="83" priority="32" operator="containsText" text="survey_duration">
      <formula>NOT(ISERROR(SEARCH(("survey_duration"),(L60))))</formula>
    </cfRule>
    <cfRule type="containsText" dxfId="82" priority="33" operator="containsText" text="cam_days_ttl">
      <formula>NOT(ISERROR(SEARCH(("cam_days_ttl"),(L60))))</formula>
    </cfRule>
    <cfRule type="containsText" dxfId="81" priority="34" operator="containsText" text="cam_spacing">
      <formula>NOT(ISERROR(SEARCH(("cam_spacing"),(L60))))</formula>
    </cfRule>
  </conditionalFormatting>
  <conditionalFormatting sqref="L106:L158">
    <cfRule type="cellIs" dxfId="80" priority="75" operator="equal">
      <formula>"-"</formula>
    </cfRule>
  </conditionalFormatting>
  <conditionalFormatting sqref="L176">
    <cfRule type="cellIs" dxfId="79" priority="85" operator="equal">
      <formula>"-"</formula>
    </cfRule>
  </conditionalFormatting>
  <conditionalFormatting sqref="L221:L222 AN1:AO49">
    <cfRule type="containsText" dxfId="78" priority="66" operator="containsText" text="hr_size">
      <formula>NOT(ISERROR(SEARCH("hr_size",L1)))</formula>
    </cfRule>
  </conditionalFormatting>
  <conditionalFormatting sqref="L1:S313 I1:J317 G3:H317 E1:H2">
    <cfRule type="containsText" dxfId="77" priority="78" operator="containsText" text="num_cams">
      <formula>NOT(ISERROR(SEARCH(("num_cams"),(E1))))</formula>
    </cfRule>
  </conditionalFormatting>
  <conditionalFormatting sqref="P1:XFD1 L1:N1 A1:J1">
    <cfRule type="duplicateValues" dxfId="76" priority="89"/>
  </conditionalFormatting>
  <conditionalFormatting sqref="S1">
    <cfRule type="containsText" dxfId="75" priority="36" operator="containsText" text="Note: these recommendations ">
      <formula>NOT(ISERROR(SEARCH("Note: these recommendations ",S1)))</formula>
    </cfRule>
    <cfRule type="containsText" dxfId="74" priority="37" operator="containsText" text="hr_size">
      <formula>NOT(ISERROR(SEARCH("hr_size",S1)))</formula>
    </cfRule>
  </conditionalFormatting>
  <conditionalFormatting sqref="S196:S240 S267:S268">
    <cfRule type="containsText" dxfId="73" priority="68" operator="containsText" text="stratified">
      <formula>NOT(ISERROR(SEARCH(("stratified"),(S196))))</formula>
    </cfRule>
  </conditionalFormatting>
  <conditionalFormatting sqref="S264:S266 S269:S313">
    <cfRule type="cellIs" dxfId="72" priority="67" operator="equal">
      <formula>"min"</formula>
    </cfRule>
  </conditionalFormatting>
  <conditionalFormatting sqref="S266:S268 S27:S28 AP27:AP28 S32 AP32 S38 AP38 S41:S45 AP42:AP43 AQ42:AQ58 S47:S56 AP48 AP51 AN107:AO109 S109:S110 AN111:AO113 S112:S116 S120:S123 AN121:AO129 S125:S135 AN131:AO137 S137:S138 AN139:AO139 AN146:AO147 S152 AN152:AO155 S155:S156 AN190:AO190 AN194:AO195 AN202:AO203 AN206:AO206 AN208:AO209 AN211:AO211 AN213:AO213 AN215:AO215 AN218:AO219 AN221:AO222 S262 S282 AN285:AO285 S292 S296 S300:S303 S306 S309 S312">
    <cfRule type="cellIs" dxfId="71" priority="77" operator="equal">
      <formula>"-"</formula>
    </cfRule>
  </conditionalFormatting>
  <conditionalFormatting sqref="V251">
    <cfRule type="containsText" dxfId="70" priority="52" operator="containsText" text="hr_size">
      <formula>NOT(ISERROR(SEARCH("hr_size",V251)))</formula>
    </cfRule>
    <cfRule type="containsText" dxfId="69" priority="51" operator="containsText" text="sp_occ_restr">
      <formula>NOT(ISERROR(SEARCH("sp_occ_restr",V251)))</formula>
    </cfRule>
  </conditionalFormatting>
  <conditionalFormatting sqref="AJ299:AJ313">
    <cfRule type="duplicateValues" dxfId="68" priority="50"/>
  </conditionalFormatting>
  <conditionalFormatting sqref="AK301:AK309">
    <cfRule type="duplicateValues" dxfId="67" priority="47"/>
  </conditionalFormatting>
  <conditionalFormatting sqref="AL299">
    <cfRule type="duplicateValues" dxfId="66" priority="49"/>
  </conditionalFormatting>
  <conditionalFormatting sqref="AL300">
    <cfRule type="duplicateValues" dxfId="65" priority="48"/>
  </conditionalFormatting>
  <conditionalFormatting sqref="AM310:AM313">
    <cfRule type="duplicateValues" dxfId="64" priority="46"/>
  </conditionalFormatting>
  <conditionalFormatting sqref="AQ90">
    <cfRule type="cellIs" dxfId="63" priority="86" operator="equal">
      <formula>"-"</formula>
    </cfRule>
  </conditionalFormatting>
  <conditionalFormatting sqref="AQ106:AQ123">
    <cfRule type="cellIs" dxfId="62" priority="87" operator="equal">
      <formula>"-"</formula>
    </cfRule>
  </conditionalFormatting>
  <conditionalFormatting sqref="AQ125:AQ158">
    <cfRule type="cellIs" dxfId="61" priority="88" operator="equal">
      <formula>"-"</formula>
    </cfRule>
  </conditionalFormatting>
  <conditionalFormatting sqref="AR2:AR313">
    <cfRule type="cellIs" dxfId="60" priority="3" operator="equal">
      <formula>"-"</formula>
    </cfRule>
  </conditionalFormatting>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99215-5779-42A6-9088-454918C66E3D}">
  <sheetPr>
    <tabColor theme="9" tint="0.79998168889431442"/>
  </sheetPr>
  <dimension ref="A1:M14"/>
  <sheetViews>
    <sheetView workbookViewId="0">
      <selection activeCell="E30" sqref="E30"/>
    </sheetView>
  </sheetViews>
  <sheetFormatPr defaultRowHeight="14.25"/>
  <cols>
    <col min="1" max="1" width="9.625" customWidth="1"/>
    <col min="2" max="2" width="30.625" customWidth="1"/>
    <col min="3" max="3" width="47.25" customWidth="1"/>
  </cols>
  <sheetData>
    <row r="1" spans="1:13" ht="15.75">
      <c r="A1" s="14" t="s">
        <v>579</v>
      </c>
      <c r="B1" s="14" t="s">
        <v>575</v>
      </c>
      <c r="C1" s="14" t="s">
        <v>578</v>
      </c>
    </row>
    <row r="2" spans="1:13" ht="15.75">
      <c r="A2">
        <v>1</v>
      </c>
      <c r="B2" s="3" t="s">
        <v>31</v>
      </c>
      <c r="C2" s="3" t="s">
        <v>32</v>
      </c>
    </row>
    <row r="3" spans="1:13" ht="15.75">
      <c r="A3">
        <v>2</v>
      </c>
      <c r="B3" s="3" t="s">
        <v>116</v>
      </c>
      <c r="C3" s="3" t="s">
        <v>117</v>
      </c>
    </row>
    <row r="4" spans="1:13" ht="15.75">
      <c r="A4">
        <v>3</v>
      </c>
      <c r="B4" s="3" t="s">
        <v>108</v>
      </c>
      <c r="C4" s="5" t="s">
        <v>109</v>
      </c>
    </row>
    <row r="5" spans="1:13" ht="15.75">
      <c r="A5">
        <v>5</v>
      </c>
      <c r="B5" s="7" t="s">
        <v>113</v>
      </c>
      <c r="C5" s="5" t="s">
        <v>114</v>
      </c>
    </row>
    <row r="6" spans="1:13" ht="15.75">
      <c r="A6">
        <v>4</v>
      </c>
      <c r="B6" s="3" t="s">
        <v>115</v>
      </c>
      <c r="C6" s="5" t="s">
        <v>499</v>
      </c>
    </row>
    <row r="7" spans="1:13" ht="15.75">
      <c r="A7">
        <v>6</v>
      </c>
      <c r="B7" s="3" t="s">
        <v>120</v>
      </c>
      <c r="C7" s="5" t="s">
        <v>121</v>
      </c>
    </row>
    <row r="11" spans="1:13" ht="15.75">
      <c r="H11" s="3"/>
      <c r="I11" s="3"/>
      <c r="J11" s="5"/>
      <c r="K11" s="5"/>
      <c r="L11" s="5"/>
      <c r="M11" s="5"/>
    </row>
    <row r="14" spans="1:13" ht="15.75">
      <c r="C14" s="3"/>
      <c r="D14" s="3"/>
      <c r="E14" s="5"/>
      <c r="F14" s="5"/>
      <c r="G14" s="5"/>
      <c r="H14" s="5"/>
    </row>
  </sheetData>
  <autoFilter ref="A1:C7" xr:uid="{FCB99215-5779-42A6-9088-454918C66E3D}">
    <sortState xmlns:xlrd2="http://schemas.microsoft.com/office/spreadsheetml/2017/richdata2" ref="A2:C7">
      <sortCondition ref="A1:A7"/>
    </sortState>
  </autoFilter>
  <conditionalFormatting sqref="A1">
    <cfRule type="containsText" dxfId="59" priority="20" operator="containsText" text="cam_spacing">
      <formula>NOT(ISERROR(SEARCH(("cam_spacing"),(A1))))</formula>
    </cfRule>
    <cfRule type="containsText" dxfId="58" priority="17" operator="containsText" text="camdays_per_loc">
      <formula>NOT(ISERROR(SEARCH(("camdays_per_loc"),(A1))))</formula>
    </cfRule>
    <cfRule type="containsText" dxfId="57" priority="18" operator="containsText" text="survey_duration">
      <formula>NOT(ISERROR(SEARCH(("survey_duration"),(A1))))</formula>
    </cfRule>
    <cfRule type="containsText" dxfId="56" priority="19" operator="containsText" text="cam_days_ttl">
      <formula>NOT(ISERROR(SEARCH(("cam_days_ttl"),(A1))))</formula>
    </cfRule>
    <cfRule type="containsText" dxfId="55" priority="15" operator="containsText" text="num_cams">
      <formula>NOT(ISERROR(SEARCH(("num_cams"),(A1))))</formula>
    </cfRule>
    <cfRule type="containsText" dxfId="54" priority="16" operator="containsText" text="cam_arrange">
      <formula>NOT(ISERROR(SEARCH(("cam_arrange"),(A1))))</formula>
    </cfRule>
  </conditionalFormatting>
  <conditionalFormatting sqref="B1:B7">
    <cfRule type="containsText" dxfId="53" priority="55" operator="containsText" text="cam_days_ttl">
      <formula>NOT(ISERROR(SEARCH(("cam_days_ttl"),(B1))))</formula>
    </cfRule>
    <cfRule type="containsText" dxfId="52" priority="56" operator="containsText" text="cam_spacing">
      <formula>NOT(ISERROR(SEARCH(("cam_spacing"),(B1))))</formula>
    </cfRule>
    <cfRule type="containsText" dxfId="51" priority="51" operator="containsText" text="num_cams">
      <formula>NOT(ISERROR(SEARCH(("num_cams"),(B1))))</formula>
    </cfRule>
    <cfRule type="containsText" dxfId="50" priority="52" operator="containsText" text="cam_arrange">
      <formula>NOT(ISERROR(SEARCH(("cam_arrange"),(B1))))</formula>
    </cfRule>
    <cfRule type="containsText" dxfId="49" priority="53" operator="containsText" text="camdays_per_loc">
      <formula>NOT(ISERROR(SEARCH(("camdays_per_loc"),(B1))))</formula>
    </cfRule>
    <cfRule type="containsText" dxfId="48" priority="54" operator="containsText" text="survey_duration">
      <formula>NOT(ISERROR(SEARCH(("survey_duration"),(B1))))</formula>
    </cfRule>
  </conditionalFormatting>
  <conditionalFormatting sqref="C1">
    <cfRule type="containsText" dxfId="47" priority="26" operator="containsText" text="cam_spacing">
      <formula>NOT(ISERROR(SEARCH(("cam_spacing"),(C1))))</formula>
    </cfRule>
    <cfRule type="containsText" dxfId="46" priority="21" operator="containsText" text="num_cams">
      <formula>NOT(ISERROR(SEARCH(("num_cams"),(C1))))</formula>
    </cfRule>
    <cfRule type="containsText" dxfId="45" priority="22" operator="containsText" text="cam_arrange">
      <formula>NOT(ISERROR(SEARCH(("cam_arrange"),(C1))))</formula>
    </cfRule>
    <cfRule type="containsText" dxfId="44" priority="23" operator="containsText" text="camdays_per_loc">
      <formula>NOT(ISERROR(SEARCH(("camdays_per_loc"),(C1))))</formula>
    </cfRule>
    <cfRule type="containsText" dxfId="43" priority="24" operator="containsText" text="survey_duration">
      <formula>NOT(ISERROR(SEARCH(("survey_duration"),(C1))))</formula>
    </cfRule>
    <cfRule type="containsText" dxfId="42" priority="25" operator="containsText" text="cam_days_ttl">
      <formula>NOT(ISERROR(SEARCH(("cam_days_ttl"),(C1))))</formula>
    </cfRule>
  </conditionalFormatting>
  <conditionalFormatting sqref="C2:C7">
    <cfRule type="containsText" dxfId="41" priority="27" operator="containsText" text="Survey duration">
      <formula>NOT(ISERROR(SEARCH(("Survey duration"),(C2))))</formula>
    </cfRule>
    <cfRule type="containsText" dxfId="40" priority="28" operator="containsText" text="Total number of camera days">
      <formula>NOT(ISERROR(SEARCH(("Total number of camera days"),(C2))))</formula>
    </cfRule>
    <cfRule type="containsText" dxfId="39" priority="29" operator="containsText" text="camdays_per_loc">
      <formula>NOT(ISERROR(SEARCH(("camdays_per_loc"),(C2))))</formula>
    </cfRule>
    <cfRule type="containsText" dxfId="38" priority="30" operator="containsText" text="Camera spacing">
      <formula>NOT(ISERROR(SEARCH(("Camera spacing"),(C2))))</formula>
    </cfRule>
    <cfRule type="containsText" dxfId="37" priority="31" operator="containsText" text="Camera days per camera location">
      <formula>NOT(ISERROR(SEARCH(("Camera days per camera location"),(C2))))</formula>
    </cfRule>
    <cfRule type="containsText" dxfId="36" priority="32" operator="containsText" text="Camera arrangement">
      <formula>NOT(ISERROR(SEARCH(("Camera arrangement"),(C2))))</formula>
    </cfRule>
    <cfRule type="containsText" dxfId="35" priority="33" operator="containsText" text="Number of cameras">
      <formula>NOT(ISERROR(SEARCH(("Number of cameras"),(C2))))</formula>
    </cfRule>
  </conditionalFormatting>
  <conditionalFormatting sqref="C14:H14">
    <cfRule type="containsText" dxfId="34" priority="8" operator="containsText" text="Survey duration">
      <formula>NOT(ISERROR(SEARCH(("Survey duration"),(C14))))</formula>
    </cfRule>
    <cfRule type="containsText" dxfId="33" priority="9" operator="containsText" text="Total number of camera days">
      <formula>NOT(ISERROR(SEARCH(("Total number of camera days"),(C14))))</formula>
    </cfRule>
    <cfRule type="containsText" dxfId="32" priority="10" operator="containsText" text="camdays_per_loc">
      <formula>NOT(ISERROR(SEARCH(("camdays_per_loc"),(C14))))</formula>
    </cfRule>
    <cfRule type="containsText" dxfId="31" priority="11" operator="containsText" text="Camera spacing">
      <formula>NOT(ISERROR(SEARCH(("Camera spacing"),(C14))))</formula>
    </cfRule>
    <cfRule type="containsText" dxfId="30" priority="12" operator="containsText" text="Camera days per camera location">
      <formula>NOT(ISERROR(SEARCH(("Camera days per camera location"),(C14))))</formula>
    </cfRule>
    <cfRule type="containsText" dxfId="29" priority="13" operator="containsText" text="Camera arrangement">
      <formula>NOT(ISERROR(SEARCH(("Camera arrangement"),(C14))))</formula>
    </cfRule>
    <cfRule type="containsText" dxfId="28" priority="14" operator="containsText" text="Number of cameras">
      <formula>NOT(ISERROR(SEARCH(("Number of cameras"),(C14))))</formula>
    </cfRule>
  </conditionalFormatting>
  <conditionalFormatting sqref="H11:M11">
    <cfRule type="containsText" dxfId="27" priority="2" operator="containsText" text="Total number of camera days">
      <formula>NOT(ISERROR(SEARCH(("Total number of camera days"),(H11))))</formula>
    </cfRule>
    <cfRule type="containsText" dxfId="26" priority="3" operator="containsText" text="camdays_per_loc">
      <formula>NOT(ISERROR(SEARCH(("camdays_per_loc"),(H11))))</formula>
    </cfRule>
    <cfRule type="containsText" dxfId="25" priority="4" operator="containsText" text="Camera spacing">
      <formula>NOT(ISERROR(SEARCH(("Camera spacing"),(H11))))</formula>
    </cfRule>
    <cfRule type="containsText" dxfId="24" priority="5" operator="containsText" text="Camera days per camera location">
      <formula>NOT(ISERROR(SEARCH(("Camera days per camera location"),(H11))))</formula>
    </cfRule>
    <cfRule type="containsText" dxfId="23" priority="6" operator="containsText" text="Camera arrangement">
      <formula>NOT(ISERROR(SEARCH(("Camera arrangement"),(H11))))</formula>
    </cfRule>
    <cfRule type="containsText" dxfId="22" priority="7" operator="containsText" text="Number of cameras">
      <formula>NOT(ISERROR(SEARCH(("Number of cameras"),(H11))))</formula>
    </cfRule>
    <cfRule type="containsText" dxfId="21" priority="1" operator="containsText" text="Survey duration">
      <formula>NOT(ISERROR(SEARCH(("Survey duration"),(H11))))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229B9-6295-49B2-8C83-1E1F9DC8CECF}">
  <sheetPr>
    <tabColor rgb="FFCCCCFF"/>
  </sheetPr>
  <dimension ref="A1:M970"/>
  <sheetViews>
    <sheetView topLeftCell="G1" workbookViewId="0">
      <pane ySplit="1" topLeftCell="A2" activePane="bottomLeft" state="frozen"/>
      <selection pane="bottomLeft" activeCell="H11" sqref="H11"/>
    </sheetView>
  </sheetViews>
  <sheetFormatPr defaultColWidth="14.375" defaultRowHeight="15" customHeight="1"/>
  <cols>
    <col min="1" max="2" width="14.375" style="21"/>
    <col min="3" max="3" width="23.25" style="21" customWidth="1"/>
    <col min="4" max="4" width="40.25" style="21" customWidth="1"/>
    <col min="5" max="5" width="32.875" style="21" hidden="1" customWidth="1"/>
    <col min="6" max="6" width="16.875" style="21" hidden="1" customWidth="1"/>
    <col min="7" max="7" width="60.625" style="21" customWidth="1"/>
    <col min="8" max="8" width="32.625" style="21" customWidth="1"/>
    <col min="9" max="9" width="51" style="21" hidden="1" customWidth="1"/>
    <col min="10" max="10" width="12.125" style="69" customWidth="1"/>
    <col min="11" max="11" width="49.75" style="69" customWidth="1"/>
    <col min="12" max="12" width="42.375" style="69" customWidth="1"/>
    <col min="13" max="13" width="94.875" customWidth="1"/>
  </cols>
  <sheetData>
    <row r="1" spans="1:13" ht="15.75">
      <c r="A1" s="56" t="s">
        <v>427</v>
      </c>
      <c r="B1" s="56" t="s">
        <v>492</v>
      </c>
      <c r="C1" s="57" t="s">
        <v>0</v>
      </c>
      <c r="D1" s="66" t="s">
        <v>1420</v>
      </c>
      <c r="E1" s="59" t="s">
        <v>1421</v>
      </c>
      <c r="F1" s="65" t="s">
        <v>1422</v>
      </c>
      <c r="G1" s="58" t="s">
        <v>494</v>
      </c>
      <c r="H1" s="67" t="s">
        <v>1423</v>
      </c>
      <c r="I1" s="67" t="s">
        <v>1424</v>
      </c>
      <c r="J1" s="60" t="s">
        <v>1458</v>
      </c>
      <c r="K1" s="60" t="s">
        <v>1425</v>
      </c>
      <c r="L1" s="60" t="s">
        <v>1495</v>
      </c>
      <c r="M1" s="59" t="s">
        <v>1504</v>
      </c>
    </row>
    <row r="2" spans="1:13" ht="15.75" customHeight="1">
      <c r="A2" t="s">
        <v>473</v>
      </c>
      <c r="B2" t="s">
        <v>473</v>
      </c>
      <c r="C2" s="34" t="s">
        <v>5</v>
      </c>
      <c r="D2" s="1" t="s">
        <v>1457</v>
      </c>
      <c r="E2" s="1" t="e">
        <v>#N/A</v>
      </c>
      <c r="F2" s="1" t="e">
        <v>#N/A</v>
      </c>
      <c r="G2" s="1"/>
      <c r="H2" s="34" t="s">
        <v>475</v>
      </c>
      <c r="I2" s="2" t="s">
        <v>481</v>
      </c>
      <c r="J2" s="76" t="b">
        <v>1</v>
      </c>
      <c r="K2" s="76" t="s">
        <v>1459</v>
      </c>
      <c r="L2" t="s">
        <v>1501</v>
      </c>
      <c r="M2" s="82" t="str">
        <f>"| "&amp;K2&amp;" | "&amp;L2&amp;" | "</f>
        <v xml:space="preserve">| Variable camera make/model | Measure sensitivity of PIR sensor of each model and use as a covariate (Hofmeester et al., 2019) or include camera model as a covariate (Kelly &amp; Holub, 2015). | </v>
      </c>
    </row>
    <row r="3" spans="1:13" ht="15.75">
      <c r="A3" t="s">
        <v>473</v>
      </c>
      <c r="B3" t="s">
        <v>473</v>
      </c>
      <c r="C3" s="34" t="s">
        <v>6</v>
      </c>
      <c r="D3" s="1" t="s">
        <v>8</v>
      </c>
      <c r="E3" s="1" t="e">
        <v>#N/A</v>
      </c>
      <c r="F3" s="1" t="e">
        <v>#N/A</v>
      </c>
      <c r="G3" s="1"/>
      <c r="H3" s="34" t="s">
        <v>7</v>
      </c>
      <c r="I3" s="2" t="s">
        <v>422</v>
      </c>
      <c r="J3" s="76" t="b">
        <v>1</v>
      </c>
      <c r="K3" s="74" t="s">
        <v>1429</v>
      </c>
      <c r="L3" t="s">
        <v>1502</v>
      </c>
      <c r="M3" s="82" t="str">
        <f t="shared" ref="M3:M20" si="0">"| "&amp;K3&amp;" | "&amp;L3&amp;" | "</f>
        <v xml:space="preserve">| Variable camera height and/or angle | Include camera height and/or camera angle as covariates (Hofmeester et al., 2019). | </v>
      </c>
    </row>
    <row r="4" spans="1:13" ht="63">
      <c r="A4" t="s">
        <v>428</v>
      </c>
      <c r="B4" s="18" t="s">
        <v>428</v>
      </c>
      <c r="C4" s="34" t="s">
        <v>21</v>
      </c>
      <c r="D4" s="52" t="s">
        <v>22</v>
      </c>
      <c r="E4" s="51" t="e">
        <v>#N/A</v>
      </c>
      <c r="F4" s="35" t="s">
        <v>1137</v>
      </c>
      <c r="G4" s="35" t="s">
        <v>1132</v>
      </c>
      <c r="H4" s="34" t="s">
        <v>936</v>
      </c>
      <c r="I4" s="2" t="s">
        <v>937</v>
      </c>
      <c r="J4" s="76" t="b">
        <v>1</v>
      </c>
      <c r="K4" s="79" t="s">
        <v>1452</v>
      </c>
      <c r="L4" t="s">
        <v>1503</v>
      </c>
      <c r="M4" s="82" t="str">
        <f t="shared" si="0"/>
        <v xml:space="preserve">| Target species - Body size["Multiple" or "Unknown"] | Correct for variable body size of your target species by including body mass and diet as variables (O’Brien, Kinnaird, and Wibisono 2011; Hofmeester et al., 2019). | </v>
      </c>
    </row>
    <row r="5" spans="1:13" ht="16.5" thickBot="1">
      <c r="A5" t="s">
        <v>473</v>
      </c>
      <c r="B5" t="s">
        <v>473</v>
      </c>
      <c r="C5" s="34" t="s">
        <v>23</v>
      </c>
      <c r="D5" s="1" t="s">
        <v>24</v>
      </c>
      <c r="E5" s="1" t="e">
        <v>#N/A</v>
      </c>
      <c r="F5" s="1" t="e">
        <v>#N/A</v>
      </c>
      <c r="G5" s="1"/>
      <c r="H5" s="34" t="s">
        <v>477</v>
      </c>
      <c r="I5" s="2" t="s">
        <v>483</v>
      </c>
      <c r="J5" s="76" t="b">
        <v>1</v>
      </c>
      <c r="K5" s="74" t="s">
        <v>1448</v>
      </c>
      <c r="L5" s="80" t="s">
        <v>1496</v>
      </c>
      <c r="M5" s="82" t="str">
        <f t="shared" si="0"/>
        <v xml:space="preserve">| Multiple study areas | Include latitude, topography, temp, and or NVDI as covariates in analysis (Hofmeester et al., 2019). | </v>
      </c>
    </row>
    <row r="6" spans="1:13" ht="16.5" thickBot="1">
      <c r="A6" s="54" t="s">
        <v>473</v>
      </c>
      <c r="B6" t="s">
        <v>473</v>
      </c>
      <c r="C6" s="34" t="s">
        <v>25</v>
      </c>
      <c r="D6" s="1" t="s">
        <v>26</v>
      </c>
      <c r="E6" s="1" t="e">
        <v>#N/A</v>
      </c>
      <c r="F6" s="1" t="e">
        <v>#N/A</v>
      </c>
      <c r="G6" s="1"/>
      <c r="H6" s="1" t="s">
        <v>946</v>
      </c>
      <c r="I6" s="17" t="s">
        <v>426</v>
      </c>
      <c r="J6" s="76" t="b">
        <v>1</v>
      </c>
      <c r="K6" s="74" t="s">
        <v>1449</v>
      </c>
      <c r="L6" s="80" t="s">
        <v>1497</v>
      </c>
      <c r="M6" s="82" t="str">
        <f t="shared" si="0"/>
        <v xml:space="preserve">| Multiples study seasons | Include season or temperature as covariates (Hofmeester et al., 2019). | </v>
      </c>
    </row>
    <row r="7" spans="1:13" ht="15.75">
      <c r="A7" s="54" t="s">
        <v>473</v>
      </c>
      <c r="B7" t="s">
        <v>473</v>
      </c>
      <c r="C7" s="34" t="s">
        <v>3</v>
      </c>
      <c r="D7" s="1" t="s">
        <v>4</v>
      </c>
      <c r="E7" s="1" t="e">
        <v>#N/A</v>
      </c>
      <c r="F7" s="1" t="e">
        <v>#N/A</v>
      </c>
      <c r="G7" s="1"/>
      <c r="H7" s="1" t="s">
        <v>1443</v>
      </c>
      <c r="I7" s="17" t="s">
        <v>480</v>
      </c>
      <c r="J7" s="76" t="b">
        <v>1</v>
      </c>
      <c r="K7" s="74" t="s">
        <v>1455</v>
      </c>
      <c r="L7" s="81" t="s">
        <v>1499</v>
      </c>
      <c r="M7" s="82" t="str">
        <f t="shared" si="0"/>
        <v xml:space="preserve">| Bait/lure placed at a subset of cameras | Correct for variability in bait/lure effects by including bait/lure presence as a covariate. | </v>
      </c>
    </row>
    <row r="8" spans="1:13" ht="15.75" customHeight="1">
      <c r="A8" s="54" t="s">
        <v>473</v>
      </c>
      <c r="B8" t="s">
        <v>473</v>
      </c>
      <c r="C8" s="34" t="s">
        <v>9</v>
      </c>
      <c r="D8" s="1" t="s">
        <v>10</v>
      </c>
      <c r="E8" s="1" t="e">
        <v>#N/A</v>
      </c>
      <c r="F8" s="1" t="e">
        <v>#N/A</v>
      </c>
      <c r="G8" s="1"/>
      <c r="H8" s="1" t="s">
        <v>476</v>
      </c>
      <c r="I8" s="17" t="s">
        <v>482</v>
      </c>
      <c r="J8" s="76" t="b">
        <v>1</v>
      </c>
      <c r="K8" s="74" t="s">
        <v>1430</v>
      </c>
      <c r="L8" s="81" t="s">
        <v>1498</v>
      </c>
      <c r="M8" s="82" t="str">
        <f t="shared" si="0"/>
        <v xml:space="preserve">| Variable camera settings | Include each setting that differs as a covariate. | </v>
      </c>
    </row>
    <row r="9" spans="1:13" ht="15.75" customHeight="1">
      <c r="A9" s="54" t="s">
        <v>473</v>
      </c>
      <c r="B9" t="s">
        <v>473</v>
      </c>
      <c r="C9" s="34" t="s">
        <v>1432</v>
      </c>
      <c r="D9" s="1" t="s">
        <v>1437</v>
      </c>
      <c r="E9" s="1" t="e">
        <v>#N/A</v>
      </c>
      <c r="F9" s="1" t="e">
        <v>#N/A</v>
      </c>
      <c r="G9" s="1"/>
      <c r="H9" s="1" t="s">
        <v>1438</v>
      </c>
      <c r="I9" s="17" t="s">
        <v>1439</v>
      </c>
      <c r="J9" s="76" t="b">
        <v>1</v>
      </c>
      <c r="K9" s="74" t="s">
        <v>1441</v>
      </c>
      <c r="L9" s="81" t="s">
        <v>1500</v>
      </c>
      <c r="M9" s="82" t="str">
        <f t="shared" si="0"/>
        <v xml:space="preserve">| Targetting multiple features | Correct for variable placement on detection probability by including FOV Target Feature "type" as a covariate. | </v>
      </c>
    </row>
    <row r="10" spans="1:13" ht="90" customHeight="1">
      <c r="A10" s="54" t="s">
        <v>473</v>
      </c>
      <c r="B10" t="s">
        <v>473</v>
      </c>
      <c r="C10" s="78" t="s">
        <v>1462</v>
      </c>
      <c r="D10" s="51" t="s">
        <v>1463</v>
      </c>
      <c r="E10" s="1" t="e">
        <v>#N/A</v>
      </c>
      <c r="F10" s="1" t="e">
        <v>#N/A</v>
      </c>
      <c r="G10" s="1"/>
      <c r="H10" s="1" t="s">
        <v>1461</v>
      </c>
      <c r="I10" s="17" t="s">
        <v>479</v>
      </c>
      <c r="J10" s="2"/>
      <c r="K10" s="2" t="s">
        <v>1442</v>
      </c>
      <c r="L10" s="2" t="s">
        <v>1628</v>
      </c>
      <c r="M10" s="82" t="str">
        <f t="shared" si="0"/>
        <v xml:space="preserve">| Multiple bait/lure types | Correct for variability in bait/lure effects by including bait/lure type as a variable in your analysis. Refer to the resources tab of the Bait/lure information popup for resources. [Adjusting for Lure Effects (https://mabecker89.github.io/abmi.camera.extras/articles/lure.html)] | </v>
      </c>
    </row>
    <row r="11" spans="1:13" ht="15.75" customHeight="1">
      <c r="A11" s="54" t="s">
        <v>473</v>
      </c>
      <c r="B11" t="s">
        <v>473</v>
      </c>
      <c r="C11" s="34" t="s">
        <v>1431</v>
      </c>
      <c r="D11" s="1" t="s">
        <v>1435</v>
      </c>
      <c r="E11" s="1" t="e">
        <v>#N/A</v>
      </c>
      <c r="F11" s="1" t="e">
        <v>#N/A</v>
      </c>
      <c r="G11" s="1"/>
      <c r="H11" s="1" t="s">
        <v>1440</v>
      </c>
      <c r="I11" s="17" t="s">
        <v>1436</v>
      </c>
      <c r="J11" s="2"/>
      <c r="K11" s="2" t="s">
        <v>1447</v>
      </c>
      <c r="L11"/>
      <c r="M11" s="82" t="str">
        <f t="shared" si="0"/>
        <v xml:space="preserve">| Targetting specific features |  | </v>
      </c>
    </row>
    <row r="12" spans="1:13" ht="15.75" customHeight="1">
      <c r="A12" s="53" t="s">
        <v>428</v>
      </c>
      <c r="B12" s="23" t="s">
        <v>428</v>
      </c>
      <c r="C12" s="28" t="s">
        <v>62</v>
      </c>
      <c r="D12" s="29" t="s">
        <v>398</v>
      </c>
      <c r="E12" s="1" t="s">
        <v>1133</v>
      </c>
      <c r="F12" s="61" t="s">
        <v>1133</v>
      </c>
      <c r="G12" s="55"/>
      <c r="H12" s="29" t="s">
        <v>504</v>
      </c>
      <c r="I12" s="53" t="s">
        <v>503</v>
      </c>
      <c r="J12" s="70"/>
      <c r="K12" s="70" t="s">
        <v>1464</v>
      </c>
      <c r="L12" s="71" t="s">
        <v>1465</v>
      </c>
      <c r="M12" s="82" t="str">
        <f t="shared" si="0"/>
        <v xml:space="preserve">| State variable["Relative abundance" or "Unknown"] | Note that when you reach the analysis stage, you will want to select a count model method that most appropriately accounts for "Zero-inflation" and "Overdispersion" (see section XXX [not yet present] for more information). See also "Mixed models" (section XXX [not yet present]). | </v>
      </c>
    </row>
    <row r="13" spans="1:13" ht="15.75" customHeight="1">
      <c r="A13" s="17" t="s">
        <v>28</v>
      </c>
      <c r="B13" t="s">
        <v>429</v>
      </c>
      <c r="C13" s="77" t="s">
        <v>456</v>
      </c>
      <c r="D13" s="17"/>
      <c r="E13" s="1" t="e">
        <v>#N/A</v>
      </c>
      <c r="F13" s="1" t="e">
        <v>#N/A</v>
      </c>
      <c r="G13" s="1"/>
      <c r="H13" s="17" t="s">
        <v>1456</v>
      </c>
      <c r="I13" s="17"/>
      <c r="J13" s="2"/>
      <c r="K13" s="2"/>
      <c r="L13" s="74" t="s">
        <v>1466</v>
      </c>
      <c r="M13" s="82" t="str">
        <f t="shared" si="0"/>
        <v xml:space="preserve">|  | **Repeat sampling**  - See also "offsets" | </v>
      </c>
    </row>
    <row r="14" spans="1:13" ht="15.75" customHeight="1">
      <c r="A14" s="54" t="s">
        <v>429</v>
      </c>
      <c r="B14" t="s">
        <v>429</v>
      </c>
      <c r="C14" s="34" t="s">
        <v>13</v>
      </c>
      <c r="D14" s="1" t="s">
        <v>421</v>
      </c>
      <c r="E14" s="1" t="e">
        <v>#N/A</v>
      </c>
      <c r="F14" s="1" t="e">
        <v>#N/A</v>
      </c>
      <c r="G14" s="1"/>
      <c r="H14" s="1" t="s">
        <v>474</v>
      </c>
      <c r="I14" s="17" t="s">
        <v>478</v>
      </c>
      <c r="J14" s="2"/>
      <c r="K14" s="2"/>
      <c r="L14" s="21"/>
      <c r="M14" s="82" t="str">
        <f t="shared" si="0"/>
        <v xml:space="preserve">|  |  | </v>
      </c>
    </row>
    <row r="15" spans="1:13" ht="15.75" customHeight="1">
      <c r="A15" s="23" t="s">
        <v>428</v>
      </c>
      <c r="B15" s="23" t="s">
        <v>428</v>
      </c>
      <c r="C15" s="26" t="s">
        <v>18</v>
      </c>
      <c r="D15" s="27" t="s">
        <v>939</v>
      </c>
      <c r="E15" s="51" t="s">
        <v>1134</v>
      </c>
      <c r="F15" s="51" t="s">
        <v>1138</v>
      </c>
      <c r="G15" s="1"/>
      <c r="H15" s="26" t="s">
        <v>940</v>
      </c>
      <c r="I15" s="21" t="s">
        <v>941</v>
      </c>
      <c r="J15" s="68"/>
      <c r="K15" s="68" t="s">
        <v>1467</v>
      </c>
      <c r="L15" s="75"/>
      <c r="M15" s="82" t="str">
        <f t="shared" si="0"/>
        <v xml:space="preserve">| Target species - Single vs. multiple ("Multiple") |  | </v>
      </c>
    </row>
    <row r="16" spans="1:13" ht="15.75" customHeight="1">
      <c r="A16" s="54" t="s">
        <v>473</v>
      </c>
      <c r="B16" t="s">
        <v>473</v>
      </c>
      <c r="C16" s="34" t="s">
        <v>15</v>
      </c>
      <c r="D16" s="1" t="s">
        <v>17</v>
      </c>
      <c r="E16" s="1" t="e">
        <v>#N/A</v>
      </c>
      <c r="F16" s="1" t="e">
        <v>#N/A</v>
      </c>
      <c r="G16" s="63" t="s">
        <v>1511</v>
      </c>
      <c r="H16" s="1" t="s">
        <v>16</v>
      </c>
      <c r="I16" s="17" t="s">
        <v>423</v>
      </c>
      <c r="J16" s="2"/>
      <c r="K16" s="2" t="s">
        <v>1454</v>
      </c>
      <c r="L16"/>
      <c r="M16" s="82" t="str">
        <f t="shared" si="0"/>
        <v xml:space="preserve">| Target species - Species behaviour["Exploratory","Avoidant","Unknown","Variable") |  | </v>
      </c>
    </row>
    <row r="17" spans="1:13" ht="15.75" customHeight="1">
      <c r="A17" s="54" t="s">
        <v>473</v>
      </c>
      <c r="B17" t="s">
        <v>473</v>
      </c>
      <c r="C17" s="34" t="s">
        <v>19</v>
      </c>
      <c r="D17" s="52" t="s">
        <v>20</v>
      </c>
      <c r="E17" s="1" t="e">
        <v>#N/A</v>
      </c>
      <c r="F17" s="1" t="e">
        <v>#N/A</v>
      </c>
      <c r="G17" s="1"/>
      <c r="H17" s="1" t="s">
        <v>943</v>
      </c>
      <c r="I17" s="17" t="s">
        <v>425</v>
      </c>
      <c r="J17" s="2"/>
      <c r="K17" s="2" t="s">
        <v>1453</v>
      </c>
      <c r="L17"/>
      <c r="M17" s="82" t="str">
        <f t="shared" si="0"/>
        <v xml:space="preserve">| Target species - Species behaviour varies by season |  | </v>
      </c>
    </row>
    <row r="18" spans="1:13" ht="15.75" customHeight="1">
      <c r="A18" s="54" t="s">
        <v>473</v>
      </c>
      <c r="B18" t="s">
        <v>473</v>
      </c>
      <c r="C18" s="34" t="s">
        <v>438</v>
      </c>
      <c r="D18" s="52" t="s">
        <v>1131</v>
      </c>
      <c r="E18" s="1" t="e">
        <v>#N/A</v>
      </c>
      <c r="F18" s="1" t="e">
        <v>#N/A</v>
      </c>
      <c r="G18" s="1"/>
      <c r="H18" s="35" t="s">
        <v>942</v>
      </c>
      <c r="I18" s="17" t="s">
        <v>424</v>
      </c>
      <c r="J18" s="2"/>
      <c r="K18" s="2" t="s">
        <v>1428</v>
      </c>
      <c r="L18" t="s">
        <v>1427</v>
      </c>
      <c r="M18" s="82" t="str">
        <f t="shared" si="0"/>
        <v xml:space="preserve">| Target species - Multiple species / variable behaviour  | If targetting multiple species, correct for variable behaviour (in response the the camera/equipment) by applying correction factors for investigative behaviour (Becker et al., 2022). | </v>
      </c>
    </row>
    <row r="19" spans="1:13" ht="15.75" customHeight="1">
      <c r="A19" s="53" t="s">
        <v>428</v>
      </c>
      <c r="B19" s="23" t="s">
        <v>428</v>
      </c>
      <c r="C19" s="70" t="s">
        <v>12</v>
      </c>
      <c r="D19" s="27" t="s">
        <v>496</v>
      </c>
      <c r="E19" s="50" t="s">
        <v>1135</v>
      </c>
      <c r="F19" s="50" t="s">
        <v>1135</v>
      </c>
      <c r="G19" s="1"/>
      <c r="H19" s="27" t="s">
        <v>944</v>
      </c>
      <c r="I19" s="29" t="s">
        <v>938</v>
      </c>
      <c r="J19" s="74"/>
      <c r="K19" s="74" t="s">
        <v>1451</v>
      </c>
      <c r="L19" s="73" t="s">
        <v>1426</v>
      </c>
      <c r="M19" s="82" t="str">
        <f t="shared" si="0"/>
        <v xml:space="preserve">| Target species - Detection probability["Multiple" or "Unknown"] | Ensure that the modelling method used accounts for variable detection of probability of the target species; this might include (but is not limited to) body size, movement speed, behaviour. What is most important to consider will also depend on your modelling approach (e.g., movement speed will matter less for Instantaneous Sampling than for Time in front of the Camera) [adjustments in future]. | </v>
      </c>
    </row>
    <row r="20" spans="1:13" ht="15.75" customHeight="1">
      <c r="A20" s="53" t="s">
        <v>428</v>
      </c>
      <c r="B20" s="23" t="s">
        <v>428</v>
      </c>
      <c r="C20" s="70" t="s">
        <v>14</v>
      </c>
      <c r="D20" s="27" t="s">
        <v>493</v>
      </c>
      <c r="E20" s="50" t="s">
        <v>1136</v>
      </c>
      <c r="F20" s="50" t="s">
        <v>1136</v>
      </c>
      <c r="G20" s="1"/>
      <c r="H20" s="27" t="s">
        <v>945</v>
      </c>
      <c r="I20" s="29" t="s">
        <v>935</v>
      </c>
      <c r="K20" s="69" t="s">
        <v>1450</v>
      </c>
      <c r="L20" s="72" t="s">
        <v>1460</v>
      </c>
      <c r="M20" s="82" t="str">
        <f t="shared" si="0"/>
        <v xml:space="preserve">| Target species - Rarity["Multiple" or "Unknown"] | &gt;Ensure that your study design options and modelling methods are appropriate for the full spectrum of species’ rarity of your Target Species (e.g.,  if common &lt;--&gt; rare and if faced with multiple options, choose a more conservative survey length to ensure that cameras are deployed long enough to detect rare species; in analysis.....[coming soon])  | </v>
      </c>
    </row>
    <row r="21" spans="1:13" ht="15.75" customHeight="1">
      <c r="A21" s="17" t="s">
        <v>28</v>
      </c>
      <c r="B21" t="s">
        <v>429</v>
      </c>
      <c r="C21" s="2" t="s">
        <v>447</v>
      </c>
      <c r="D21" s="17"/>
      <c r="E21" s="1" t="e">
        <v>#N/A</v>
      </c>
      <c r="F21" s="1" t="e">
        <v>#N/A</v>
      </c>
      <c r="G21" s="1"/>
      <c r="H21" s="17"/>
      <c r="I21" s="17"/>
      <c r="J21" s="2"/>
      <c r="K21" s="2"/>
      <c r="L21"/>
    </row>
    <row r="22" spans="1:13" ht="15.75" customHeight="1">
      <c r="A22" s="17" t="s">
        <v>28</v>
      </c>
      <c r="B22" t="s">
        <v>429</v>
      </c>
      <c r="C22" s="2" t="s">
        <v>448</v>
      </c>
      <c r="D22" s="17"/>
      <c r="E22" s="1" t="e">
        <v>#N/A</v>
      </c>
      <c r="F22" s="1" t="e">
        <v>#N/A</v>
      </c>
      <c r="G22" s="1"/>
      <c r="H22" s="17"/>
      <c r="I22" s="17"/>
      <c r="J22" s="2"/>
      <c r="K22" s="2"/>
      <c r="L22"/>
    </row>
    <row r="23" spans="1:13" ht="15.75" customHeight="1">
      <c r="A23" s="17" t="s">
        <v>28</v>
      </c>
      <c r="B23" t="s">
        <v>429</v>
      </c>
      <c r="C23" s="2" t="s">
        <v>449</v>
      </c>
      <c r="D23" s="17"/>
      <c r="E23" s="1" t="e">
        <v>#N/A</v>
      </c>
      <c r="F23" s="1" t="e">
        <v>#N/A</v>
      </c>
      <c r="G23" s="1"/>
      <c r="H23" s="17"/>
      <c r="I23" s="17"/>
      <c r="J23" s="2"/>
      <c r="K23" s="2"/>
      <c r="L23"/>
    </row>
    <row r="24" spans="1:13" ht="15.75" customHeight="1">
      <c r="A24" s="17" t="s">
        <v>28</v>
      </c>
      <c r="B24" t="s">
        <v>429</v>
      </c>
      <c r="C24" s="2" t="s">
        <v>450</v>
      </c>
      <c r="D24" s="17"/>
      <c r="E24" s="1" t="e">
        <v>#N/A</v>
      </c>
      <c r="F24" s="1" t="e">
        <v>#N/A</v>
      </c>
      <c r="G24" s="1"/>
      <c r="H24" s="17"/>
      <c r="I24" s="17"/>
      <c r="J24" s="2"/>
      <c r="K24" s="2"/>
      <c r="L24"/>
    </row>
    <row r="25" spans="1:13" ht="15.75" customHeight="1">
      <c r="A25" s="17" t="s">
        <v>28</v>
      </c>
      <c r="B25" t="s">
        <v>429</v>
      </c>
      <c r="C25" s="2" t="s">
        <v>451</v>
      </c>
      <c r="D25" s="17"/>
      <c r="E25" s="1" t="e">
        <v>#N/A</v>
      </c>
      <c r="F25" s="1" t="e">
        <v>#N/A</v>
      </c>
      <c r="G25" s="1"/>
      <c r="H25" s="17"/>
      <c r="I25" s="17"/>
      <c r="J25" s="2"/>
      <c r="K25" s="2"/>
      <c r="L25"/>
    </row>
    <row r="26" spans="1:13" ht="15.75" customHeight="1">
      <c r="A26" s="17" t="s">
        <v>28</v>
      </c>
      <c r="B26" t="s">
        <v>429</v>
      </c>
      <c r="C26" s="2" t="s">
        <v>452</v>
      </c>
      <c r="D26" s="17"/>
      <c r="E26" s="1" t="e">
        <v>#N/A</v>
      </c>
      <c r="F26" s="1" t="e">
        <v>#N/A</v>
      </c>
      <c r="G26" s="1"/>
      <c r="H26" s="17"/>
      <c r="I26" s="17"/>
      <c r="J26" s="2"/>
      <c r="K26" s="2"/>
      <c r="L26"/>
    </row>
    <row r="27" spans="1:13" ht="17.25" customHeight="1">
      <c r="A27" s="17" t="s">
        <v>28</v>
      </c>
      <c r="B27" s="18" t="s">
        <v>428</v>
      </c>
      <c r="C27" s="2" t="s">
        <v>439</v>
      </c>
      <c r="D27" s="17"/>
      <c r="E27" s="1" t="e">
        <v>#N/A</v>
      </c>
      <c r="F27" s="1" t="e">
        <v>#N/A</v>
      </c>
      <c r="G27" s="1"/>
      <c r="H27" s="17"/>
      <c r="I27" s="17"/>
      <c r="J27" s="2"/>
      <c r="K27" s="2"/>
      <c r="L27"/>
    </row>
    <row r="28" spans="1:13" ht="15.75" customHeight="1">
      <c r="A28" s="17" t="s">
        <v>28</v>
      </c>
      <c r="B28" t="s">
        <v>429</v>
      </c>
      <c r="C28" s="2" t="s">
        <v>453</v>
      </c>
      <c r="D28" s="2"/>
      <c r="E28" s="1" t="e">
        <v>#N/A</v>
      </c>
      <c r="F28" s="55" t="e">
        <v>#N/A</v>
      </c>
      <c r="G28" s="55"/>
      <c r="H28" s="2"/>
      <c r="I28" s="2"/>
      <c r="J28" s="2"/>
      <c r="K28" s="2"/>
      <c r="L28"/>
    </row>
    <row r="29" spans="1:13" ht="15.75" customHeight="1">
      <c r="A29" s="17" t="s">
        <v>28</v>
      </c>
      <c r="B29" t="s">
        <v>429</v>
      </c>
      <c r="C29" s="2" t="s">
        <v>454</v>
      </c>
      <c r="D29" s="2"/>
      <c r="E29" s="1" t="e">
        <v>#N/A</v>
      </c>
      <c r="F29" s="55" t="e">
        <v>#N/A</v>
      </c>
      <c r="G29" s="55"/>
      <c r="H29" s="2"/>
      <c r="I29" s="2"/>
      <c r="J29" s="2"/>
      <c r="K29" s="2"/>
      <c r="L29"/>
    </row>
    <row r="30" spans="1:13" ht="15.75" customHeight="1">
      <c r="A30" s="17" t="s">
        <v>28</v>
      </c>
      <c r="B30" t="s">
        <v>429</v>
      </c>
      <c r="C30" s="2" t="s">
        <v>455</v>
      </c>
      <c r="D30" s="2"/>
      <c r="E30" s="1" t="e">
        <v>#N/A</v>
      </c>
      <c r="F30" s="55" t="e">
        <v>#N/A</v>
      </c>
      <c r="G30" s="55"/>
      <c r="H30" s="2"/>
      <c r="I30" s="2"/>
      <c r="J30" s="2"/>
      <c r="K30" s="2"/>
      <c r="L30"/>
    </row>
    <row r="31" spans="1:13" ht="15.75" customHeight="1">
      <c r="A31" s="17" t="s">
        <v>28</v>
      </c>
      <c r="B31" s="18" t="s">
        <v>428</v>
      </c>
      <c r="C31" s="2" t="s">
        <v>108</v>
      </c>
      <c r="D31" s="2"/>
      <c r="E31" s="1" t="e">
        <v>#N/A</v>
      </c>
      <c r="F31" s="55" t="e">
        <v>#N/A</v>
      </c>
      <c r="G31" s="55"/>
      <c r="H31" s="2"/>
      <c r="I31" s="2"/>
      <c r="J31" s="2"/>
      <c r="K31" s="2"/>
      <c r="L31"/>
    </row>
    <row r="32" spans="1:13" ht="15.75" customHeight="1">
      <c r="A32" s="17" t="s">
        <v>28</v>
      </c>
      <c r="B32" t="s">
        <v>473</v>
      </c>
      <c r="C32" s="2" t="s">
        <v>459</v>
      </c>
      <c r="D32" s="2"/>
      <c r="E32" s="1" t="e">
        <v>#N/A</v>
      </c>
      <c r="F32" s="55" t="e">
        <v>#N/A</v>
      </c>
      <c r="G32" s="55"/>
      <c r="H32" s="2"/>
      <c r="I32" s="2"/>
      <c r="J32" s="2"/>
      <c r="K32" s="2"/>
      <c r="L32"/>
    </row>
    <row r="33" spans="1:12" ht="15.75" customHeight="1">
      <c r="A33" s="17" t="s">
        <v>28</v>
      </c>
      <c r="B33" t="s">
        <v>473</v>
      </c>
      <c r="C33" s="2" t="s">
        <v>460</v>
      </c>
      <c r="D33" s="2"/>
      <c r="E33" s="1" t="e">
        <v>#N/A</v>
      </c>
      <c r="F33" s="55" t="e">
        <v>#N/A</v>
      </c>
      <c r="G33" s="55"/>
      <c r="H33" s="2"/>
      <c r="I33" s="2"/>
      <c r="J33" s="2"/>
      <c r="K33" s="2"/>
      <c r="L33"/>
    </row>
    <row r="34" spans="1:12" ht="15.75" customHeight="1">
      <c r="A34" s="17" t="s">
        <v>28</v>
      </c>
      <c r="B34" t="s">
        <v>473</v>
      </c>
      <c r="C34" s="2" t="s">
        <v>461</v>
      </c>
      <c r="D34" s="2"/>
      <c r="E34" s="1" t="e">
        <v>#N/A</v>
      </c>
      <c r="F34" s="55" t="e">
        <v>#N/A</v>
      </c>
      <c r="G34" s="55"/>
      <c r="H34" s="2"/>
      <c r="I34" s="2"/>
      <c r="J34" s="2"/>
      <c r="K34" s="2"/>
      <c r="L34"/>
    </row>
    <row r="35" spans="1:12" ht="15.75" customHeight="1">
      <c r="A35" s="17" t="s">
        <v>28</v>
      </c>
      <c r="B35" s="18" t="s">
        <v>428</v>
      </c>
      <c r="C35" s="2" t="s">
        <v>440</v>
      </c>
      <c r="D35" s="2"/>
      <c r="E35" s="1" t="e">
        <v>#N/A</v>
      </c>
      <c r="F35" s="55" t="e">
        <v>#N/A</v>
      </c>
      <c r="G35" s="55"/>
      <c r="H35" s="2"/>
      <c r="I35" s="2"/>
      <c r="J35" s="2"/>
      <c r="K35" s="2"/>
      <c r="L35"/>
    </row>
    <row r="36" spans="1:12" ht="15.75" customHeight="1">
      <c r="A36" s="17" t="s">
        <v>28</v>
      </c>
      <c r="B36" t="s">
        <v>473</v>
      </c>
      <c r="C36" s="2" t="s">
        <v>462</v>
      </c>
      <c r="D36" s="2"/>
      <c r="E36" s="1" t="e">
        <v>#N/A</v>
      </c>
      <c r="F36" s="55" t="e">
        <v>#N/A</v>
      </c>
      <c r="G36" s="55"/>
      <c r="H36" s="2"/>
      <c r="I36" s="2"/>
      <c r="J36" s="2"/>
      <c r="K36" s="2"/>
      <c r="L36"/>
    </row>
    <row r="37" spans="1:12" ht="15.75" customHeight="1">
      <c r="A37" s="17" t="s">
        <v>28</v>
      </c>
      <c r="B37" s="18" t="s">
        <v>428</v>
      </c>
      <c r="C37" s="2" t="s">
        <v>441</v>
      </c>
      <c r="D37" s="2"/>
      <c r="E37" s="1" t="e">
        <v>#N/A</v>
      </c>
      <c r="F37" s="55" t="e">
        <v>#N/A</v>
      </c>
      <c r="G37" s="55"/>
      <c r="H37" s="2"/>
      <c r="I37" s="2"/>
      <c r="J37" s="2"/>
      <c r="K37" s="2"/>
      <c r="L37"/>
    </row>
    <row r="38" spans="1:12" ht="15.75" customHeight="1">
      <c r="A38" s="17" t="s">
        <v>28</v>
      </c>
      <c r="B38" t="s">
        <v>429</v>
      </c>
      <c r="C38" s="2" t="s">
        <v>457</v>
      </c>
      <c r="D38" s="2"/>
      <c r="E38" s="1" t="e">
        <v>#N/A</v>
      </c>
      <c r="F38" s="55" t="e">
        <v>#N/A</v>
      </c>
      <c r="G38" s="55"/>
      <c r="H38" s="2"/>
      <c r="I38" s="2"/>
      <c r="J38" s="2"/>
      <c r="K38" s="2"/>
      <c r="L38"/>
    </row>
    <row r="39" spans="1:12" ht="15.75" customHeight="1">
      <c r="A39" s="17" t="s">
        <v>28</v>
      </c>
      <c r="B39" t="s">
        <v>429</v>
      </c>
      <c r="C39" s="2" t="s">
        <v>458</v>
      </c>
      <c r="D39" s="2"/>
      <c r="E39" s="1" t="e">
        <v>#N/A</v>
      </c>
      <c r="F39" s="55" t="e">
        <v>#N/A</v>
      </c>
      <c r="G39" s="55"/>
      <c r="H39" s="2"/>
      <c r="I39" s="2"/>
      <c r="J39" s="2"/>
      <c r="K39" s="2"/>
      <c r="L39"/>
    </row>
    <row r="40" spans="1:12" ht="15.75" customHeight="1">
      <c r="A40" s="17" t="s">
        <v>28</v>
      </c>
      <c r="B40" t="s">
        <v>473</v>
      </c>
      <c r="C40" s="2" t="s">
        <v>463</v>
      </c>
      <c r="D40" s="17"/>
      <c r="E40" s="1" t="e">
        <v>#N/A</v>
      </c>
      <c r="F40" s="1" t="e">
        <v>#N/A</v>
      </c>
      <c r="G40" s="1"/>
      <c r="H40" s="17"/>
      <c r="I40" s="17"/>
      <c r="J40" s="2"/>
      <c r="K40" s="2"/>
      <c r="L40"/>
    </row>
    <row r="41" spans="1:12" ht="15.75" customHeight="1">
      <c r="A41" s="17" t="s">
        <v>28</v>
      </c>
      <c r="B41" t="s">
        <v>473</v>
      </c>
      <c r="C41" s="2" t="s">
        <v>464</v>
      </c>
      <c r="D41" s="17"/>
      <c r="E41" s="1" t="e">
        <v>#N/A</v>
      </c>
      <c r="F41" s="1" t="e">
        <v>#N/A</v>
      </c>
      <c r="G41" s="1"/>
      <c r="H41" s="17"/>
      <c r="I41" s="17"/>
      <c r="J41" s="2"/>
      <c r="K41" s="2"/>
      <c r="L41"/>
    </row>
    <row r="42" spans="1:12" ht="15.75" customHeight="1">
      <c r="A42" s="17" t="s">
        <v>28</v>
      </c>
      <c r="B42" s="18" t="s">
        <v>428</v>
      </c>
      <c r="C42" s="2" t="s">
        <v>442</v>
      </c>
      <c r="D42" s="17"/>
      <c r="E42" s="1" t="e">
        <v>#N/A</v>
      </c>
      <c r="F42" s="1" t="e">
        <v>#N/A</v>
      </c>
      <c r="G42" s="1"/>
      <c r="H42" s="17"/>
      <c r="I42" s="17"/>
      <c r="J42" s="2"/>
      <c r="K42" s="2"/>
      <c r="L42"/>
    </row>
    <row r="43" spans="1:12" ht="15.75" customHeight="1">
      <c r="A43" s="17" t="s">
        <v>28</v>
      </c>
      <c r="B43" s="18" t="s">
        <v>428</v>
      </c>
      <c r="C43" s="2" t="s">
        <v>443</v>
      </c>
      <c r="D43" s="17"/>
      <c r="E43" s="1" t="e">
        <v>#N/A</v>
      </c>
      <c r="F43" s="1" t="e">
        <v>#N/A</v>
      </c>
      <c r="G43" s="1"/>
      <c r="H43" s="17"/>
      <c r="I43" s="17"/>
      <c r="J43" s="2"/>
      <c r="K43" s="2"/>
      <c r="L43"/>
    </row>
    <row r="44" spans="1:12" ht="15.75" customHeight="1">
      <c r="A44" s="17" t="s">
        <v>28</v>
      </c>
      <c r="B44" s="18" t="s">
        <v>428</v>
      </c>
      <c r="C44" s="2" t="s">
        <v>444</v>
      </c>
      <c r="D44" s="17"/>
      <c r="E44" s="1" t="e">
        <v>#N/A</v>
      </c>
      <c r="F44" s="1" t="e">
        <v>#N/A</v>
      </c>
      <c r="G44" s="1"/>
      <c r="H44" s="17"/>
      <c r="I44" s="17"/>
      <c r="J44" s="2"/>
      <c r="K44" s="2"/>
      <c r="L44"/>
    </row>
    <row r="45" spans="1:12" ht="15.75" customHeight="1">
      <c r="A45" s="17" t="s">
        <v>28</v>
      </c>
      <c r="B45" t="s">
        <v>473</v>
      </c>
      <c r="C45" s="2" t="s">
        <v>465</v>
      </c>
      <c r="D45" s="17"/>
      <c r="E45" s="1" t="e">
        <v>#N/A</v>
      </c>
      <c r="F45" s="1" t="e">
        <v>#N/A</v>
      </c>
      <c r="G45" s="1"/>
      <c r="H45" s="17"/>
      <c r="I45" s="17"/>
      <c r="J45" s="2"/>
      <c r="K45" s="2"/>
      <c r="L45"/>
    </row>
    <row r="46" spans="1:12" ht="15.75" customHeight="1">
      <c r="A46" s="17" t="s">
        <v>28</v>
      </c>
      <c r="B46" t="s">
        <v>473</v>
      </c>
      <c r="C46" s="2" t="s">
        <v>466</v>
      </c>
      <c r="D46" s="17"/>
      <c r="E46" s="1" t="e">
        <v>#N/A</v>
      </c>
      <c r="F46" s="1" t="e">
        <v>#N/A</v>
      </c>
      <c r="G46" s="1"/>
      <c r="H46" s="17"/>
      <c r="I46" s="17"/>
      <c r="J46" s="2"/>
      <c r="K46" s="2"/>
      <c r="L46"/>
    </row>
    <row r="47" spans="1:12" ht="15.75" customHeight="1">
      <c r="A47" s="17" t="s">
        <v>28</v>
      </c>
      <c r="B47" s="18" t="s">
        <v>428</v>
      </c>
      <c r="C47" s="2" t="s">
        <v>445</v>
      </c>
      <c r="D47" s="17"/>
      <c r="E47" s="1" t="e">
        <v>#N/A</v>
      </c>
      <c r="F47" s="1" t="e">
        <v>#N/A</v>
      </c>
      <c r="G47" s="1"/>
      <c r="H47" s="17"/>
      <c r="I47" s="17"/>
      <c r="J47" s="2"/>
      <c r="K47" s="2"/>
      <c r="L47"/>
    </row>
    <row r="48" spans="1:12" ht="15.75" customHeight="1">
      <c r="A48" s="17" t="s">
        <v>28</v>
      </c>
      <c r="B48" s="18" t="s">
        <v>428</v>
      </c>
      <c r="C48" s="2" t="s">
        <v>446</v>
      </c>
      <c r="D48" s="17"/>
      <c r="E48" s="1" t="e">
        <v>#N/A</v>
      </c>
      <c r="F48" s="1" t="e">
        <v>#N/A</v>
      </c>
      <c r="G48" s="1"/>
      <c r="H48" s="17"/>
      <c r="I48" s="17"/>
      <c r="J48" s="2"/>
      <c r="K48" s="2"/>
      <c r="L48"/>
    </row>
    <row r="49" spans="1:12" ht="15.75" customHeight="1">
      <c r="A49" s="17" t="s">
        <v>28</v>
      </c>
      <c r="B49" t="s">
        <v>473</v>
      </c>
      <c r="C49" s="2" t="s">
        <v>467</v>
      </c>
      <c r="D49" s="17"/>
      <c r="E49" s="1" t="e">
        <v>#N/A</v>
      </c>
      <c r="F49" s="1" t="e">
        <v>#N/A</v>
      </c>
      <c r="G49" s="1"/>
      <c r="H49" s="17"/>
      <c r="I49" s="17"/>
      <c r="J49" s="2"/>
      <c r="K49" s="2"/>
      <c r="L49"/>
    </row>
    <row r="50" spans="1:12" ht="15.75" customHeight="1">
      <c r="A50" s="17" t="s">
        <v>28</v>
      </c>
      <c r="B50" t="s">
        <v>473</v>
      </c>
      <c r="C50" s="2" t="s">
        <v>468</v>
      </c>
      <c r="D50" s="17"/>
      <c r="E50" s="1" t="e">
        <v>#N/A</v>
      </c>
      <c r="F50" s="1" t="e">
        <v>#N/A</v>
      </c>
      <c r="G50" s="1"/>
      <c r="H50" s="17"/>
      <c r="I50" s="17"/>
      <c r="J50" s="2"/>
      <c r="K50" s="2"/>
      <c r="L50"/>
    </row>
    <row r="51" spans="1:12" ht="15.75" customHeight="1">
      <c r="A51" s="17" t="s">
        <v>28</v>
      </c>
      <c r="B51" t="s">
        <v>473</v>
      </c>
      <c r="C51" s="2" t="s">
        <v>469</v>
      </c>
      <c r="D51" s="17"/>
      <c r="E51" s="1" t="e">
        <v>#N/A</v>
      </c>
      <c r="F51" s="1" t="e">
        <v>#N/A</v>
      </c>
      <c r="G51" s="1"/>
      <c r="H51" s="17"/>
      <c r="I51" s="17"/>
      <c r="J51" s="2"/>
      <c r="K51" s="2"/>
      <c r="L51"/>
    </row>
    <row r="52" spans="1:12" ht="15.75" customHeight="1">
      <c r="A52" s="17" t="s">
        <v>28</v>
      </c>
      <c r="B52" t="s">
        <v>473</v>
      </c>
      <c r="C52" s="2" t="s">
        <v>470</v>
      </c>
      <c r="D52" s="17"/>
      <c r="E52" s="1" t="e">
        <v>#N/A</v>
      </c>
      <c r="F52" s="1" t="e">
        <v>#N/A</v>
      </c>
      <c r="G52" s="1"/>
      <c r="H52" s="17"/>
      <c r="I52" s="17"/>
      <c r="J52" s="2"/>
      <c r="K52" s="2"/>
      <c r="L52"/>
    </row>
    <row r="53" spans="1:12" ht="15.75" customHeight="1">
      <c r="A53" s="17" t="s">
        <v>28</v>
      </c>
      <c r="B53" t="s">
        <v>473</v>
      </c>
      <c r="C53" s="2" t="s">
        <v>471</v>
      </c>
      <c r="D53" s="17"/>
      <c r="E53" s="1" t="e">
        <v>#N/A</v>
      </c>
      <c r="F53" s="1" t="e">
        <v>#N/A</v>
      </c>
      <c r="G53" s="1"/>
      <c r="H53" s="17"/>
      <c r="I53" s="17"/>
      <c r="J53" s="2"/>
      <c r="K53" s="2"/>
      <c r="L53"/>
    </row>
    <row r="54" spans="1:12" ht="15.75" customHeight="1">
      <c r="A54" s="17" t="s">
        <v>28</v>
      </c>
      <c r="B54" t="s">
        <v>473</v>
      </c>
      <c r="C54" s="2" t="s">
        <v>472</v>
      </c>
      <c r="D54" s="2"/>
      <c r="E54" s="1" t="e">
        <v>#N/A</v>
      </c>
      <c r="F54" s="55" t="e">
        <v>#N/A</v>
      </c>
      <c r="G54" s="55"/>
      <c r="H54" s="2"/>
      <c r="I54" s="2"/>
      <c r="J54" s="2"/>
      <c r="K54" s="2"/>
      <c r="L54"/>
    </row>
    <row r="55" spans="1:12" ht="15.75" customHeight="1"/>
    <row r="56" spans="1:12" ht="15.75" customHeight="1"/>
    <row r="57" spans="1:12" ht="15.75" customHeight="1"/>
    <row r="58" spans="1:12" ht="15.75" customHeight="1"/>
    <row r="59" spans="1:12" ht="15.75" customHeight="1"/>
    <row r="60" spans="1:12" ht="15.75" customHeight="1"/>
    <row r="61" spans="1:12" ht="15.75" customHeight="1"/>
    <row r="62" spans="1:12" ht="15.75" customHeight="1"/>
    <row r="63" spans="1:12" ht="15.75" customHeight="1"/>
    <row r="64" spans="1: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autoFilter ref="A1:M54" xr:uid="{A09229B9-6295-49B2-8C83-1E1F9DC8CECF}"/>
  <conditionalFormatting sqref="A1:B1">
    <cfRule type="cellIs" dxfId="20" priority="17" operator="equal">
      <formula>"-"</formula>
    </cfRule>
    <cfRule type="cellIs" dxfId="19" priority="18" operator="equal">
      <formula>"TRUE"</formula>
    </cfRule>
  </conditionalFormatting>
  <conditionalFormatting sqref="C1">
    <cfRule type="cellIs" dxfId="18" priority="20" operator="equal">
      <formula>"-"</formula>
    </cfRule>
  </conditionalFormatting>
  <conditionalFormatting sqref="C1:C1048576">
    <cfRule type="duplicateValues" dxfId="17" priority="19"/>
  </conditionalFormatting>
  <conditionalFormatting sqref="C2:G2 A6:A14 H18:J19 H48:J49">
    <cfRule type="cellIs" dxfId="16" priority="13" operator="equal">
      <formula>"-"</formula>
    </cfRule>
  </conditionalFormatting>
  <conditionalFormatting sqref="D40:D53">
    <cfRule type="cellIs" dxfId="15" priority="15" operator="equal">
      <formula>"-"</formula>
    </cfRule>
  </conditionalFormatting>
  <conditionalFormatting sqref="E13:G54">
    <cfRule type="cellIs" dxfId="14" priority="1" operator="equal">
      <formula>"-"</formula>
    </cfRule>
  </conditionalFormatting>
  <conditionalFormatting sqref="H2:H15 E3:G11 C3:D12 I7:K11 E12:F12 I14:K14 H16:K17 A16:A54 H20:K27 H40:K47 H50:K53">
    <cfRule type="cellIs" dxfId="13" priority="12" operator="equal">
      <formula>"-"</formula>
    </cfRule>
  </conditionalFormatting>
  <conditionalFormatting sqref="H30">
    <cfRule type="duplicateValues" dxfId="12" priority="10"/>
  </conditionalFormatting>
  <conditionalFormatting sqref="I6:J6 I12:J13 C13:C18 D13:D27">
    <cfRule type="cellIs" dxfId="11" priority="14" operator="equal">
      <formula>"-"</formula>
    </cfRule>
  </conditionalFormatting>
  <conditionalFormatting sqref="L2">
    <cfRule type="duplicateValues" dxfId="10" priority="5"/>
  </conditionalFormatting>
  <conditionalFormatting sqref="L3">
    <cfRule type="duplicateValues" dxfId="9" priority="4"/>
  </conditionalFormatting>
  <conditionalFormatting sqref="L4">
    <cfRule type="duplicateValues" dxfId="8" priority="3"/>
  </conditionalFormatting>
  <conditionalFormatting sqref="L5:L6">
    <cfRule type="duplicateValues" dxfId="7" priority="9"/>
  </conditionalFormatting>
  <conditionalFormatting sqref="L7">
    <cfRule type="duplicateValues" dxfId="6" priority="7"/>
  </conditionalFormatting>
  <conditionalFormatting sqref="L8">
    <cfRule type="duplicateValues" dxfId="5" priority="8"/>
  </conditionalFormatting>
  <conditionalFormatting sqref="L9">
    <cfRule type="duplicateValues" dxfId="4" priority="6"/>
  </conditionalFormatting>
  <conditionalFormatting sqref="M2:M20">
    <cfRule type="cellIs" dxfId="3" priority="2" operator="equal">
      <formula>"-"</formula>
    </cfRule>
  </conditionalFormatting>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1AB95-2A25-43EA-A42B-BB920B2D3563}">
  <sheetPr>
    <tabColor theme="2" tint="-9.9978637043366805E-2"/>
  </sheetPr>
  <dimension ref="A1:C10"/>
  <sheetViews>
    <sheetView workbookViewId="0">
      <pane ySplit="1" topLeftCell="A2" activePane="bottomLeft" state="frozen"/>
      <selection pane="bottomLeft" activeCell="C9" sqref="C9"/>
    </sheetView>
  </sheetViews>
  <sheetFormatPr defaultRowHeight="14.25"/>
  <cols>
    <col min="1" max="1" width="22.125" bestFit="1" customWidth="1"/>
    <col min="2" max="2" width="14.875" bestFit="1" customWidth="1"/>
    <col min="3" max="3" width="25.75" bestFit="1" customWidth="1"/>
  </cols>
  <sheetData>
    <row r="1" spans="1:3" ht="15">
      <c r="A1" s="30" t="s">
        <v>562</v>
      </c>
      <c r="B1" s="30" t="s">
        <v>440</v>
      </c>
      <c r="C1" s="30" t="s">
        <v>563</v>
      </c>
    </row>
    <row r="2" spans="1:3">
      <c r="A2">
        <v>1</v>
      </c>
      <c r="B2" t="s">
        <v>489</v>
      </c>
      <c r="C2" t="s">
        <v>505</v>
      </c>
    </row>
    <row r="3" spans="1:3">
      <c r="A3">
        <v>2</v>
      </c>
      <c r="B3" t="s">
        <v>488</v>
      </c>
      <c r="C3" t="s">
        <v>506</v>
      </c>
    </row>
    <row r="4" spans="1:3">
      <c r="A4">
        <v>3</v>
      </c>
      <c r="B4" t="s">
        <v>490</v>
      </c>
      <c r="C4" t="s">
        <v>561</v>
      </c>
    </row>
    <row r="5" spans="1:3">
      <c r="A5">
        <v>4</v>
      </c>
      <c r="B5" t="s">
        <v>491</v>
      </c>
      <c r="C5" t="s">
        <v>560</v>
      </c>
    </row>
    <row r="6" spans="1:3">
      <c r="A6">
        <v>5</v>
      </c>
      <c r="B6" t="s">
        <v>487</v>
      </c>
      <c r="C6" t="s">
        <v>559</v>
      </c>
    </row>
    <row r="7" spans="1:3">
      <c r="A7">
        <v>6</v>
      </c>
      <c r="B7" t="s">
        <v>558</v>
      </c>
      <c r="C7" t="s">
        <v>557</v>
      </c>
    </row>
    <row r="8" spans="1:3">
      <c r="A8">
        <v>7</v>
      </c>
      <c r="B8" t="s">
        <v>556</v>
      </c>
      <c r="C8" t="s">
        <v>555</v>
      </c>
    </row>
    <row r="9" spans="1:3">
      <c r="A9">
        <v>8</v>
      </c>
      <c r="B9" t="s">
        <v>485</v>
      </c>
      <c r="C9" t="s">
        <v>554</v>
      </c>
    </row>
    <row r="10" spans="1:3">
      <c r="A10">
        <v>9</v>
      </c>
      <c r="B10" t="s">
        <v>486</v>
      </c>
      <c r="C10"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questions</vt:lpstr>
      <vt:lpstr>info_pages</vt:lpstr>
      <vt:lpstr>sub_links</vt:lpstr>
      <vt:lpstr>prog_level</vt:lpstr>
      <vt:lpstr>rec_mod_approach</vt:lpstr>
      <vt:lpstr>rec_sample_design</vt:lpstr>
      <vt:lpstr>lu_rec_sample_design_type</vt:lpstr>
      <vt:lpstr>rec_analysis_cons</vt:lpstr>
      <vt:lpstr>lu_objective</vt:lpstr>
      <vt:lpstr>lu_approach</vt:lpstr>
      <vt:lpstr>lu_obj_approach</vt:lpstr>
      <vt:lpstr>lu_question_option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Cassie Stevenson</cp:lastModifiedBy>
  <dcterms:created xsi:type="dcterms:W3CDTF">2024-05-30T04:51:55Z</dcterms:created>
  <dcterms:modified xsi:type="dcterms:W3CDTF">2024-12-02T23:49:33Z</dcterms:modified>
</cp:coreProperties>
</file>