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9EA149DB-A19F-4621-8B84-1734A50C0E6E}" xr6:coauthVersionLast="47" xr6:coauthVersionMax="47" xr10:uidLastSave="{00000000-0000-0000-0000-000000000000}"/>
  <bookViews>
    <workbookView xWindow="-120" yWindow="-120" windowWidth="29040" windowHeight="15720" tabRatio="899" activeTab="11"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glossary!$A$1:$O$268</definedName>
    <definedName name="_xlnm._FilterDatabase" localSheetId="2" hidden="1">pages!$A$1:$S$81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references!$A$1:$N$335</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6" i="27" l="1"/>
  <c r="N256" i="27"/>
  <c r="M340" i="27"/>
  <c r="N340" i="27"/>
  <c r="M341" i="27"/>
  <c r="N341" i="27"/>
  <c r="M342" i="27"/>
  <c r="N342" i="27"/>
  <c r="M343" i="27"/>
  <c r="N343" i="27"/>
  <c r="M344" i="27"/>
  <c r="N344" i="27"/>
  <c r="M345" i="27"/>
  <c r="N345" i="27"/>
  <c r="M346" i="27"/>
  <c r="N346" i="27"/>
  <c r="M204" i="27"/>
  <c r="N204" i="27"/>
  <c r="M96" i="27"/>
  <c r="N96" i="27"/>
  <c r="M169" i="27"/>
  <c r="N169" i="27"/>
  <c r="L169" i="27"/>
  <c r="D32" i="34"/>
  <c r="D33" i="34"/>
  <c r="D34" i="34"/>
  <c r="D35" i="34"/>
  <c r="D36" i="34"/>
  <c r="D37" i="34"/>
  <c r="D38" i="34"/>
  <c r="D39" i="34"/>
  <c r="D40" i="34"/>
  <c r="D41" i="34"/>
  <c r="D42" i="34"/>
  <c r="D43" i="34"/>
  <c r="D44" i="34"/>
  <c r="D45" i="34"/>
  <c r="D46" i="34"/>
  <c r="D47" i="34"/>
  <c r="D48" i="34"/>
  <c r="D49" i="34"/>
  <c r="D50" i="34"/>
  <c r="N237" i="3"/>
  <c r="M237" i="3"/>
  <c r="G237" i="3"/>
  <c r="N336" i="27"/>
  <c r="N337" i="27"/>
  <c r="N338" i="27"/>
  <c r="N300" i="27"/>
  <c r="M334" i="27"/>
  <c r="M335" i="27"/>
  <c r="M336" i="27"/>
  <c r="M337" i="27"/>
  <c r="M338" i="27"/>
  <c r="M300" i="27"/>
  <c r="M232" i="27"/>
  <c r="L338" i="27"/>
  <c r="L225" i="27"/>
  <c r="M225" i="27"/>
  <c r="N18" i="27"/>
  <c r="N39" i="27"/>
  <c r="N61" i="27"/>
  <c r="N225" i="27"/>
  <c r="M18" i="27"/>
  <c r="M39" i="27"/>
  <c r="M61" i="27"/>
  <c r="M162" i="3"/>
  <c r="M189" i="3"/>
  <c r="L4" i="27"/>
  <c r="L3" i="27"/>
  <c r="L5" i="27"/>
  <c r="L6" i="27"/>
  <c r="L7" i="27"/>
  <c r="L8" i="27"/>
  <c r="L9" i="27"/>
  <c r="L10" i="27"/>
  <c r="L11" i="27"/>
  <c r="L12" i="27"/>
  <c r="L13" i="27"/>
  <c r="L14" i="27"/>
  <c r="L15" i="27"/>
  <c r="L17" i="27"/>
  <c r="L16" i="27"/>
  <c r="L18" i="27"/>
  <c r="L19" i="27"/>
  <c r="L20" i="27"/>
  <c r="L21" i="27"/>
  <c r="L22" i="27"/>
  <c r="L23" i="27"/>
  <c r="L24" i="27"/>
  <c r="L25" i="27"/>
  <c r="L26" i="27"/>
  <c r="L29" i="27"/>
  <c r="L27" i="27"/>
  <c r="L28" i="27"/>
  <c r="L30" i="27"/>
  <c r="L31" i="27"/>
  <c r="L32" i="27"/>
  <c r="L33" i="27"/>
  <c r="L34" i="27"/>
  <c r="L36" i="27"/>
  <c r="L35" i="27"/>
  <c r="L37" i="27"/>
  <c r="L38" i="27"/>
  <c r="L39" i="27"/>
  <c r="L40" i="27"/>
  <c r="L41" i="27"/>
  <c r="L42" i="27"/>
  <c r="L43" i="27"/>
  <c r="L44" i="27"/>
  <c r="L45" i="27"/>
  <c r="L46" i="27"/>
  <c r="L47" i="27"/>
  <c r="L48" i="27"/>
  <c r="L49" i="27"/>
  <c r="L51" i="27"/>
  <c r="L50" i="27"/>
  <c r="L52" i="27"/>
  <c r="L53" i="27"/>
  <c r="L54" i="27"/>
  <c r="L56" i="27"/>
  <c r="L55" i="27"/>
  <c r="L57" i="27"/>
  <c r="L58" i="27"/>
  <c r="L59" i="27"/>
  <c r="L60" i="27"/>
  <c r="L61" i="27"/>
  <c r="L62" i="27"/>
  <c r="L63" i="27"/>
  <c r="L64" i="27"/>
  <c r="L65" i="27"/>
  <c r="L66" i="27"/>
  <c r="L67" i="27"/>
  <c r="L68" i="27"/>
  <c r="L71" i="27"/>
  <c r="L72" i="27"/>
  <c r="L74" i="27"/>
  <c r="L73" i="27"/>
  <c r="L69" i="27"/>
  <c r="L70" i="27"/>
  <c r="L75" i="27"/>
  <c r="L76" i="27"/>
  <c r="L77" i="27"/>
  <c r="L78" i="27"/>
  <c r="L79" i="27"/>
  <c r="L80" i="27"/>
  <c r="L81" i="27"/>
  <c r="L82" i="27"/>
  <c r="L83" i="27"/>
  <c r="L84" i="27"/>
  <c r="L85" i="27"/>
  <c r="L86" i="27"/>
  <c r="L87" i="27"/>
  <c r="L88" i="27"/>
  <c r="L89" i="27"/>
  <c r="L90" i="27"/>
  <c r="L91" i="27"/>
  <c r="L92" i="27"/>
  <c r="L93" i="27"/>
  <c r="L94" i="27"/>
  <c r="L95" i="27"/>
  <c r="L98" i="27"/>
  <c r="L97"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6" i="27"/>
  <c r="L134" i="27"/>
  <c r="L137" i="27"/>
  <c r="L135" i="27"/>
  <c r="L140" i="27"/>
  <c r="L141" i="27"/>
  <c r="L138" i="27"/>
  <c r="L139" i="27"/>
  <c r="L142" i="27"/>
  <c r="L144" i="27"/>
  <c r="L143" i="27"/>
  <c r="L145" i="27"/>
  <c r="L146" i="27"/>
  <c r="L147" i="27"/>
  <c r="L148" i="27"/>
  <c r="L149" i="27"/>
  <c r="L150" i="27"/>
  <c r="L151" i="27"/>
  <c r="L152" i="27"/>
  <c r="L153" i="27"/>
  <c r="L154" i="27"/>
  <c r="L155" i="27"/>
  <c r="L156" i="27"/>
  <c r="L157" i="27"/>
  <c r="L158" i="27"/>
  <c r="L159" i="27"/>
  <c r="L160" i="27"/>
  <c r="L161" i="27"/>
  <c r="L162" i="27"/>
  <c r="L163" i="27"/>
  <c r="L164" i="27"/>
  <c r="L165" i="27"/>
  <c r="L170" i="27"/>
  <c r="L167" i="27"/>
  <c r="L166" i="27"/>
  <c r="L168" i="27"/>
  <c r="L171" i="27"/>
  <c r="L172" i="27"/>
  <c r="L173" i="27"/>
  <c r="L174" i="27"/>
  <c r="L175" i="27"/>
  <c r="L176" i="27"/>
  <c r="L177" i="27"/>
  <c r="L178" i="27"/>
  <c r="L179" i="27"/>
  <c r="L182" i="27"/>
  <c r="L181" i="27"/>
  <c r="L180" i="27"/>
  <c r="L183" i="27"/>
  <c r="L185" i="27"/>
  <c r="L184" i="27"/>
  <c r="L188" i="27"/>
  <c r="L187" i="27"/>
  <c r="L186" i="27"/>
  <c r="L189" i="27"/>
  <c r="L190" i="27"/>
  <c r="L191" i="27"/>
  <c r="L192" i="27"/>
  <c r="L193" i="27"/>
  <c r="L194" i="27"/>
  <c r="L195" i="27"/>
  <c r="L196" i="27"/>
  <c r="L197" i="27"/>
  <c r="L199" i="27"/>
  <c r="L198" i="27"/>
  <c r="L200" i="27"/>
  <c r="L201" i="27"/>
  <c r="L202" i="27"/>
  <c r="L203" i="27"/>
  <c r="L205" i="27"/>
  <c r="L207" i="27"/>
  <c r="L206" i="27"/>
  <c r="L208" i="27"/>
  <c r="L210" i="27"/>
  <c r="L211" i="27"/>
  <c r="L209" i="27"/>
  <c r="L213" i="27"/>
  <c r="L212" i="27"/>
  <c r="L214" i="27"/>
  <c r="L216" i="27"/>
  <c r="L215" i="27"/>
  <c r="L217" i="27"/>
  <c r="L218" i="27"/>
  <c r="L219" i="27"/>
  <c r="L220" i="27"/>
  <c r="L221" i="27"/>
  <c r="L222" i="27"/>
  <c r="L223" i="27"/>
  <c r="L224" i="27"/>
  <c r="L226" i="27"/>
  <c r="L227" i="27"/>
  <c r="L228" i="27"/>
  <c r="L229" i="27"/>
  <c r="L230" i="27"/>
  <c r="L231" i="27"/>
  <c r="L232" i="27"/>
  <c r="L233" i="27"/>
  <c r="L234" i="27"/>
  <c r="L235" i="27"/>
  <c r="L236" i="27"/>
  <c r="L237" i="27"/>
  <c r="L238" i="27"/>
  <c r="L239" i="27"/>
  <c r="L240" i="27"/>
  <c r="L241" i="27"/>
  <c r="L242" i="27"/>
  <c r="L243" i="27"/>
  <c r="L244" i="27"/>
  <c r="L245" i="27"/>
  <c r="L246" i="27"/>
  <c r="L247" i="27"/>
  <c r="L249" i="27"/>
  <c r="L248" i="27"/>
  <c r="L250" i="27"/>
  <c r="L251" i="27"/>
  <c r="L255" i="27"/>
  <c r="L253" i="27"/>
  <c r="L254" i="27"/>
  <c r="L252" i="27"/>
  <c r="L260" i="27"/>
  <c r="L257" i="27"/>
  <c r="L258" i="27"/>
  <c r="L261" i="27"/>
  <c r="L259" i="27"/>
  <c r="L262" i="27"/>
  <c r="L263" i="27"/>
  <c r="L264" i="27"/>
  <c r="L265" i="27"/>
  <c r="L266" i="27"/>
  <c r="L267" i="27"/>
  <c r="L268" i="27"/>
  <c r="L269" i="27"/>
  <c r="L270" i="27"/>
  <c r="L271" i="27"/>
  <c r="L272" i="27"/>
  <c r="L273" i="27"/>
  <c r="L274" i="27"/>
  <c r="L280" i="27"/>
  <c r="L275" i="27"/>
  <c r="L276" i="27"/>
  <c r="L277" i="27"/>
  <c r="L278" i="27"/>
  <c r="L279" i="27"/>
  <c r="L281" i="27"/>
  <c r="L282" i="27"/>
  <c r="L283" i="27"/>
  <c r="L284" i="27"/>
  <c r="L286" i="27"/>
  <c r="L285" i="27"/>
  <c r="L287" i="27"/>
  <c r="L288" i="27"/>
  <c r="L289" i="27"/>
  <c r="L290" i="27"/>
  <c r="L291" i="27"/>
  <c r="L292" i="27"/>
  <c r="L295" i="27"/>
  <c r="L293" i="27"/>
  <c r="L294" i="27"/>
  <c r="L296" i="27"/>
  <c r="L297" i="27"/>
  <c r="L298" i="27"/>
  <c r="L299" i="27"/>
  <c r="L301" i="27"/>
  <c r="L302" i="27"/>
  <c r="L303" i="27"/>
  <c r="L304" i="27"/>
  <c r="L306" i="27"/>
  <c r="L305" i="27"/>
  <c r="L307" i="27"/>
  <c r="L308" i="27"/>
  <c r="L309" i="27"/>
  <c r="L310" i="27"/>
  <c r="L311" i="27"/>
  <c r="L312" i="27"/>
  <c r="L313" i="27"/>
  <c r="L314" i="27"/>
  <c r="L315" i="27"/>
  <c r="L316" i="27"/>
  <c r="L317" i="27"/>
  <c r="L318" i="27"/>
  <c r="L319" i="27"/>
  <c r="L321" i="27"/>
  <c r="L320" i="27"/>
  <c r="L322" i="27"/>
  <c r="L323" i="27"/>
  <c r="L324" i="27"/>
  <c r="L325" i="27"/>
  <c r="L326" i="27"/>
  <c r="L327" i="27"/>
  <c r="L328" i="27"/>
  <c r="L329" i="27"/>
  <c r="L330" i="27"/>
  <c r="L331" i="27"/>
  <c r="L332" i="27"/>
  <c r="L333" i="27"/>
  <c r="L334" i="27"/>
  <c r="L335" i="27"/>
  <c r="L336" i="27"/>
  <c r="L337" i="27"/>
  <c r="L2" i="27"/>
  <c r="N102" i="3"/>
  <c r="N122" i="3"/>
  <c r="N105" i="3"/>
  <c r="N128" i="3"/>
  <c r="N130" i="3"/>
  <c r="N131" i="3"/>
  <c r="N99" i="3"/>
  <c r="N103" i="3"/>
  <c r="N106" i="3"/>
  <c r="N111" i="3"/>
  <c r="N112" i="3"/>
  <c r="N113" i="3"/>
  <c r="N120" i="3"/>
  <c r="N121" i="3"/>
  <c r="N123" i="3"/>
  <c r="N124" i="3"/>
  <c r="N125" i="3"/>
  <c r="N126" i="3"/>
  <c r="N127" i="3"/>
  <c r="N129" i="3"/>
  <c r="N141" i="3"/>
  <c r="N142" i="3"/>
  <c r="N147" i="3"/>
  <c r="N148" i="3"/>
  <c r="N149" i="3"/>
  <c r="N150" i="3"/>
  <c r="N160" i="3"/>
  <c r="N161" i="3"/>
  <c r="N165" i="3"/>
  <c r="N169" i="3"/>
  <c r="N170" i="3"/>
  <c r="N172" i="3"/>
  <c r="N173" i="3"/>
  <c r="N174" i="3"/>
  <c r="N175" i="3"/>
  <c r="N176" i="3"/>
  <c r="N177" i="3"/>
  <c r="N178" i="3"/>
  <c r="N179" i="3"/>
  <c r="N182" i="3"/>
  <c r="N183" i="3"/>
  <c r="N186" i="3"/>
  <c r="N187" i="3"/>
  <c r="N188" i="3"/>
  <c r="N193" i="3"/>
  <c r="N194" i="3"/>
  <c r="N195" i="3"/>
  <c r="N196" i="3"/>
  <c r="N199" i="3"/>
  <c r="N200" i="3"/>
  <c r="N201" i="3"/>
  <c r="N202" i="3"/>
  <c r="N203" i="3"/>
  <c r="N204" i="3"/>
  <c r="N206" i="3"/>
  <c r="N207" i="3"/>
  <c r="N208" i="3"/>
  <c r="N209" i="3"/>
  <c r="N216" i="3"/>
  <c r="N217" i="3"/>
  <c r="N219" i="3"/>
  <c r="N220" i="3"/>
  <c r="N221" i="3"/>
  <c r="N222" i="3"/>
  <c r="N223" i="3"/>
  <c r="N224" i="3"/>
  <c r="N225" i="3"/>
  <c r="N226" i="3"/>
  <c r="N227" i="3"/>
  <c r="N228" i="3"/>
  <c r="N229" i="3"/>
  <c r="N231" i="3"/>
  <c r="N232" i="3"/>
  <c r="N234" i="3"/>
  <c r="N235" i="3"/>
  <c r="N236" i="3"/>
  <c r="N247" i="3"/>
  <c r="N248" i="3"/>
  <c r="N250" i="3"/>
  <c r="N251" i="3"/>
  <c r="N264" i="3"/>
  <c r="N265" i="3"/>
  <c r="N266" i="3"/>
  <c r="N267" i="3"/>
  <c r="N268" i="3"/>
  <c r="N189" i="3"/>
  <c r="N162" i="3"/>
  <c r="N43" i="3"/>
  <c r="N100" i="3"/>
  <c r="N101" i="3"/>
  <c r="N167" i="3"/>
  <c r="N211" i="3"/>
  <c r="N261" i="3"/>
  <c r="N197" i="3"/>
  <c r="N13" i="3"/>
  <c r="N14" i="3"/>
  <c r="N46" i="3"/>
  <c r="N54" i="3"/>
  <c r="N64" i="3"/>
  <c r="N65" i="3"/>
  <c r="N71" i="3"/>
  <c r="N79" i="3"/>
  <c r="N96" i="3"/>
  <c r="N109" i="3"/>
  <c r="N210" i="3"/>
  <c r="N2" i="3"/>
  <c r="N57" i="3"/>
  <c r="N77" i="3"/>
  <c r="N259" i="3"/>
  <c r="N260" i="3"/>
  <c r="N81" i="3"/>
  <c r="N116" i="3"/>
  <c r="N213" i="3"/>
  <c r="N214" i="3"/>
  <c r="N215" i="3"/>
  <c r="N15" i="3"/>
  <c r="N16" i="3"/>
  <c r="N17" i="3"/>
  <c r="N18" i="3"/>
  <c r="N50" i="3"/>
  <c r="N51" i="3"/>
  <c r="N52" i="3"/>
  <c r="N53" i="3"/>
  <c r="N132" i="3"/>
  <c r="N133" i="3"/>
  <c r="N134" i="3"/>
  <c r="N135" i="3"/>
  <c r="N4" i="3"/>
  <c r="N5" i="3"/>
  <c r="N6" i="3"/>
  <c r="N7" i="3"/>
  <c r="N8" i="3"/>
  <c r="N9" i="3"/>
  <c r="N11" i="3"/>
  <c r="N25" i="3"/>
  <c r="N26" i="3"/>
  <c r="N27" i="3"/>
  <c r="N28" i="3"/>
  <c r="N29" i="3"/>
  <c r="N45" i="3"/>
  <c r="N47" i="3"/>
  <c r="N48" i="3"/>
  <c r="N49" i="3"/>
  <c r="N58" i="3"/>
  <c r="N67" i="3"/>
  <c r="N68" i="3"/>
  <c r="N69" i="3"/>
  <c r="N70" i="3"/>
  <c r="N37" i="3"/>
  <c r="N38" i="3"/>
  <c r="N39" i="3"/>
  <c r="N263" i="3"/>
  <c r="N10" i="3"/>
  <c r="N12" i="3"/>
  <c r="N19" i="3"/>
  <c r="N30" i="3"/>
  <c r="N31" i="3"/>
  <c r="N32" i="3"/>
  <c r="N34" i="3"/>
  <c r="N35" i="3"/>
  <c r="N36" i="3"/>
  <c r="N44" i="3"/>
  <c r="N56" i="3"/>
  <c r="N107" i="3"/>
  <c r="N66" i="3"/>
  <c r="N72" i="3"/>
  <c r="N78" i="3"/>
  <c r="N94" i="3"/>
  <c r="N95" i="3"/>
  <c r="N146" i="3"/>
  <c r="N159" i="3"/>
  <c r="N256" i="3"/>
  <c r="N117" i="3"/>
  <c r="N136" i="3"/>
  <c r="N137" i="3"/>
  <c r="N138" i="3"/>
  <c r="N139" i="3"/>
  <c r="N140" i="3"/>
  <c r="N143" i="3"/>
  <c r="N144" i="3"/>
  <c r="N145" i="3"/>
  <c r="N198" i="3"/>
  <c r="N257" i="3"/>
  <c r="N258" i="3"/>
  <c r="N24" i="3"/>
  <c r="N151" i="3"/>
  <c r="N21" i="3"/>
  <c r="N22" i="3"/>
  <c r="N23" i="3"/>
  <c r="N3" i="3"/>
  <c r="N20" i="3"/>
  <c r="N40" i="3"/>
  <c r="N41" i="3"/>
  <c r="N42" i="3"/>
  <c r="N55" i="3"/>
  <c r="N61" i="3"/>
  <c r="N62" i="3"/>
  <c r="N63" i="3"/>
  <c r="N82" i="3"/>
  <c r="N83" i="3"/>
  <c r="N86" i="3"/>
  <c r="N87" i="3"/>
  <c r="N88" i="3"/>
  <c r="N92" i="3"/>
  <c r="N152" i="3"/>
  <c r="N153" i="3"/>
  <c r="N154" i="3"/>
  <c r="N155" i="3"/>
  <c r="N156" i="3"/>
  <c r="N59" i="3"/>
  <c r="N60" i="3"/>
  <c r="N119" i="3"/>
  <c r="N97" i="3"/>
  <c r="N104" i="3"/>
  <c r="N118" i="3"/>
  <c r="N230" i="3"/>
  <c r="N233" i="3"/>
  <c r="N180" i="3"/>
  <c r="N205" i="3"/>
  <c r="N262" i="3"/>
  <c r="N181" i="3"/>
  <c r="N238" i="3"/>
  <c r="N168" i="3"/>
  <c r="N185" i="3"/>
  <c r="N255" i="3"/>
  <c r="N73" i="3"/>
  <c r="N74" i="3"/>
  <c r="N75" i="3"/>
  <c r="N76" i="3"/>
  <c r="N190" i="3"/>
  <c r="N108" i="3"/>
  <c r="N110" i="3"/>
  <c r="N114" i="3"/>
  <c r="N115" i="3"/>
  <c r="N184" i="3"/>
  <c r="N192" i="3"/>
  <c r="N239" i="3"/>
  <c r="N240" i="3"/>
  <c r="N243" i="3"/>
  <c r="N244" i="3"/>
  <c r="N245" i="3"/>
  <c r="N84" i="3"/>
  <c r="N85" i="3"/>
  <c r="N241" i="3"/>
  <c r="N33" i="3"/>
  <c r="N89" i="3"/>
  <c r="N90" i="3"/>
  <c r="N91" i="3"/>
  <c r="N242" i="3"/>
  <c r="N80" i="3"/>
  <c r="N93" i="3"/>
  <c r="N157" i="3"/>
  <c r="N158" i="3"/>
  <c r="N163" i="3"/>
  <c r="N164" i="3"/>
  <c r="N166" i="3"/>
  <c r="N171" i="3"/>
  <c r="N191" i="3"/>
  <c r="N212" i="3"/>
  <c r="N218" i="3"/>
  <c r="N246" i="3"/>
  <c r="N249" i="3"/>
  <c r="N252" i="3"/>
  <c r="N253" i="3"/>
  <c r="N254" i="3"/>
  <c r="N98" i="3"/>
  <c r="G97" i="3"/>
  <c r="G104" i="3"/>
  <c r="G118" i="3"/>
  <c r="G230" i="3"/>
  <c r="G233" i="3"/>
  <c r="G180" i="3"/>
  <c r="G205" i="3"/>
  <c r="G262" i="3"/>
  <c r="G181" i="3"/>
  <c r="G238" i="3"/>
  <c r="G168" i="3"/>
  <c r="G185"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2" i="34"/>
  <c r="M121" i="3"/>
  <c r="M102" i="3"/>
  <c r="M122" i="3"/>
  <c r="M188" i="3"/>
  <c r="M98" i="3"/>
  <c r="M105" i="3"/>
  <c r="M228" i="3"/>
  <c r="M147" i="3"/>
  <c r="M235" i="3"/>
  <c r="M124" i="3"/>
  <c r="M234" i="3"/>
  <c r="M125" i="3"/>
  <c r="M178" i="3"/>
  <c r="M199" i="3"/>
  <c r="M200" i="3"/>
  <c r="M201" i="3"/>
  <c r="M202" i="3"/>
  <c r="M203" i="3"/>
  <c r="M204" i="3"/>
  <c r="M126" i="3"/>
  <c r="M127" i="3"/>
  <c r="M128" i="3"/>
  <c r="M120" i="3"/>
  <c r="M123" i="3"/>
  <c r="M129" i="3"/>
  <c r="M130" i="3"/>
  <c r="M131" i="3"/>
  <c r="M224" i="3"/>
  <c r="M266" i="3"/>
  <c r="G266" i="3"/>
  <c r="M264" i="3"/>
  <c r="G264" i="3"/>
  <c r="M186" i="3"/>
  <c r="G186" i="3"/>
  <c r="M174" i="3"/>
  <c r="G174" i="3"/>
  <c r="M149" i="3"/>
  <c r="G149" i="3"/>
  <c r="M219" i="3"/>
  <c r="M220" i="3"/>
  <c r="M222" i="3"/>
  <c r="M226" i="3"/>
  <c r="M231" i="3"/>
  <c r="M232" i="3"/>
  <c r="M247" i="3"/>
  <c r="M250" i="3"/>
  <c r="M97" i="3"/>
  <c r="M104" i="3"/>
  <c r="M118" i="3"/>
  <c r="M180" i="3"/>
  <c r="M205" i="3"/>
  <c r="M230" i="3"/>
  <c r="M233" i="3"/>
  <c r="M262" i="3"/>
  <c r="M103" i="3"/>
  <c r="M111" i="3"/>
  <c r="M141" i="3"/>
  <c r="M160" i="3"/>
  <c r="M169" i="3"/>
  <c r="M176" i="3"/>
  <c r="M179" i="3"/>
  <c r="M193" i="3"/>
  <c r="M195" i="3"/>
  <c r="M206" i="3"/>
  <c r="M208" i="3"/>
  <c r="M216" i="3"/>
  <c r="N335" i="27"/>
  <c r="N309" i="27"/>
  <c r="M309" i="27"/>
  <c r="L339" i="27"/>
  <c r="M183" i="27"/>
  <c r="N183" i="27"/>
  <c r="M229" i="3"/>
  <c r="M236" i="3"/>
  <c r="M99" i="3"/>
  <c r="M148" i="3"/>
  <c r="M106" i="3"/>
  <c r="G263" i="3"/>
  <c r="G236" i="3"/>
  <c r="G99" i="3"/>
  <c r="G148" i="3"/>
  <c r="G106" i="3"/>
  <c r="N281" i="27"/>
  <c r="M339" i="27"/>
  <c r="M281" i="27"/>
  <c r="N339" i="27"/>
  <c r="I13" i="20"/>
  <c r="I3" i="20"/>
  <c r="I4" i="20"/>
  <c r="I5" i="20"/>
  <c r="I6" i="20"/>
  <c r="I7" i="20"/>
  <c r="I8" i="20"/>
  <c r="I9" i="20"/>
  <c r="I10" i="20"/>
  <c r="I11" i="20"/>
  <c r="I12" i="20"/>
  <c r="I14" i="20"/>
  <c r="I15" i="20"/>
  <c r="I16" i="20"/>
  <c r="I17" i="20"/>
  <c r="I2" i="20"/>
  <c r="O64" i="22"/>
  <c r="O65" i="22"/>
  <c r="O21" i="22"/>
  <c r="O66" i="22"/>
  <c r="O46" i="22"/>
  <c r="O67" i="22"/>
  <c r="O47" i="22"/>
  <c r="O5" i="22"/>
  <c r="O32" i="22"/>
  <c r="O33" i="22"/>
  <c r="O68" i="22"/>
  <c r="O69" i="22"/>
  <c r="O70" i="22"/>
  <c r="O71" i="22"/>
  <c r="O72" i="22"/>
  <c r="O73" i="22"/>
  <c r="O74" i="22"/>
  <c r="O75" i="22"/>
  <c r="O4" i="22"/>
  <c r="O13" i="22"/>
  <c r="O15" i="22"/>
  <c r="O14" i="22"/>
  <c r="O76" i="22"/>
  <c r="O77" i="22"/>
  <c r="O78" i="22"/>
  <c r="O79" i="22"/>
  <c r="O80" i="22"/>
  <c r="O34" i="22"/>
  <c r="O35" i="22"/>
  <c r="O81" i="22"/>
  <c r="O36" i="22"/>
  <c r="O37" i="22"/>
  <c r="O38" i="22"/>
  <c r="O39" i="22"/>
  <c r="O40" i="22"/>
  <c r="O41" i="22"/>
  <c r="O16" i="22"/>
  <c r="O42" i="22"/>
  <c r="O43" i="22"/>
  <c r="O44" i="22"/>
  <c r="O45" i="22"/>
  <c r="O18" i="22"/>
  <c r="O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7" i="27"/>
  <c r="N47" i="27"/>
  <c r="M46" i="27"/>
  <c r="N46" i="27"/>
  <c r="H11" i="5"/>
  <c r="H10" i="5"/>
  <c r="H9" i="5"/>
  <c r="H8" i="5"/>
  <c r="H7" i="5"/>
  <c r="H6" i="5"/>
  <c r="H5" i="5"/>
  <c r="H4" i="5"/>
  <c r="H3" i="5"/>
  <c r="H2" i="5"/>
  <c r="H16" i="5"/>
  <c r="H15" i="5"/>
  <c r="H14" i="5"/>
  <c r="H13" i="5"/>
  <c r="H12" i="5"/>
  <c r="M2" i="27"/>
  <c r="M3" i="27"/>
  <c r="M4" i="27"/>
  <c r="M8" i="27"/>
  <c r="M9" i="27"/>
  <c r="M10" i="27"/>
  <c r="M11" i="27"/>
  <c r="M12" i="27"/>
  <c r="M13" i="27"/>
  <c r="M14" i="27"/>
  <c r="M15" i="27"/>
  <c r="M16" i="27"/>
  <c r="M17" i="27"/>
  <c r="M19" i="27"/>
  <c r="M20" i="27"/>
  <c r="M21" i="27"/>
  <c r="M22" i="27"/>
  <c r="M23" i="27"/>
  <c r="M24" i="27"/>
  <c r="M25" i="27"/>
  <c r="M26" i="27"/>
  <c r="M29" i="27"/>
  <c r="M27" i="27"/>
  <c r="M28" i="27"/>
  <c r="M30" i="27"/>
  <c r="M31" i="27"/>
  <c r="M32" i="27"/>
  <c r="M33" i="27"/>
  <c r="M34" i="27"/>
  <c r="M36" i="27"/>
  <c r="M35" i="27"/>
  <c r="M37" i="27"/>
  <c r="M38" i="27"/>
  <c r="M40" i="27"/>
  <c r="M41" i="27"/>
  <c r="M42" i="27"/>
  <c r="M43" i="27"/>
  <c r="M44" i="27"/>
  <c r="M45" i="27"/>
  <c r="M48" i="27"/>
  <c r="M49" i="27"/>
  <c r="M51" i="27"/>
  <c r="M50" i="27"/>
  <c r="M52" i="27"/>
  <c r="M54" i="27"/>
  <c r="M53" i="27"/>
  <c r="M56" i="27"/>
  <c r="M55" i="27"/>
  <c r="M57" i="27"/>
  <c r="M58" i="27"/>
  <c r="M59" i="27"/>
  <c r="M60" i="27"/>
  <c r="M62" i="27"/>
  <c r="M63" i="27"/>
  <c r="M64" i="27"/>
  <c r="M65" i="27"/>
  <c r="M66" i="27"/>
  <c r="M67" i="27"/>
  <c r="M68" i="27"/>
  <c r="M71" i="27"/>
  <c r="M72" i="27"/>
  <c r="M73" i="27"/>
  <c r="M74" i="27"/>
  <c r="M69" i="27"/>
  <c r="M75" i="27"/>
  <c r="M76" i="27"/>
  <c r="M70" i="27"/>
  <c r="M77" i="27"/>
  <c r="M78" i="27"/>
  <c r="M79" i="27"/>
  <c r="M80" i="27"/>
  <c r="M81" i="27"/>
  <c r="M82" i="27"/>
  <c r="M83" i="27"/>
  <c r="M84" i="27"/>
  <c r="M85" i="27"/>
  <c r="M86" i="27"/>
  <c r="M87" i="27"/>
  <c r="M88" i="27"/>
  <c r="M89" i="27"/>
  <c r="M90" i="27"/>
  <c r="M91" i="27"/>
  <c r="M92" i="27"/>
  <c r="M93" i="27"/>
  <c r="M94" i="27"/>
  <c r="M95" i="27"/>
  <c r="M97" i="27"/>
  <c r="M98" i="27"/>
  <c r="M99" i="27"/>
  <c r="M100" i="27"/>
  <c r="M101" i="27"/>
  <c r="M102" i="27"/>
  <c r="M103" i="27"/>
  <c r="M108" i="27"/>
  <c r="M109" i="27"/>
  <c r="M104" i="27"/>
  <c r="M105" i="27"/>
  <c r="M106" i="27"/>
  <c r="M107"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6" i="27"/>
  <c r="M135" i="27"/>
  <c r="M137" i="27"/>
  <c r="M134"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6" i="27"/>
  <c r="M167" i="27"/>
  <c r="M170" i="27"/>
  <c r="M168" i="27"/>
  <c r="M164" i="27"/>
  <c r="M165" i="27"/>
  <c r="M171" i="27"/>
  <c r="M172" i="27"/>
  <c r="M173" i="27"/>
  <c r="M174" i="27"/>
  <c r="M175" i="27"/>
  <c r="M176" i="27"/>
  <c r="M177" i="27"/>
  <c r="M178" i="27"/>
  <c r="M179" i="27"/>
  <c r="M180" i="27"/>
  <c r="M181" i="27"/>
  <c r="M182" i="27"/>
  <c r="M185" i="27"/>
  <c r="M184" i="27"/>
  <c r="M188" i="27"/>
  <c r="M187" i="27"/>
  <c r="M186" i="27"/>
  <c r="M189" i="27"/>
  <c r="M190" i="27"/>
  <c r="M191" i="27"/>
  <c r="M192" i="27"/>
  <c r="M193" i="27"/>
  <c r="M194" i="27"/>
  <c r="M195" i="27"/>
  <c r="M196" i="27"/>
  <c r="M197" i="27"/>
  <c r="M198" i="27"/>
  <c r="M199" i="27"/>
  <c r="M200" i="27"/>
  <c r="M201" i="27"/>
  <c r="M202" i="27"/>
  <c r="M203" i="27"/>
  <c r="M205" i="27"/>
  <c r="M206" i="27"/>
  <c r="M207" i="27"/>
  <c r="M209" i="27"/>
  <c r="M211" i="27"/>
  <c r="M212" i="27"/>
  <c r="M213" i="27"/>
  <c r="M214" i="27"/>
  <c r="M210" i="27"/>
  <c r="M215" i="27"/>
  <c r="M216" i="27"/>
  <c r="M217" i="27"/>
  <c r="M208" i="27"/>
  <c r="M218" i="27"/>
  <c r="M219" i="27"/>
  <c r="M220" i="27"/>
  <c r="M221" i="27"/>
  <c r="M222" i="27"/>
  <c r="M223" i="27"/>
  <c r="M224" i="27"/>
  <c r="M226" i="27"/>
  <c r="M227" i="27"/>
  <c r="M228" i="27"/>
  <c r="M229" i="27"/>
  <c r="M230" i="27"/>
  <c r="M231" i="27"/>
  <c r="M233" i="27"/>
  <c r="M234" i="27"/>
  <c r="M7" i="27"/>
  <c r="M6" i="27"/>
  <c r="M235" i="27"/>
  <c r="M236" i="27"/>
  <c r="M238" i="27"/>
  <c r="M239" i="27"/>
  <c r="M240" i="27"/>
  <c r="M241" i="27"/>
  <c r="M237" i="27"/>
  <c r="M242" i="27"/>
  <c r="M243" i="27"/>
  <c r="M244" i="27"/>
  <c r="M245" i="27"/>
  <c r="M249" i="27"/>
  <c r="M248" i="27"/>
  <c r="M246" i="27"/>
  <c r="M247" i="27"/>
  <c r="M250" i="27"/>
  <c r="M251" i="27"/>
  <c r="M252" i="27"/>
  <c r="M253" i="27"/>
  <c r="M254" i="27"/>
  <c r="M255" i="27"/>
  <c r="M260" i="27"/>
  <c r="M259" i="27"/>
  <c r="M261" i="27"/>
  <c r="M257" i="27"/>
  <c r="M258" i="27"/>
  <c r="M262" i="27"/>
  <c r="M263" i="27"/>
  <c r="M264" i="27"/>
  <c r="M265" i="27"/>
  <c r="M266" i="27"/>
  <c r="M267" i="27"/>
  <c r="M268" i="27"/>
  <c r="M269" i="27"/>
  <c r="M270" i="27"/>
  <c r="M271" i="27"/>
  <c r="M272" i="27"/>
  <c r="M273" i="27"/>
  <c r="M274" i="27"/>
  <c r="M275" i="27"/>
  <c r="M276" i="27"/>
  <c r="M277" i="27"/>
  <c r="M278" i="27"/>
  <c r="M279" i="27"/>
  <c r="M280" i="27"/>
  <c r="M282" i="27"/>
  <c r="M283" i="27"/>
  <c r="M287" i="27"/>
  <c r="M284" i="27"/>
  <c r="M285" i="27"/>
  <c r="M286" i="27"/>
  <c r="M288" i="27"/>
  <c r="M289" i="27"/>
  <c r="M290" i="27"/>
  <c r="M291" i="27"/>
  <c r="M292" i="27"/>
  <c r="M295" i="27"/>
  <c r="M293" i="27"/>
  <c r="M294" i="27"/>
  <c r="M296" i="27"/>
  <c r="M297" i="27"/>
  <c r="M298" i="27"/>
  <c r="M301" i="27"/>
  <c r="M302" i="27"/>
  <c r="M304" i="27"/>
  <c r="M303" i="27"/>
  <c r="M306" i="27"/>
  <c r="M305" i="27"/>
  <c r="M307" i="27"/>
  <c r="M308" i="27"/>
  <c r="M310" i="27"/>
  <c r="M311" i="27"/>
  <c r="M313" i="27"/>
  <c r="M312" i="27"/>
  <c r="M314" i="27"/>
  <c r="M315" i="27"/>
  <c r="M316" i="27"/>
  <c r="M317" i="27"/>
  <c r="M320" i="27"/>
  <c r="M321" i="27"/>
  <c r="M318" i="27"/>
  <c r="M319" i="27"/>
  <c r="M322" i="27"/>
  <c r="M323" i="27"/>
  <c r="M324" i="27"/>
  <c r="M325" i="27"/>
  <c r="M326" i="27"/>
  <c r="M327" i="27"/>
  <c r="M328" i="27"/>
  <c r="M329" i="27"/>
  <c r="M330" i="27"/>
  <c r="M331" i="27"/>
  <c r="M332" i="27"/>
  <c r="M299" i="27"/>
  <c r="M333" i="27"/>
  <c r="M5" i="27"/>
  <c r="N2" i="27"/>
  <c r="N3" i="27"/>
  <c r="N4" i="27"/>
  <c r="N8" i="27"/>
  <c r="N9" i="27"/>
  <c r="N10" i="27"/>
  <c r="N11" i="27"/>
  <c r="N12" i="27"/>
  <c r="N13" i="27"/>
  <c r="N14" i="27"/>
  <c r="N15" i="27"/>
  <c r="N16" i="27"/>
  <c r="N17" i="27"/>
  <c r="N19" i="27"/>
  <c r="N20" i="27"/>
  <c r="N21" i="27"/>
  <c r="N22" i="27"/>
  <c r="N23" i="27"/>
  <c r="N24" i="27"/>
  <c r="N25" i="27"/>
  <c r="N26" i="27"/>
  <c r="N29" i="27"/>
  <c r="N27" i="27"/>
  <c r="N28" i="27"/>
  <c r="N30" i="27"/>
  <c r="N31" i="27"/>
  <c r="N32" i="27"/>
  <c r="N33" i="27"/>
  <c r="N34" i="27"/>
  <c r="N36" i="27"/>
  <c r="N35" i="27"/>
  <c r="N37" i="27"/>
  <c r="N38" i="27"/>
  <c r="N40" i="27"/>
  <c r="N41" i="27"/>
  <c r="N42" i="27"/>
  <c r="N43" i="27"/>
  <c r="N44" i="27"/>
  <c r="N45" i="27"/>
  <c r="N48" i="27"/>
  <c r="N49" i="27"/>
  <c r="N51" i="27"/>
  <c r="N50" i="27"/>
  <c r="N52" i="27"/>
  <c r="N54" i="27"/>
  <c r="N53" i="27"/>
  <c r="N56" i="27"/>
  <c r="N55" i="27"/>
  <c r="N57" i="27"/>
  <c r="N58" i="27"/>
  <c r="N59" i="27"/>
  <c r="N60" i="27"/>
  <c r="N62" i="27"/>
  <c r="N63" i="27"/>
  <c r="N64" i="27"/>
  <c r="N65" i="27"/>
  <c r="N66" i="27"/>
  <c r="N67" i="27"/>
  <c r="N68" i="27"/>
  <c r="N71" i="27"/>
  <c r="N72" i="27"/>
  <c r="N73" i="27"/>
  <c r="N74" i="27"/>
  <c r="N69" i="27"/>
  <c r="N75" i="27"/>
  <c r="N76" i="27"/>
  <c r="N70" i="27"/>
  <c r="N77" i="27"/>
  <c r="N78" i="27"/>
  <c r="N79" i="27"/>
  <c r="N80" i="27"/>
  <c r="N81" i="27"/>
  <c r="N82" i="27"/>
  <c r="N83" i="27"/>
  <c r="N84" i="27"/>
  <c r="N85" i="27"/>
  <c r="N86" i="27"/>
  <c r="N87" i="27"/>
  <c r="N88" i="27"/>
  <c r="N89" i="27"/>
  <c r="N90" i="27"/>
  <c r="N91" i="27"/>
  <c r="N92" i="27"/>
  <c r="N93" i="27"/>
  <c r="N94" i="27"/>
  <c r="N95" i="27"/>
  <c r="N97" i="27"/>
  <c r="N98" i="27"/>
  <c r="N99" i="27"/>
  <c r="N100" i="27"/>
  <c r="N101" i="27"/>
  <c r="N102" i="27"/>
  <c r="N103" i="27"/>
  <c r="N108" i="27"/>
  <c r="N109" i="27"/>
  <c r="N104" i="27"/>
  <c r="N105" i="27"/>
  <c r="N106" i="27"/>
  <c r="N107"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6" i="27"/>
  <c r="N135" i="27"/>
  <c r="N137" i="27"/>
  <c r="N134"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6" i="27"/>
  <c r="N167" i="27"/>
  <c r="N170" i="27"/>
  <c r="N168" i="27"/>
  <c r="N164" i="27"/>
  <c r="N165" i="27"/>
  <c r="N171" i="27"/>
  <c r="N172" i="27"/>
  <c r="N173" i="27"/>
  <c r="N174" i="27"/>
  <c r="N175" i="27"/>
  <c r="N176" i="27"/>
  <c r="N177" i="27"/>
  <c r="N178" i="27"/>
  <c r="N179" i="27"/>
  <c r="N180" i="27"/>
  <c r="N181" i="27"/>
  <c r="N182" i="27"/>
  <c r="N185" i="27"/>
  <c r="N184" i="27"/>
  <c r="N188" i="27"/>
  <c r="N187" i="27"/>
  <c r="N186" i="27"/>
  <c r="N189" i="27"/>
  <c r="N190" i="27"/>
  <c r="N191" i="27"/>
  <c r="N192" i="27"/>
  <c r="N193" i="27"/>
  <c r="N194" i="27"/>
  <c r="N195" i="27"/>
  <c r="N196" i="27"/>
  <c r="N197" i="27"/>
  <c r="N198" i="27"/>
  <c r="N199" i="27"/>
  <c r="N200" i="27"/>
  <c r="N201" i="27"/>
  <c r="N202" i="27"/>
  <c r="N203" i="27"/>
  <c r="N205" i="27"/>
  <c r="N206" i="27"/>
  <c r="N207" i="27"/>
  <c r="N209" i="27"/>
  <c r="N211" i="27"/>
  <c r="N212" i="27"/>
  <c r="N213" i="27"/>
  <c r="N214" i="27"/>
  <c r="N210" i="27"/>
  <c r="N215" i="27"/>
  <c r="N216" i="27"/>
  <c r="N217" i="27"/>
  <c r="N208" i="27"/>
  <c r="N218" i="27"/>
  <c r="N219" i="27"/>
  <c r="N220" i="27"/>
  <c r="N221" i="27"/>
  <c r="N222" i="27"/>
  <c r="N223" i="27"/>
  <c r="N224" i="27"/>
  <c r="N226" i="27"/>
  <c r="N227" i="27"/>
  <c r="N228" i="27"/>
  <c r="N229" i="27"/>
  <c r="N230" i="27"/>
  <c r="N231" i="27"/>
  <c r="N232" i="27"/>
  <c r="N233" i="27"/>
  <c r="N234" i="27"/>
  <c r="N7" i="27"/>
  <c r="N6" i="27"/>
  <c r="N235" i="27"/>
  <c r="N236" i="27"/>
  <c r="N238" i="27"/>
  <c r="N239" i="27"/>
  <c r="N240" i="27"/>
  <c r="N241" i="27"/>
  <c r="N237" i="27"/>
  <c r="N242" i="27"/>
  <c r="N243" i="27"/>
  <c r="N244" i="27"/>
  <c r="N245" i="27"/>
  <c r="N249" i="27"/>
  <c r="N248" i="27"/>
  <c r="N246" i="27"/>
  <c r="N247" i="27"/>
  <c r="N250" i="27"/>
  <c r="N251" i="27"/>
  <c r="N252" i="27"/>
  <c r="N253" i="27"/>
  <c r="N254" i="27"/>
  <c r="N255" i="27"/>
  <c r="N260" i="27"/>
  <c r="N259" i="27"/>
  <c r="N261" i="27"/>
  <c r="N257" i="27"/>
  <c r="N258" i="27"/>
  <c r="N262" i="27"/>
  <c r="N263" i="27"/>
  <c r="N264" i="27"/>
  <c r="N265" i="27"/>
  <c r="N266" i="27"/>
  <c r="N267" i="27"/>
  <c r="N268" i="27"/>
  <c r="N269" i="27"/>
  <c r="N270" i="27"/>
  <c r="N271" i="27"/>
  <c r="N272" i="27"/>
  <c r="N273" i="27"/>
  <c r="N274" i="27"/>
  <c r="N275" i="27"/>
  <c r="N276" i="27"/>
  <c r="N277" i="27"/>
  <c r="N278" i="27"/>
  <c r="N279" i="27"/>
  <c r="N280" i="27"/>
  <c r="N282" i="27"/>
  <c r="N283" i="27"/>
  <c r="N287" i="27"/>
  <c r="N284" i="27"/>
  <c r="N285" i="27"/>
  <c r="N286" i="27"/>
  <c r="N288" i="27"/>
  <c r="N289" i="27"/>
  <c r="N290" i="27"/>
  <c r="N291" i="27"/>
  <c r="N292" i="27"/>
  <c r="N295" i="27"/>
  <c r="N293" i="27"/>
  <c r="N294" i="27"/>
  <c r="N296" i="27"/>
  <c r="N297" i="27"/>
  <c r="N298" i="27"/>
  <c r="N301" i="27"/>
  <c r="N302" i="27"/>
  <c r="N304" i="27"/>
  <c r="N303" i="27"/>
  <c r="N306" i="27"/>
  <c r="N305" i="27"/>
  <c r="N307" i="27"/>
  <c r="N308" i="27"/>
  <c r="N310" i="27"/>
  <c r="N311" i="27"/>
  <c r="N313" i="27"/>
  <c r="N312" i="27"/>
  <c r="N314" i="27"/>
  <c r="N315" i="27"/>
  <c r="N316" i="27"/>
  <c r="N317" i="27"/>
  <c r="N320" i="27"/>
  <c r="N321" i="27"/>
  <c r="N318" i="27"/>
  <c r="N319" i="27"/>
  <c r="N322" i="27"/>
  <c r="N323" i="27"/>
  <c r="N324" i="27"/>
  <c r="N325" i="27"/>
  <c r="N326" i="27"/>
  <c r="N327" i="27"/>
  <c r="N328" i="27"/>
  <c r="N329" i="27"/>
  <c r="N330" i="27"/>
  <c r="N331" i="27"/>
  <c r="N332" i="27"/>
  <c r="N299" i="27"/>
  <c r="N333" i="27"/>
  <c r="N334" i="27"/>
  <c r="N5" i="27"/>
  <c r="G268" i="3"/>
  <c r="G267" i="3"/>
  <c r="G265" i="3"/>
  <c r="G39" i="3"/>
  <c r="G38" i="3"/>
  <c r="G37" i="3"/>
  <c r="G261" i="3"/>
  <c r="G260" i="3"/>
  <c r="G36" i="3"/>
  <c r="G259" i="3"/>
  <c r="G258" i="3"/>
  <c r="G257" i="3"/>
  <c r="G35" i="3"/>
  <c r="G96" i="3"/>
  <c r="G256" i="3"/>
  <c r="G255" i="3"/>
  <c r="G254" i="3"/>
  <c r="G95" i="3"/>
  <c r="G94" i="3"/>
  <c r="G253" i="3"/>
  <c r="G252" i="3"/>
  <c r="G251" i="3"/>
  <c r="G249" i="3"/>
  <c r="G248" i="3"/>
  <c r="G34" i="3"/>
  <c r="G246" i="3"/>
  <c r="G245" i="3"/>
  <c r="G93" i="3"/>
  <c r="G92" i="3"/>
  <c r="G244" i="3"/>
  <c r="G243" i="3"/>
  <c r="G91" i="3"/>
  <c r="G90" i="3"/>
  <c r="G33" i="3"/>
  <c r="G89" i="3"/>
  <c r="G242" i="3"/>
  <c r="G87" i="3"/>
  <c r="G86" i="3"/>
  <c r="G88" i="3"/>
  <c r="G85" i="3"/>
  <c r="G84" i="3"/>
  <c r="G241" i="3"/>
  <c r="G240" i="3"/>
  <c r="G239" i="3"/>
  <c r="G32" i="3"/>
  <c r="G83" i="3"/>
  <c r="G227" i="3"/>
  <c r="G225" i="3"/>
  <c r="G223" i="3"/>
  <c r="G221" i="3"/>
  <c r="G218" i="3"/>
  <c r="G217" i="3"/>
  <c r="G82" i="3"/>
  <c r="G215" i="3"/>
  <c r="G214" i="3"/>
  <c r="G81" i="3"/>
  <c r="G31" i="3"/>
  <c r="G213" i="3"/>
  <c r="G80" i="3"/>
  <c r="G212" i="3"/>
  <c r="G30" i="3"/>
  <c r="G29" i="3"/>
  <c r="G28" i="3"/>
  <c r="G27" i="3"/>
  <c r="G211" i="3"/>
  <c r="G79" i="3"/>
  <c r="G210" i="3"/>
  <c r="G209" i="3"/>
  <c r="G26" i="3"/>
  <c r="G207" i="3"/>
  <c r="G198" i="3"/>
  <c r="G197" i="3"/>
  <c r="G196" i="3"/>
  <c r="G194" i="3"/>
  <c r="G192" i="3"/>
  <c r="G78" i="3"/>
  <c r="G77" i="3"/>
  <c r="G191" i="3"/>
  <c r="G76" i="3"/>
  <c r="G75" i="3"/>
  <c r="G73" i="3"/>
  <c r="G74" i="3"/>
  <c r="G190" i="3"/>
  <c r="G187" i="3"/>
  <c r="G72" i="3"/>
  <c r="G184" i="3"/>
  <c r="G183" i="3"/>
  <c r="G182" i="3"/>
  <c r="G6" i="3"/>
  <c r="G71" i="3"/>
  <c r="G177" i="3"/>
  <c r="G5" i="3"/>
  <c r="G70" i="3"/>
  <c r="G69" i="3"/>
  <c r="G68" i="3"/>
  <c r="G67" i="3"/>
  <c r="G175" i="3"/>
  <c r="G66" i="3"/>
  <c r="G173" i="3"/>
  <c r="G172" i="3"/>
  <c r="G171" i="3"/>
  <c r="G170" i="3"/>
  <c r="G167" i="3"/>
  <c r="G65" i="3"/>
  <c r="G64" i="3"/>
  <c r="G25" i="3"/>
  <c r="G166" i="3"/>
  <c r="G63" i="3"/>
  <c r="G165" i="3"/>
  <c r="G164" i="3"/>
  <c r="G163" i="3"/>
  <c r="G161" i="3"/>
  <c r="G159" i="3"/>
  <c r="G62" i="3"/>
  <c r="G158" i="3"/>
  <c r="G157" i="3"/>
  <c r="G61" i="3"/>
  <c r="G24" i="3"/>
  <c r="G23" i="3"/>
  <c r="G156" i="3"/>
  <c r="G60" i="3"/>
  <c r="G59" i="3"/>
  <c r="G155" i="3"/>
  <c r="G154" i="3"/>
  <c r="G58" i="3"/>
  <c r="G22" i="3"/>
  <c r="G21" i="3"/>
  <c r="G153" i="3"/>
  <c r="G152" i="3"/>
  <c r="G151" i="3"/>
  <c r="G150" i="3"/>
  <c r="G20" i="3"/>
  <c r="G57" i="3"/>
  <c r="G19" i="3"/>
  <c r="G56" i="3"/>
  <c r="G146" i="3"/>
  <c r="G145" i="3"/>
  <c r="G144" i="3"/>
  <c r="G55" i="3"/>
  <c r="G143" i="3"/>
  <c r="G54" i="3"/>
  <c r="G142" i="3"/>
  <c r="G140" i="3"/>
  <c r="G139" i="3"/>
  <c r="G138" i="3"/>
  <c r="G136" i="3"/>
  <c r="G137" i="3"/>
  <c r="G135" i="3"/>
  <c r="G53" i="3"/>
  <c r="G52" i="3"/>
  <c r="G134" i="3"/>
  <c r="G18" i="3"/>
  <c r="G51" i="3"/>
  <c r="G50" i="3"/>
  <c r="G17" i="3"/>
  <c r="G16" i="3"/>
  <c r="G133" i="3"/>
  <c r="G15" i="3"/>
  <c r="G132" i="3"/>
  <c r="G119" i="3"/>
  <c r="G117" i="3"/>
  <c r="G116" i="3"/>
  <c r="G115" i="3"/>
  <c r="G114" i="3"/>
  <c r="G113" i="3"/>
  <c r="G112" i="3"/>
  <c r="G110" i="3"/>
  <c r="G49" i="3"/>
  <c r="G48" i="3"/>
  <c r="G47" i="3"/>
  <c r="G46" i="3"/>
  <c r="G14" i="3"/>
  <c r="G13" i="3"/>
  <c r="G109" i="3"/>
  <c r="G45" i="3"/>
  <c r="G44" i="3"/>
  <c r="G12" i="3"/>
  <c r="G108" i="3"/>
  <c r="G11" i="3"/>
  <c r="G10" i="3"/>
  <c r="G107" i="3"/>
  <c r="G9" i="3"/>
  <c r="G8" i="3"/>
  <c r="G7" i="3"/>
  <c r="G4" i="3"/>
  <c r="G43" i="3"/>
  <c r="G101" i="3"/>
  <c r="G100" i="3"/>
  <c r="G3" i="3"/>
  <c r="G42" i="3"/>
  <c r="G41" i="3"/>
  <c r="G40" i="3"/>
  <c r="G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 i="3"/>
  <c r="O2" i="3"/>
  <c r="M40" i="3"/>
  <c r="M41" i="3"/>
  <c r="M42" i="3"/>
  <c r="M3" i="3"/>
  <c r="M100" i="3"/>
  <c r="M101" i="3"/>
  <c r="M43" i="3"/>
  <c r="M4" i="3"/>
  <c r="M7" i="3"/>
  <c r="M8" i="3"/>
  <c r="M9" i="3"/>
  <c r="M107" i="3"/>
  <c r="M10" i="3"/>
  <c r="M11" i="3"/>
  <c r="M108" i="3"/>
  <c r="M12" i="3"/>
  <c r="M44" i="3"/>
  <c r="M45" i="3"/>
  <c r="M109" i="3"/>
  <c r="M13" i="3"/>
  <c r="M14" i="3"/>
  <c r="M46" i="3"/>
  <c r="M47" i="3"/>
  <c r="M48" i="3"/>
  <c r="M49" i="3"/>
  <c r="M110" i="3"/>
  <c r="M112" i="3"/>
  <c r="M113" i="3"/>
  <c r="M114" i="3"/>
  <c r="M115" i="3"/>
  <c r="M116" i="3"/>
  <c r="M117" i="3"/>
  <c r="M119" i="3"/>
  <c r="M132" i="3"/>
  <c r="M15" i="3"/>
  <c r="M133" i="3"/>
  <c r="M16" i="3"/>
  <c r="M17" i="3"/>
  <c r="M50" i="3"/>
  <c r="M51" i="3"/>
  <c r="M18" i="3"/>
  <c r="M134" i="3"/>
  <c r="M52" i="3"/>
  <c r="M53" i="3"/>
  <c r="M135" i="3"/>
  <c r="M137" i="3"/>
  <c r="M136" i="3"/>
  <c r="M138" i="3"/>
  <c r="M139" i="3"/>
  <c r="M140" i="3"/>
  <c r="M142" i="3"/>
  <c r="M54" i="3"/>
  <c r="M143" i="3"/>
  <c r="M55" i="3"/>
  <c r="M144" i="3"/>
  <c r="M145" i="3"/>
  <c r="M146" i="3"/>
  <c r="M56" i="3"/>
  <c r="M19" i="3"/>
  <c r="M57" i="3"/>
  <c r="M20" i="3"/>
  <c r="M150" i="3"/>
  <c r="M151" i="3"/>
  <c r="M152" i="3"/>
  <c r="M153" i="3"/>
  <c r="M21" i="3"/>
  <c r="M22" i="3"/>
  <c r="M58" i="3"/>
  <c r="M154" i="3"/>
  <c r="M155" i="3"/>
  <c r="M59" i="3"/>
  <c r="M60" i="3"/>
  <c r="M156" i="3"/>
  <c r="M23" i="3"/>
  <c r="M24" i="3"/>
  <c r="M61" i="3"/>
  <c r="M157" i="3"/>
  <c r="M158" i="3"/>
  <c r="M62" i="3"/>
  <c r="M159" i="3"/>
  <c r="M161" i="3"/>
  <c r="M163" i="3"/>
  <c r="M164" i="3"/>
  <c r="M165" i="3"/>
  <c r="M63" i="3"/>
  <c r="M166" i="3"/>
  <c r="M25" i="3"/>
  <c r="M64" i="3"/>
  <c r="M65" i="3"/>
  <c r="M167" i="3"/>
  <c r="M168" i="3"/>
  <c r="M170" i="3"/>
  <c r="M171" i="3"/>
  <c r="M172" i="3"/>
  <c r="M173" i="3"/>
  <c r="M66" i="3"/>
  <c r="M175" i="3"/>
  <c r="M67" i="3"/>
  <c r="M68" i="3"/>
  <c r="M69" i="3"/>
  <c r="M70" i="3"/>
  <c r="M5" i="3"/>
  <c r="M177" i="3"/>
  <c r="M71" i="3"/>
  <c r="M6" i="3"/>
  <c r="M181" i="3"/>
  <c r="M182" i="3"/>
  <c r="M183" i="3"/>
  <c r="M184" i="3"/>
  <c r="M185" i="3"/>
  <c r="M72" i="3"/>
  <c r="M187" i="3"/>
  <c r="M190" i="3"/>
  <c r="M74" i="3"/>
  <c r="M73" i="3"/>
  <c r="M75" i="3"/>
  <c r="M76" i="3"/>
  <c r="M191" i="3"/>
  <c r="M77" i="3"/>
  <c r="M78" i="3"/>
  <c r="M192" i="3"/>
  <c r="M194" i="3"/>
  <c r="M196" i="3"/>
  <c r="M197" i="3"/>
  <c r="M198" i="3"/>
  <c r="M207" i="3"/>
  <c r="M26" i="3"/>
  <c r="M209" i="3"/>
  <c r="M210" i="3"/>
  <c r="M79" i="3"/>
  <c r="M211" i="3"/>
  <c r="M27" i="3"/>
  <c r="M28" i="3"/>
  <c r="M29" i="3"/>
  <c r="M30" i="3"/>
  <c r="M212" i="3"/>
  <c r="M80" i="3"/>
  <c r="M213" i="3"/>
  <c r="M31" i="3"/>
  <c r="M81" i="3"/>
  <c r="M214" i="3"/>
  <c r="M215" i="3"/>
  <c r="M82" i="3"/>
  <c r="M217" i="3"/>
  <c r="M218" i="3"/>
  <c r="M221" i="3"/>
  <c r="M223" i="3"/>
  <c r="M225" i="3"/>
  <c r="M227" i="3"/>
  <c r="M83" i="3"/>
  <c r="M32" i="3"/>
  <c r="M238" i="3"/>
  <c r="M239" i="3"/>
  <c r="M240" i="3"/>
  <c r="M241" i="3"/>
  <c r="M84" i="3"/>
  <c r="M85" i="3"/>
  <c r="M88" i="3"/>
  <c r="M86" i="3"/>
  <c r="M87" i="3"/>
  <c r="M242" i="3"/>
  <c r="M89" i="3"/>
  <c r="M33" i="3"/>
  <c r="M90" i="3"/>
  <c r="M91" i="3"/>
  <c r="M243" i="3"/>
  <c r="M244" i="3"/>
  <c r="M92" i="3"/>
  <c r="M93" i="3"/>
  <c r="M245" i="3"/>
  <c r="M246" i="3"/>
  <c r="M34" i="3"/>
  <c r="M248" i="3"/>
  <c r="M249" i="3"/>
  <c r="M251" i="3"/>
  <c r="M252" i="3"/>
  <c r="M253" i="3"/>
  <c r="M94" i="3"/>
  <c r="M95" i="3"/>
  <c r="M254" i="3"/>
  <c r="M255" i="3"/>
  <c r="M256" i="3"/>
  <c r="M96" i="3"/>
  <c r="M35" i="3"/>
  <c r="M257" i="3"/>
  <c r="M258" i="3"/>
  <c r="M259" i="3"/>
  <c r="M36" i="3"/>
  <c r="M260" i="3"/>
  <c r="M261" i="3"/>
  <c r="M263" i="3"/>
  <c r="M37" i="3"/>
  <c r="M38" i="3"/>
  <c r="M39" i="3"/>
  <c r="M265" i="3"/>
  <c r="M267" i="3"/>
  <c r="M26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<sst xmlns="http://schemas.openxmlformats.org/spreadsheetml/2006/main" count="7972" uniqueCount="3930">
  <si>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</si>
  <si>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</si>
  <si>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</si>
  <si>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</si>
  <si>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</si>
  <si>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</si>
  <si>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</si>
  <si>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</si>
  <si>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</si>
  <si>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</si>
  <si>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</si>
  <si>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</si>
  <si>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</si>
  <si>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</si>
  <si>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</si>
  <si>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</si>
  <si>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</si>
  <si>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</si>
  <si>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</si>
  <si>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</si>
  <si>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</si>
  <si>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</si>
  <si>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</si>
  <si>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</si>
  <si>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</si>
  <si>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</si>
  <si>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</si>
  <si>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</si>
  <si>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</si>
  <si>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</si>
  <si>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</si>
  <si>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</si>
  <si>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</si>
  <si>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</si>
  <si>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</si>
  <si>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</si>
  <si>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</si>
  <si>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</si>
  <si>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</si>
  <si>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</si>
  <si>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</si>
  <si>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</si>
  <si>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</si>
  <si>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</si>
  <si>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</si>
  <si>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</si>
  <si>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</si>
  <si>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</si>
  <si>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</si>
  <si>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</si>
  <si>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</si>
  <si>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</si>
  <si>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</si>
  <si>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</si>
  <si>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</si>
  <si>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</si>
  <si>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</si>
  <si>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</si>
  <si>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</si>
  <si>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</si>
  <si>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</si>
  <si>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</si>
  <si>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</si>
  <si>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</si>
  <si>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</si>
  <si>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</si>
  <si>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</si>
  <si>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</si>
  <si>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</si>
  <si>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</si>
  <si>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</si>
  <si>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</si>
  <si>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</si>
  <si>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</si>
  <si>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</si>
  <si>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</si>
  <si>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</si>
  <si>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</si>
  <si>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</si>
  <si>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</si>
  <si>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</si>
  <si>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</si>
  <si>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</si>
  <si>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</si>
  <si>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</si>
  <si>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</si>
  <si>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</si>
  <si>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</si>
  <si>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</si>
  <si>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</si>
  <si>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</si>
  <si>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</si>
  <si>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</si>
  <si>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</si>
  <si>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</si>
  <si>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</si>
  <si>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</si>
  <si>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</si>
  <si>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</si>
  <si>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</si>
  <si>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</si>
  <si>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</si>
  <si>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</si>
  <si>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</si>
  <si>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</si>
  <si>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</si>
  <si>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</si>
  <si>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</si>
  <si>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</si>
  <si>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</si>
  <si>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</si>
  <si>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</si>
  <si>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</si>
  <si>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</si>
  <si>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</si>
  <si>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</si>
  <si>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</si>
  <si>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</si>
  <si>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</si>
  <si>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</si>
  <si>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</si>
  <si>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</si>
  <si>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</si>
  <si>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</si>
  <si>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</si>
  <si>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</si>
  <si>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</si>
  <si>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</si>
  <si>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</si>
  <si>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</si>
  <si>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</si>
  <si>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</si>
  <si>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</si>
  <si>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</si>
  <si>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</si>
  <si>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</si>
  <si>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</si>
  <si>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</si>
  <si>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</si>
  <si>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</si>
  <si>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</si>
  <si>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</si>
  <si>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</si>
  <si>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</si>
  <si>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</si>
  <si>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</si>
  <si>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</si>
  <si>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</si>
  <si>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</si>
  <si>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</si>
  <si>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</si>
  <si>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</si>
  <si>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</si>
  <si>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</si>
  <si>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</si>
  <si>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</si>
  <si>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</si>
  <si>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</si>
  <si>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</si>
  <si>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</si>
  <si>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</si>
  <si>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</si>
  <si>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</si>
  <si>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</si>
  <si>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</si>
  <si>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</si>
  <si>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</si>
  <si>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</si>
  <si>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</si>
  <si>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</si>
  <si>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</si>
  <si>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</si>
  <si>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</si>
  <si>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</si>
  <si>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</si>
  <si>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</si>
  <si>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</si>
  <si>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</si>
  <si>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</si>
  <si>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</si>
  <si>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</si>
  <si>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</si>
  <si>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</si>
  <si>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</si>
  <si>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</si>
  <si>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</si>
  <si>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</si>
  <si>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</si>
  <si>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</si>
  <si>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</si>
  <si>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</si>
  <si>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</si>
  <si>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</si>
  <si>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</si>
  <si>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</si>
  <si>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</si>
  <si>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</si>
  <si>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</si>
  <si>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</si>
  <si>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</si>
  <si>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</si>
  <si>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</si>
  <si>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</si>
  <si>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</si>
  <si>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</si>
  <si>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</si>
  <si>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</si>
  <si>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</si>
  <si>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</si>
  <si>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</si>
  <si>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</si>
  <si>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</si>
  <si>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</si>
  <si>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</si>
  <si>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</si>
  <si>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</si>
  <si>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</si>
  <si>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</si>
  <si>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</si>
  <si>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</si>
  <si>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</si>
  <si>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</si>
  <si>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</si>
  <si>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</si>
  <si>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</si>
  <si>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</si>
  <si>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</si>
  <si>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</si>
  <si>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</si>
  <si>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</si>
  <si>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</si>
  <si>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</si>
  <si>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</si>
  <si>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</si>
  <si>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</si>
  <si>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</si>
  <si>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</si>
  <si>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</si>
  <si>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</si>
  <si>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</si>
  <si>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</si>
  <si>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</si>
  <si>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</si>
  <si>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</si>
  <si>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</si>
  <si>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</si>
  <si>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</si>
  <si>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</si>
  <si>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</si>
  <si>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</si>
  <si>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</si>
  <si>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</si>
  <si>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</si>
  <si>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</si>
  <si>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</si>
  <si>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</si>
  <si>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</si>
  <si>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</si>
  <si>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</si>
  <si>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</si>
  <si>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</si>
  <si>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</si>
  <si>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</si>
  <si>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</si>
  <si>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</si>
  <si>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</si>
  <si>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</si>
  <si>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</si>
  <si>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</si>
  <si>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</si>
  <si>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</si>
  <si>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</si>
  <si>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</si>
  <si>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</si>
  <si>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</si>
  <si>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</si>
  <si>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</si>
  <si>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</si>
  <si>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</si>
  <si>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</si>
  <si>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</si>
  <si>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</si>
  <si>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</si>
  <si>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</si>
  <si>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</si>
  <si>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</si>
  <si>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</si>
  <si>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</si>
  <si>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</si>
  <si>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</si>
  <si>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</si>
  <si>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</si>
  <si>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</si>
  <si>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</si>
  <si>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</si>
  <si>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</si>
  <si>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</si>
  <si>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</si>
  <si>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</si>
  <si>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</si>
  <si>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</si>
  <si>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</si>
  <si>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</si>
  <si>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</si>
  <si>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</si>
  <si>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</si>
  <si>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</si>
  <si>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</si>
  <si>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</si>
  <si>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</si>
  <si>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</si>
  <si>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</si>
  <si>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</si>
  <si>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</si>
  <si>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</si>
  <si>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</si>
  <si>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</si>
  <si>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</si>
  <si>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</si>
  <si>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</si>
  <si>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</si>
  <si>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</si>
  <si>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</si>
  <si>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</si>
  <si>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</si>
  <si>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</si>
  <si>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</si>
  <si>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</si>
  <si>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</si>
  <si>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</si>
  <si>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</si>
  <si>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</si>
  <si>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</si>
  <si>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</si>
  <si>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</si>
  <si>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</si>
  <si>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</si>
  <si>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</si>
  <si>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</si>
  <si>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</si>
  <si>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</si>
  <si>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</si>
  <si>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</si>
  <si>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</si>
  <si>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</si>
  <si>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</si>
  <si>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</si>
  <si>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</si>
  <si>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</si>
  <si>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</si>
  <si>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</si>
  <si>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</si>
  <si>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</si>
  <si>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</si>
  <si>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</si>
  <si>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</si>
  <si>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</si>
  <si>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</si>
  <si>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</si>
  <si>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</si>
  <si>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</si>
  <si>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</si>
  <si>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</si>
  <si>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</si>
  <si>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</si>
  <si>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</si>
  <si>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</si>
  <si>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</si>
  <si>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</si>
  <si>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</si>
  <si>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</si>
  <si>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</si>
  <si>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</si>
  <si>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</si>
  <si>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</si>
  <si>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</si>
  <si>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</si>
  <si>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</si>
  <si>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</si>
  <si>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</si>
  <si>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</si>
  <si>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</si>
  <si>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</si>
  <si>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</si>
  <si>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</si>
  <si>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</si>
  <si>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</si>
  <si>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</si>
  <si>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</si>
  <si>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</si>
  <si>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</si>
  <si>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</si>
  <si>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</si>
  <si>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</si>
  <si>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</si>
  <si>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</si>
  <si>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</si>
  <si>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</si>
  <si>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</si>
  <si>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</si>
  <si>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</si>
  <si>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</si>
  <si>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</si>
  <si>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</si>
  <si>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</si>
  <si>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</si>
  <si>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</si>
  <si>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</si>
  <si>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</si>
  <si>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</si>
  <si>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</si>
  <si>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</si>
  <si>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</si>
  <si>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</si>
  <si>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</si>
  <si>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</si>
  <si>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</si>
  <si>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</si>
  <si>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</si>
  <si>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</si>
  <si>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</si>
  <si>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</si>
  <si>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</si>
  <si>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</si>
  <si>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</si>
  <si>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</si>
  <si>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</si>
  <si>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</si>
  <si>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</si>
  <si>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</si>
  <si>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</si>
  <si>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</si>
  <si>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</si>
  <si>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</si>
  <si>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</si>
  <si>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</si>
  <si>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</si>
  <si>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</si>
  <si>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</si>
  <si>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</si>
  <si>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</si>
  <si>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</si>
  <si>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</si>
  <si>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</si>
  <si>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</si>
  <si>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</si>
  <si>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</si>
  <si>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</si>
  <si>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</si>
  <si>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</si>
  <si>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</si>
  <si>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</si>
  <si>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</si>
  <si>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</si>
  <si>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</si>
  <si>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</si>
  <si>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</si>
  <si>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</si>
  <si>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</si>
  <si>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</si>
  <si>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</si>
  <si>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</si>
  <si>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</si>
  <si>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</si>
  <si>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</si>
  <si>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</si>
  <si>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</si>
  <si>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</si>
  <si>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</si>
  <si>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</si>
  <si>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</si>
  <si>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</si>
  <si>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</si>
  <si>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</si>
  <si>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</si>
  <si>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</si>
  <si>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</si>
  <si>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</si>
  <si>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</si>
  <si>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</si>
  <si>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</si>
  <si>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</si>
  <si>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</si>
  <si>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</si>
  <si>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</si>
  <si>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</si>
  <si>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</si>
  <si>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</si>
  <si>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</si>
  <si>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</si>
  <si>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</si>
  <si>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</si>
  <si>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</si>
  <si>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</si>
  <si>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</si>
  <si>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</si>
  <si>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</si>
  <si>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</si>
  <si>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</si>
  <si>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</si>
  <si>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</si>
  <si>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</si>
  <si>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</si>
  <si>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</si>
  <si>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</si>
  <si>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</si>
  <si>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</si>
  <si>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</si>
  <si>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</si>
  <si>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</si>
  <si>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</si>
  <si>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</si>
  <si>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</si>
  <si>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</si>
  <si>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</si>
  <si>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</si>
  <si>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</si>
  <si>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</si>
  <si>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</si>
  <si>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</si>
  <si>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</si>
  <si>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</si>
  <si>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</si>
  <si>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</si>
  <si>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</si>
  <si>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</si>
  <si>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</si>
  <si>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</si>
  <si>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</si>
  <si>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</si>
  <si>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</si>
  <si>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</si>
  <si>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</si>
  <si>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</si>
  <si>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</si>
  <si>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</si>
  <si>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</si>
  <si>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</si>
  <si>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</si>
  <si>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</si>
  <si>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</si>
  <si>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</si>
  <si>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</si>
  <si>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</si>
  <si>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</si>
  <si>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</si>
  <si>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</si>
  <si>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</si>
  <si>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</si>
  <si>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</si>
  <si>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</si>
  <si>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</si>
  <si>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</si>
  <si>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</si>
  <si>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</si>
  <si>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</si>
  <si>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</si>
  <si>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</si>
  <si>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</si>
  <si>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</si>
  <si>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</si>
  <si>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</si>
  <si>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</si>
  <si>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</si>
  <si>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</si>
  <si>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</si>
  <si>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</si>
  <si>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</si>
  <si>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</si>
  <si>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</si>
  <si>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</si>
  <si>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</si>
  <si>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</si>
  <si>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</si>
  <si>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</si>
  <si>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</si>
  <si>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</si>
  <si>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</si>
  <si>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</si>
  <si>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</si>
  <si>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</si>
  <si>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</si>
  <si>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</si>
  <si>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</si>
  <si>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</si>
  <si>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</si>
  <si>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</si>
  <si>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</si>
  <si>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</si>
  <si>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</si>
  <si>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</si>
  <si>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</si>
  <si>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</si>
  <si>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</si>
  <si>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</si>
  <si>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</si>
  <si>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</si>
  <si>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</si>
  <si>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</si>
  <si>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</si>
  <si>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</si>
  <si>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</si>
  <si>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</si>
  <si>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</si>
  <si>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</si>
  <si>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</si>
  <si>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</si>
  <si>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</si>
  <si>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</si>
  <si>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</si>
  <si>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</si>
  <si>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</si>
  <si>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</si>
  <si>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</si>
  <si>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</si>
  <si>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</si>
  <si>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</si>
  <si>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</si>
  <si>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</si>
  <si>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</si>
  <si>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</si>
  <si>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</si>
  <si>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</si>
  <si>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</si>
  <si>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</si>
  <si>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</si>
  <si>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</si>
  <si>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</si>
  <si>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</si>
  <si>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</si>
  <si>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</si>
  <si>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</si>
  <si>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</si>
  <si>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</si>
  <si>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</si>
  <si>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</si>
  <si>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</si>
  <si>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</si>
  <si>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</si>
  <si>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</si>
  <si>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</si>
  <si>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</si>
  <si>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</si>
  <si>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</si>
  <si>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</si>
  <si>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</si>
  <si>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</si>
  <si>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</si>
  <si>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</si>
  <si>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</si>
  <si>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</si>
  <si>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</si>
  <si>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</si>
  <si>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</si>
  <si>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</si>
  <si>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</si>
  <si>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</si>
  <si>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</si>
  <si>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</si>
  <si>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</si>
  <si>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</si>
  <si>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</si>
  <si>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</si>
  <si>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</si>
  <si>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</si>
  <si>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</si>
  <si>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</si>
  <si>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</si>
  <si>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</si>
  <si>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</si>
  <si>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</si>
  <si>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</si>
  <si>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</si>
  <si>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</si>
  <si>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</si>
  <si>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</si>
  <si>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</si>
  <si>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</si>
  <si>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</si>
  <si>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</si>
  <si>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</si>
  <si>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</si>
  <si>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</si>
  <si>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</si>
  <si>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</si>
  <si>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</si>
  <si>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</si>
  <si>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</si>
  <si>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</si>
  <si>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</si>
  <si>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</si>
  <si>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</si>
  <si>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</si>
  <si>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</si>
  <si>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</si>
  <si>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</si>
  <si>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</si>
  <si>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</si>
  <si>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</si>
  <si>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</si>
  <si>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</si>
  <si>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</si>
  <si>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</si>
  <si>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</si>
  <si>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</si>
  <si>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</si>
  <si>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</si>
  <si>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</si>
  <si>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</si>
  <si>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</si>
  <si>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</si>
  <si>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</si>
  <si>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</si>
  <si>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</si>
  <si>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</si>
  <si>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</si>
  <si>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</si>
  <si>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</si>
  <si>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</si>
  <si>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</si>
  <si>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</si>
  <si>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</si>
  <si>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</si>
  <si>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</si>
  <si>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</si>
  <si>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</si>
  <si>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</si>
  <si>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</si>
  <si>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</si>
  <si>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</si>
  <si>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</si>
  <si>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</si>
  <si>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</si>
  <si>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</si>
  <si>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</si>
  <si>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</si>
  <si>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</si>
  <si>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</si>
  <si>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</si>
  <si>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</si>
  <si>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</si>
  <si>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</si>
  <si>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</si>
  <si>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</si>
  <si>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</si>
  <si>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</si>
  <si>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</si>
  <si>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</si>
  <si>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</si>
  <si>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</si>
  <si>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</si>
  <si>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</si>
  <si>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</si>
  <si>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</si>
  <si>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</si>
  <si>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</si>
  <si>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</si>
  <si>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</si>
  <si>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</si>
  <si>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</si>
  <si>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</si>
  <si>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</si>
  <si>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</si>
  <si>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</si>
  <si>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</si>
  <si>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</si>
  <si>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</si>
  <si>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</si>
  <si>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</si>
  <si>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</si>
  <si>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</si>
  <si>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</si>
  <si>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</si>
  <si>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</si>
  <si>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</si>
  <si>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</si>
  <si>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</si>
  <si>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</si>
  <si>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</si>
  <si>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</si>
  <si>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</si>
  <si>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</si>
  <si>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</si>
  <si>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</si>
  <si>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</si>
  <si>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</si>
  <si>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</si>
  <si>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</si>
  <si>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</si>
  <si>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</si>
  <si>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</si>
  <si>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</si>
  <si>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</si>
  <si>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</si>
  <si>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</si>
  <si>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</si>
  <si>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</si>
  <si>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</si>
  <si>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</si>
  <si>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</si>
  <si>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</si>
  <si>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</si>
  <si>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</si>
  <si>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</si>
  <si>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</si>
  <si>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</si>
  <si>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</si>
  <si>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</si>
  <si>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</si>
  <si>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</si>
  <si>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</si>
  <si>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</si>
  <si>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</si>
  <si>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</si>
  <si>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</si>
  <si>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</si>
  <si>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</si>
  <si>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</si>
  <si>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</si>
  <si>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</si>
  <si>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</si>
  <si>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</si>
  <si>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</si>
  <si>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</si>
  <si>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</si>
  <si>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</si>
  <si>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</si>
  <si>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</si>
  <si>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</si>
  <si>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</si>
  <si>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</si>
  <si>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</si>
  <si>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</si>
  <si>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</si>
  <si>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</si>
  <si>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</si>
  <si>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</si>
  <si>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</si>
  <si>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</si>
  <si>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</si>
  <si>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</si>
  <si>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</si>
  <si>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</si>
  <si>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</si>
  <si>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</si>
  <si>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</si>
  <si>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</si>
  <si>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</si>
  <si>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</si>
  <si>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</si>
  <si>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</si>
  <si>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</si>
  <si>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</si>
  <si>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</si>
  <si>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</si>
  <si>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</si>
  <si>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</si>
  <si>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</si>
  <si>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</si>
  <si>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</si>
  <si>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</si>
  <si>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</si>
  <si>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</si>
  <si>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</si>
  <si>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</si>
  <si>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</si>
  <si>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</si>
  <si>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</si>
  <si>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</si>
  <si>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</si>
  <si>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</si>
  <si>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</si>
  <si>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</si>
  <si>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</si>
  <si>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</si>
  <si>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</si>
  <si>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</si>
  <si>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</si>
  <si>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</si>
  <si>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</si>
  <si>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</si>
  <si>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</si>
  <si>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</si>
  <si>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</si>
  <si>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</si>
  <si>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</si>
  <si>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</si>
  <si>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</si>
  <si>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</si>
  <si>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</si>
  <si>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</si>
  <si>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</si>
  <si>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</si>
  <si>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</si>
  <si>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</si>
  <si>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</si>
  <si>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</si>
  <si>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</si>
  <si>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</si>
  <si>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</si>
  <si>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</si>
  <si>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</si>
  <si>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</si>
  <si>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</si>
  <si>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</si>
  <si>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</si>
  <si>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</si>
  <si>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</si>
  <si>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</si>
  <si>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</si>
  <si>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</si>
  <si>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</si>
  <si>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</si>
  <si>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</si>
  <si>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</si>
  <si>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</si>
  <si>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</si>
  <si>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</si>
  <si>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</si>
  <si>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</si>
  <si>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</si>
  <si>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</si>
  <si>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</si>
  <si>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</si>
  <si>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</si>
  <si>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</si>
  <si>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</si>
  <si>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</si>
  <si>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</si>
  <si>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</si>
  <si>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</si>
  <si>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</si>
  <si>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</si>
  <si>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</si>
  <si>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</si>
  <si>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</si>
  <si>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</si>
  <si>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</si>
  <si>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</si>
  <si>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</si>
  <si>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</si>
  <si>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</si>
  <si>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</si>
  <si>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</si>
  <si>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</si>
  <si>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</si>
  <si>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</si>
  <si>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</si>
  <si>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</si>
  <si>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</si>
  <si>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</si>
  <si>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</si>
  <si>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</si>
  <si>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</si>
  <si>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</si>
  <si>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</si>
  <si>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</si>
  <si>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</si>
  <si>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</si>
  <si>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</si>
  <si>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</si>
  <si>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</si>
  <si>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</si>
  <si>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</si>
  <si>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</si>
  <si>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</si>
  <si>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</si>
  <si>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</si>
  <si>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</si>
  <si>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</si>
  <si>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</si>
  <si>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</si>
  <si>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</si>
  <si>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</si>
  <si>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</si>
  <si>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</si>
  <si>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</si>
  <si>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</si>
  <si>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</si>
  <si>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</si>
  <si>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</si>
  <si>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</si>
  <si>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</si>
  <si>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</si>
  <si>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</si>
  <si>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</si>
  <si>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</si>
  <si>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</si>
  <si>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</si>
  <si>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</si>
  <si>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</si>
  <si>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</si>
  <si>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</si>
  <si>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</si>
  <si>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</si>
  <si>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</si>
  <si>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</si>
  <si>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</si>
  <si>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</si>
  <si>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</si>
  <si>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</si>
  <si>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</si>
  <si>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</si>
  <si>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</si>
  <si>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</si>
  <si>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</si>
  <si>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</si>
  <si>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</si>
  <si>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</si>
  <si>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</si>
  <si>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</si>
  <si>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</si>
  <si>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</si>
  <si>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</si>
  <si>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</si>
  <si>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</si>
  <si>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</si>
  <si>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</si>
  <si>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</si>
  <si>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</si>
  <si>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</si>
  <si>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</si>
  <si>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</si>
  <si>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</si>
  <si>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</si>
  <si>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</si>
  <si>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</si>
  <si>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</si>
  <si>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</si>
  <si>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</si>
  <si>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</si>
  <si>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</si>
  <si>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</si>
  <si>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</si>
  <si>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</si>
  <si>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</si>
  <si>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</si>
  <si>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</si>
  <si>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</si>
  <si>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</si>
  <si>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</si>
  <si>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</si>
  <si>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</si>
  <si>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</si>
  <si>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</si>
  <si>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</si>
  <si>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</si>
  <si>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</si>
  <si>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</si>
  <si>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</si>
  <si>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</si>
  <si>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</si>
  <si>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</si>
  <si>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</si>
  <si>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</si>
  <si>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</si>
  <si>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</si>
  <si>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</si>
  <si>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</si>
  <si>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</si>
  <si>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</si>
  <si>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</si>
  <si>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</si>
  <si>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</si>
  <si>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</si>
  <si>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</si>
  <si>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</si>
  <si>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</si>
  <si>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</si>
  <si>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</si>
  <si>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</si>
  <si>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</si>
  <si>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</si>
  <si>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</si>
  <si>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</si>
  <si>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</si>
  <si>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</si>
  <si>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</si>
  <si>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</si>
  <si>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</si>
  <si>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</si>
  <si>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</si>
  <si>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</si>
  <si>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</si>
  <si>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</si>
  <si>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</si>
  <si>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</si>
  <si>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</si>
  <si>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</si>
  <si>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</si>
  <si>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</si>
  <si>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</si>
  <si>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</si>
  <si>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</si>
  <si>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</si>
  <si>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</si>
  <si>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</si>
  <si>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</si>
  <si>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</si>
  <si>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</si>
  <si>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</si>
  <si>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</si>
  <si>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</si>
  <si>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</si>
  <si>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</si>
  <si>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</si>
  <si>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</si>
  <si>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</si>
  <si>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</si>
  <si>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</si>
  <si>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</si>
  <si>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</si>
  <si>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</si>
  <si>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</si>
  <si>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</si>
  <si>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</si>
  <si>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</si>
  <si>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</si>
  <si>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</si>
  <si>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</si>
  <si>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</si>
  <si>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</si>
  <si>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</si>
  <si>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</si>
  <si>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</si>
  <si>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</si>
  <si>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</si>
  <si>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</si>
  <si>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</si>
  <si>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</si>
  <si>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</si>
  <si>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</si>
  <si>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</si>
  <si>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</si>
  <si>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</si>
  <si>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</si>
  <si>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</si>
  <si>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</si>
  <si>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</si>
  <si>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</si>
  <si>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</si>
  <si>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</si>
  <si>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</si>
  <si>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</si>
  <si>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</si>
  <si>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</si>
  <si>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</si>
  <si>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</si>
  <si>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</si>
  <si>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</si>
  <si>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</si>
  <si>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</si>
  <si>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</si>
  <si>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</si>
  <si>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</si>
  <si>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</si>
  <si>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</si>
  <si>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</si>
  <si>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</si>
  <si>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</si>
  <si>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</si>
  <si>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</si>
  <si>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</si>
  <si>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</si>
  <si>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</si>
  <si>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</si>
  <si>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</si>
  <si>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</si>
  <si>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</si>
  <si>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</si>
  <si>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</si>
  <si>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</si>
  <si>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</si>
  <si>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</si>
  <si>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</si>
  <si>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</si>
  <si>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</si>
  <si>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</si>
  <si>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</si>
  <si>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</si>
  <si>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</si>
  <si>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</si>
  <si>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</si>
  <si>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</si>
  <si>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</si>
  <si>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</si>
  <si>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</si>
  <si>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</si>
  <si>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</si>
  <si>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</si>
  <si>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</si>
  <si>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</si>
  <si>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</si>
  <si>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</si>
  <si>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</si>
  <si>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</si>
  <si>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</si>
  <si>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</si>
  <si>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</si>
  <si>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</si>
  <si>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</si>
  <si>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</si>
  <si>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</si>
  <si>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</si>
  <si>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</si>
  <si>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</si>
  <si>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</si>
  <si>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</si>
  <si>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</si>
  <si>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</si>
  <si>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</si>
  <si>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</si>
  <si>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</si>
  <si>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</si>
  <si>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</si>
  <si>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</si>
  <si>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</si>
  <si>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</si>
  <si>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</si>
  <si>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</si>
  <si>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</si>
  <si>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</si>
  <si>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</si>
  <si>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</si>
  <si>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</si>
  <si>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</si>
  <si>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</si>
  <si>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</si>
  <si>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</si>
  <si>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</si>
  <si>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</si>
  <si>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</si>
  <si>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</si>
  <si>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</si>
  <si>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</si>
  <si>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</si>
  <si>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</si>
  <si>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</si>
  <si>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</si>
  <si>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</si>
  <si>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</si>
  <si>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</si>
  <si>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</si>
  <si>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</si>
  <si>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</si>
  <si>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</si>
  <si>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</si>
  <si>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</si>
  <si>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</si>
  <si>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</si>
  <si>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</si>
  <si>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</si>
  <si>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</si>
  <si>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</si>
  <si>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</si>
  <si>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</si>
  <si>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</si>
  <si>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</si>
  <si>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</si>
  <si>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</si>
  <si>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</si>
  <si>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</si>
  <si>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</si>
  <si>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</si>
  <si>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</si>
  <si>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</si>
  <si>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</si>
  <si>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</si>
  <si>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</si>
  <si>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</si>
  <si>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</si>
  <si>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</si>
  <si>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</si>
  <si>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</si>
  <si>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</si>
  <si>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</si>
  <si>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</si>
  <si>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</si>
  <si>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</si>
  <si>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</si>
  <si>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</si>
  <si>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</si>
  <si>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</si>
  <si>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</si>
  <si>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</si>
  <si>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</si>
  <si>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</si>
  <si>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</si>
  <si>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</si>
  <si>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</si>
  <si>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</si>
  <si>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</si>
  <si>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</si>
  <si>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</si>
  <si>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</si>
  <si>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</si>
  <si>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</si>
  <si>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</si>
  <si>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</si>
  <si>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</si>
  <si>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</si>
  <si>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</si>
  <si>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</si>
  <si>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</si>
  <si>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</si>
  <si>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</si>
  <si>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</si>
  <si>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</si>
  <si>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</si>
  <si>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</si>
  <si>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</si>
  <si>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</si>
  <si>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</si>
  <si>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</si>
  <si>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</si>
  <si>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</si>
  <si>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</si>
  <si>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</si>
  <si>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</si>
  <si>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</si>
  <si>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</si>
  <si>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</si>
  <si>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</si>
  <si>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</si>
  <si>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</si>
  <si>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</si>
  <si>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</si>
  <si>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</si>
  <si>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</si>
  <si>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</si>
  <si>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</si>
  <si>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</si>
  <si>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</si>
  <si>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</si>
  <si>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</si>
  <si>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</si>
  <si>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</si>
  <si>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</si>
  <si>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</si>
  <si>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</si>
  <si>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</si>
  <si>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</si>
  <si>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</si>
  <si>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</si>
  <si>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</si>
  <si>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</si>
  <si>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</si>
  <si>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</si>
  <si>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</si>
  <si>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</si>
  <si>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</si>
  <si>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</si>
  <si>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</si>
  <si>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</si>
  <si>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</si>
  <si>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</si>
  <si>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</si>
  <si>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</si>
  <si>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</si>
  <si>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</si>
  <si>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</si>
  <si>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</si>
  <si>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</si>
  <si>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</si>
  <si>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</si>
  <si>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</si>
  <si>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</si>
  <si>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</si>
  <si>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</si>
  <si>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</si>
  <si>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</si>
  <si>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</si>
  <si>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</si>
  <si>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</si>
  <si>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</si>
  <si>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</si>
  <si>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</si>
  <si>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</si>
  <si>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</si>
  <si>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</si>
  <si>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</si>
  <si>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</si>
  <si>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</si>
  <si>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</si>
  <si>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</si>
  <si>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</si>
  <si>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</si>
  <si>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</si>
  <si>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</si>
  <si>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</si>
  <si>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</si>
  <si>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</si>
  <si>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</si>
  <si>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</si>
  <si>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</si>
  <si>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</si>
  <si>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</si>
  <si>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</si>
  <si>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</si>
  <si>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</si>
  <si>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</si>
  <si>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</si>
  <si>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</si>
  <si>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</si>
  <si>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</si>
  <si>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</si>
  <si>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</si>
  <si>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</si>
  <si>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</si>
  <si>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</si>
  <si>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</si>
  <si>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</si>
  <si>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</si>
  <si>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</si>
  <si>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</si>
  <si>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</si>
  <si>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</si>
  <si>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</si>
  <si>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</si>
  <si>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</si>
  <si>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</si>
  <si>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</si>
  <si>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</si>
  <si>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</si>
  <si>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</si>
  <si>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</si>
  <si>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</si>
  <si>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</si>
  <si>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</si>
  <si>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</si>
  <si>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</si>
  <si>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</si>
  <si>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</si>
  <si>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</si>
  <si>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</si>
  <si>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</si>
  <si>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</si>
  <si>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</si>
  <si>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</si>
  <si>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</si>
  <si>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</si>
  <si>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</si>
  <si>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</si>
  <si>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</si>
  <si>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</si>
  <si>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</si>
  <si>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</si>
  <si>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</si>
  <si>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</si>
  <si>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</si>
  <si>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</si>
  <si>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</si>
  <si>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</si>
  <si>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</si>
  <si>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</si>
  <si>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</si>
  <si>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</si>
  <si>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</si>
  <si>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</si>
  <si>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</si>
  <si>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</si>
  <si>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</si>
  <si>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</si>
  <si>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</si>
  <si>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</si>
  <si>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</si>
  <si>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</si>
  <si>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</si>
  <si>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</si>
  <si>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</si>
  <si>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</si>
  <si>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</si>
  <si>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</si>
  <si>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</si>
  <si>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</si>
  <si>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</si>
  <si>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</si>
  <si>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</si>
  <si>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</si>
  <si>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</si>
  <si>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</si>
  <si>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</si>
  <si>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</si>
  <si>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</si>
  <si>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</si>
  <si>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</si>
  <si>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</si>
  <si>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</si>
  <si>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</si>
  <si>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</si>
  <si>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</si>
  <si>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</si>
  <si>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</si>
  <si>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</si>
  <si>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</si>
  <si>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</si>
  <si>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</si>
  <si>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</si>
  <si>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</si>
  <si>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</si>
  <si>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</si>
  <si>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</si>
  <si>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</si>
  <si>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</si>
  <si>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</si>
  <si>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</si>
  <si>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</si>
  <si>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</si>
  <si>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</si>
  <si>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</si>
  <si>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</si>
  <si>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</si>
  <si>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</si>
  <si>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</si>
  <si>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</si>
  <si>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</si>
  <si>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</si>
  <si>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</si>
  <si>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</si>
  <si>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</si>
  <si>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</si>
  <si>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</si>
  <si>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</si>
  <si>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</si>
  <si>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</si>
  <si>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</si>
  <si>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</si>
  <si>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</si>
  <si>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</si>
  <si>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</si>
  <si>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</si>
  <si>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</si>
  <si>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</si>
  <si>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</si>
  <si>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</si>
  <si>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</si>
  <si>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</si>
  <si>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</si>
  <si>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</si>
  <si>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</si>
  <si>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</si>
  <si>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</si>
  <si>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</si>
  <si>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</si>
  <si>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</si>
  <si>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</si>
  <si>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</si>
  <si>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</si>
  <si>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</si>
  <si>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</si>
  <si>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</si>
  <si>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</si>
  <si>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</si>
  <si>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</si>
  <si>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</si>
  <si>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</si>
  <si>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</si>
  <si>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</si>
  <si>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</si>
  <si>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</si>
  <si>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</si>
  <si>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</si>
  <si>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</si>
  <si>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</si>
  <si>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</si>
  <si>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</si>
  <si>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</si>
  <si>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</si>
  <si>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</si>
  <si>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</si>
  <si>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</si>
  <si>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</si>
  <si>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</si>
  <si>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</si>
  <si>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</si>
  <si>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</si>
  <si>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</si>
  <si>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</si>
  <si>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</si>
  <si>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</si>
  <si>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</si>
  <si>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</si>
  <si>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</si>
  <si>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</si>
  <si>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</si>
  <si>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</si>
  <si>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</si>
  <si>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</si>
  <si>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</si>
  <si>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</si>
  <si>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</si>
  <si>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</si>
  <si>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</si>
  <si>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</si>
  <si>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</si>
  <si>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</si>
  <si>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</si>
  <si>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</si>
  <si>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</si>
  <si>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</si>
  <si>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</si>
  <si>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</si>
  <si>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</si>
  <si>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</si>
  <si>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</si>
  <si>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</si>
  <si>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</si>
  <si>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</si>
  <si>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</si>
  <si>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</si>
  <si>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</si>
  <si>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</si>
  <si>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</si>
  <si>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</si>
  <si>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</si>
  <si>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</si>
  <si>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</si>
  <si>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</si>
  <si>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</si>
  <si>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</si>
  <si>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</si>
  <si>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</si>
  <si>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</si>
  <si>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</si>
  <si>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</si>
  <si>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</si>
  <si>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</si>
  <si>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</si>
  <si>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</si>
  <si>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</si>
  <si>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</si>
  <si>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</si>
  <si>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</si>
  <si>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</si>
  <si>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</si>
  <si>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</si>
  <si>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</si>
  <si>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</si>
  <si>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</si>
  <si>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</si>
  <si>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</si>
  <si>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</si>
  <si>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</si>
  <si>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</si>
  <si>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</si>
  <si>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</si>
  <si>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</si>
  <si>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</si>
  <si>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</si>
  <si>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</si>
  <si>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</si>
  <si>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</si>
  <si>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</si>
  <si>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</si>
  <si>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</si>
  <si>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</si>
  <si>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</si>
  <si>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</si>
  <si>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</si>
  <si>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</si>
  <si>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</si>
  <si>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</si>
  <si>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</si>
  <si>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</si>
  <si>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</si>
  <si>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</si>
  <si>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</si>
  <si>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</si>
  <si>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</si>
  <si>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</si>
  <si>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</si>
  <si>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</si>
  <si>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</si>
  <si>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</si>
  <si>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</si>
  <si>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</si>
  <si>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</si>
  <si>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</si>
  <si>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</si>
  <si>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</si>
  <si>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</si>
  <si>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</si>
  <si>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</si>
  <si>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</si>
  <si>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</si>
  <si>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</si>
  <si>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</si>
  <si>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</si>
  <si>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</si>
  <si>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</si>
  <si>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</si>
  <si>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</si>
  <si>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</si>
  <si>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</si>
  <si>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</si>
  <si>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</si>
  <si>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</si>
  <si>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</si>
  <si>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</si>
  <si>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</si>
  <si>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</si>
  <si>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</si>
  <si>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</si>
  <si>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</si>
  <si>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</si>
  <si>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</si>
  <si>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</si>
  <si>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</si>
  <si>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</si>
  <si>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</si>
  <si>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</si>
  <si>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</si>
  <si>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</si>
  <si>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</si>
  <si>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</si>
  <si>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</si>
  <si>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</si>
  <si>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</si>
  <si>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</si>
  <si>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</si>
  <si>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</si>
  <si>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</si>
  <si>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</si>
  <si>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</si>
  <si>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</si>
  <si>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</si>
  <si>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</si>
  <si>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</si>
  <si>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</si>
  <si>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</si>
  <si>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</si>
  <si>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</si>
  <si>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</si>
  <si>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</si>
  <si>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</si>
  <si>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</si>
  <si>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</si>
  <si>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</si>
  <si>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</si>
  <si>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</si>
  <si>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</si>
  <si>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</si>
  <si>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</si>
  <si>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</si>
  <si>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</si>
  <si>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</si>
  <si>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</si>
  <si>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</si>
  <si>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</si>
  <si>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</si>
  <si>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</si>
  <si>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</si>
  <si>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</si>
  <si>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</si>
  <si>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</si>
  <si>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</si>
  <si>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</si>
  <si>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</si>
  <si>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</si>
  <si>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</si>
  <si>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</si>
  <si>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</si>
  <si>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</si>
  <si>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</si>
  <si>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</si>
  <si>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</si>
  <si>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</si>
  <si>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</si>
  <si>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</si>
  <si>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</si>
  <si>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</si>
  <si>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</si>
  <si>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</si>
  <si>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</si>
  <si>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</si>
  <si>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</si>
  <si>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</si>
  <si>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</si>
  <si>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</si>
  <si>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</si>
  <si>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</si>
  <si>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</si>
  <si>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</si>
  <si>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</si>
  <si>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</si>
  <si>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</si>
  <si>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</si>
  <si>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</si>
  <si>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</si>
  <si>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</si>
  <si>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</si>
  <si>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</si>
  <si>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</si>
  <si>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</si>
  <si>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</si>
  <si>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</si>
  <si>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</si>
  <si>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</si>
  <si>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</si>
  <si>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</si>
  <si>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</si>
  <si>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</si>
  <si>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</si>
  <si>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</si>
  <si>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</si>
  <si>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</si>
  <si>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</si>
  <si>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</si>
  <si>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</si>
  <si>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</si>
  <si>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</si>
  <si>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</si>
  <si>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</si>
  <si>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</si>
  <si>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</si>
  <si>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</si>
  <si>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</si>
  <si>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</si>
  <si>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</si>
  <si>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</si>
  <si>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</si>
  <si>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</si>
  <si>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</si>
  <si>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</si>
  <si>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</si>
  <si>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</si>
  <si>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</si>
  <si>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</si>
  <si>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</si>
  <si>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</si>
  <si>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</si>
  <si>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</si>
  <si>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</si>
  <si>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</si>
  <si>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</si>
  <si>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</si>
  <si>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</si>
  <si>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</si>
  <si>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</si>
  <si>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</si>
  <si>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</si>
  <si>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</si>
  <si>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</si>
  <si>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</si>
  <si>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</si>
  <si>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</si>
  <si>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</si>
  <si>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</si>
  <si>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</si>
  <si>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</si>
  <si>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</si>
  <si>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</si>
  <si>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</si>
  <si>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</si>
  <si>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</si>
  <si>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</si>
  <si>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</si>
  <si>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</si>
  <si>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</si>
  <si>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</si>
  <si>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</si>
  <si>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</si>
  <si>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</si>
  <si>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</si>
  <si>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</si>
  <si>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</si>
  <si>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</si>
  <si>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</si>
  <si>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</si>
  <si>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</si>
  <si>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</si>
  <si>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</si>
  <si>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</si>
  <si>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</si>
  <si>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</si>
  <si>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</si>
  <si>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</si>
  <si>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</si>
  <si>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</si>
  <si>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</si>
  <si>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</si>
  <si>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</si>
  <si>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</si>
  <si>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</si>
  <si>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</si>
  <si>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</si>
  <si>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</si>
  <si>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</si>
  <si>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</si>
  <si>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</si>
  <si>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</si>
  <si>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</si>
  <si>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</si>
  <si>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</si>
  <si>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</si>
  <si>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</si>
  <si>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</si>
  <si>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</si>
  <si>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</si>
  <si>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</si>
  <si>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</si>
  <si>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</si>
  <si>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</si>
  <si>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</si>
  <si>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</si>
  <si>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</si>
  <si>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</si>
  <si>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</si>
  <si>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</si>
  <si>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</si>
  <si>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</si>
  <si>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</si>
  <si>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</si>
  <si>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</si>
  <si>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</si>
  <si>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</si>
  <si>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</si>
  <si>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</si>
  <si>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</si>
  <si>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</si>
  <si>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</si>
  <si>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</si>
  <si>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</si>
  <si>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</si>
  <si>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</si>
  <si>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</si>
  <si>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</si>
  <si>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</si>
  <si>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</si>
  <si>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</si>
  <si>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</si>
  <si>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</si>
  <si>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</si>
  <si>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</si>
  <si>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</si>
  <si>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</si>
  <si>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</si>
  <si>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</si>
  <si>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</si>
  <si>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</si>
  <si>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</si>
  <si>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</si>
  <si>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</si>
  <si>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</si>
  <si>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</si>
  <si>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</si>
  <si>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</si>
  <si>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</si>
  <si>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</si>
  <si>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</si>
  <si>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</si>
  <si>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</si>
  <si>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</si>
  <si>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</si>
  <si>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</si>
  <si>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</si>
  <si>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</si>
  <si>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</si>
  <si>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</si>
  <si>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</si>
  <si>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</si>
  <si>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</si>
  <si>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</si>
  <si>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</si>
  <si>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</si>
  <si>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</si>
  <si>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</si>
  <si>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</si>
  <si>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</si>
  <si>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</si>
  <si>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</si>
  <si>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</si>
  <si>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</si>
  <si>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</si>
  <si>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</si>
  <si>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</si>
  <si>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</si>
  <si>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</si>
  <si>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</si>
  <si>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</si>
  <si>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</si>
  <si>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</si>
  <si>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</si>
  <si>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</si>
  <si>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</si>
  <si>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</si>
  <si>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</si>
  <si>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</si>
  <si>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</si>
  <si>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</si>
  <si>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</si>
  <si>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</si>
  <si>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</si>
  <si>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</si>
  <si>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</si>
  <si>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</si>
  <si>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</si>
  <si>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</si>
  <si>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</si>
  <si>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</si>
  <si>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</si>
  <si>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</si>
  <si>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</si>
  <si>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</si>
  <si>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</si>
  <si>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</si>
  <si>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</si>
  <si>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</si>
  <si>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</si>
  <si>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</si>
  <si>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</si>
  <si>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</si>
  <si>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</si>
  <si>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</si>
  <si>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</si>
  <si>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</si>
  <si>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</si>
  <si>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</si>
  <si>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</si>
  <si>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</si>
  <si>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</si>
  <si>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</si>
  <si>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</si>
  <si>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</si>
  <si>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</si>
  <si>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</si>
  <si>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</si>
  <si>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</si>
  <si>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</si>
  <si>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</si>
  <si>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</si>
  <si>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</si>
  <si>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</si>
  <si>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</si>
  <si>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</si>
  <si>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</si>
  <si>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</si>
  <si>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</si>
  <si>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</si>
  <si>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</si>
  <si>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</si>
  <si>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</si>
  <si>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</si>
  <si>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</si>
  <si>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</si>
  <si>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</si>
  <si>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</si>
  <si>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</si>
  <si>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</si>
  <si>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</si>
  <si>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</si>
  <si>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</si>
  <si>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</si>
  <si>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</si>
  <si>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</si>
  <si>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</si>
  <si>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</si>
  <si>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</si>
  <si>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</si>
  <si>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</si>
  <si>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</si>
  <si>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</si>
  <si>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</si>
  <si>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</si>
  <si>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</si>
  <si>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</si>
  <si>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</si>
  <si>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</si>
  <si>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</si>
  <si>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</si>
  <si>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</si>
  <si>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</si>
  <si>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</si>
  <si>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</si>
  <si>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</si>
  <si>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</si>
  <si>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</si>
  <si>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</si>
  <si>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</si>
  <si>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</si>
  <si>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</si>
  <si>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</si>
  <si>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</si>
  <si>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</si>
  <si>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</si>
  <si>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</si>
  <si>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</si>
  <si>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</si>
  <si>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</si>
  <si>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</si>
  <si>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</si>
  <si>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</si>
  <si>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</si>
  <si>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</si>
  <si>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</si>
  <si>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</si>
  <si>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</si>
  <si>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</si>
  <si>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</si>
  <si>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</si>
  <si>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</si>
  <si>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</si>
  <si>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</si>
  <si>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</si>
  <si>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</si>
  <si>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</si>
  <si>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</si>
  <si>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</si>
  <si>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</si>
  <si>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</si>
  <si>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</si>
  <si>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</si>
  <si>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</si>
  <si>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</si>
  <si>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</si>
  <si>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</si>
  <si>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</si>
  <si>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</si>
  <si>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</si>
  <si>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</si>
  <si>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</si>
  <si>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</si>
  <si>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</si>
  <si>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</si>
  <si>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</si>
  <si>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</si>
  <si>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</si>
  <si>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</si>
  <si>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</si>
  <si>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</si>
  <si>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</si>
  <si>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</si>
  <si>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</si>
  <si>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</si>
  <si>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</si>
  <si>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</si>
  <si>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</si>
  <si>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</si>
  <si>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</si>
  <si>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</si>
  <si>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</si>
  <si>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</si>
  <si>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</si>
  <si>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</si>
  <si>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</si>
  <si>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</si>
  <si>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</si>
  <si>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</si>
  <si>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</si>
  <si>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</si>
  <si>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</si>
  <si>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</si>
  <si>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</si>
  <si>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</si>
  <si>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</si>
  <si>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</si>
  <si>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</si>
  <si>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</si>
  <si>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</si>
  <si>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</si>
  <si>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</si>
  <si>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</si>
  <si>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</si>
  <si>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</si>
  <si>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</si>
  <si>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</si>
  <si>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</si>
  <si>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</si>
  <si>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</si>
  <si>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</si>
  <si>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</si>
  <si>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</si>
  <si>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</si>
  <si>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</si>
  <si>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</si>
  <si>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</si>
  <si>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</si>
  <si>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</si>
  <si>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</si>
  <si>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</si>
  <si>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</si>
  <si>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</si>
  <si>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</si>
  <si>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</si>
  <si>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</si>
  <si>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</si>
  <si>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</si>
  <si>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</si>
  <si>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</si>
  <si>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</si>
  <si>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</si>
  <si>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</si>
  <si>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</si>
  <si>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</si>
  <si>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</si>
  <si>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</si>
  <si>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</si>
  <si>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</si>
  <si>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</si>
  <si>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</si>
  <si>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</si>
  <si>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</si>
  <si>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</si>
  <si>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</si>
  <si>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</si>
  <si>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</si>
  <si>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</si>
  <si>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</si>
  <si>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</si>
  <si>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</si>
  <si>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</si>
  <si>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</si>
  <si>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</si>
  <si>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</si>
  <si>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</si>
  <si>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</si>
  <si>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</si>
  <si>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</si>
  <si>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</si>
  <si>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</si>
  <si>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</si>
  <si>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</si>
  <si>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</si>
  <si>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</si>
  <si>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</si>
  <si>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</si>
  <si>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</si>
  <si>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</si>
  <si>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</si>
  <si>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</si>
  <si>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</si>
  <si>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</si>
  <si>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</si>
  <si>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</si>
  <si>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</si>
  <si>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</si>
  <si>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</si>
  <si>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</si>
  <si>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</si>
  <si>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</si>
  <si>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</si>
  <si>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</si>
  <si>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</si>
  <si>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</si>
  <si>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</si>
  <si>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</si>
  <si>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</si>
  <si>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</si>
  <si>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</si>
  <si>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</si>
  <si>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</si>
  <si>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</si>
  <si>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</si>
  <si>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</si>
  <si>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</si>
  <si>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</si>
  <si>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</si>
  <si>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</si>
  <si>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</si>
  <si>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</si>
  <si>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</si>
  <si>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</si>
  <si>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</si>
  <si>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</si>
  <si>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</si>
  <si>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</si>
  <si>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</si>
  <si>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</si>
  <si>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</si>
  <si>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</si>
  <si>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</si>
  <si>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</si>
  <si>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</si>
  <si>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</si>
  <si>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</si>
  <si>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</si>
  <si>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</si>
  <si>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</si>
  <si>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</si>
  <si>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</si>
  <si>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</si>
  <si>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</si>
  <si>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</si>
  <si>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</si>
  <si>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</si>
  <si>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</si>
  <si>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</si>
  <si>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</si>
  <si>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</si>
  <si>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</si>
  <si>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</si>
  <si>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</si>
  <si>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</si>
  <si>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</si>
  <si>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</si>
  <si>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</si>
  <si>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</si>
  <si>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</si>
  <si>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</si>
  <si>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</si>
  <si>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</si>
  <si>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</si>
  <si>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</si>
  <si>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</si>
  <si>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</si>
  <si>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</si>
  <si>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</si>
  <si>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</si>
  <si>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</si>
  <si>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</si>
  <si>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</si>
  <si>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</si>
  <si>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</si>
  <si>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</si>
  <si>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</si>
  <si>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</si>
  <si>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</si>
  <si>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</si>
  <si>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</si>
  <si>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</si>
  <si>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</si>
  <si>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</si>
  <si>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</si>
  <si>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</si>
  <si>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</si>
  <si>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</si>
  <si>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</si>
  <si>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</si>
  <si>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</si>
  <si>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</si>
  <si>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</si>
  <si>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</si>
  <si>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</si>
  <si>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</si>
  <si>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</si>
  <si>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</si>
  <si>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</si>
  <si>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</si>
  <si>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</si>
  <si>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</si>
  <si>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</si>
  <si>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</si>
  <si>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</si>
  <si>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</si>
  <si>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</si>
  <si>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</si>
  <si>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</si>
  <si>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</si>
  <si>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</si>
  <si>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</si>
  <si>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</si>
  <si>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</si>
  <si>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</si>
  <si>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</si>
  <si>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</si>
  <si>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</si>
  <si>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</si>
  <si>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</si>
  <si>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</si>
  <si>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</si>
  <si>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</si>
  <si>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</si>
  <si>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</si>
  <si>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</si>
  <si>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</si>
  <si>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</si>
  <si>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</si>
  <si>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</si>
  <si>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</si>
  <si>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</si>
  <si>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</si>
  <si>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</si>
  <si>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</si>
  <si>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</si>
  <si>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</si>
  <si>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</si>
  <si>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</si>
  <si>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</si>
  <si>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</si>
  <si>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</si>
  <si>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</si>
  <si>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</si>
  <si>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</si>
  <si>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</si>
  <si>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</si>
  <si>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</si>
  <si>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</si>
  <si>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</si>
  <si>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</si>
  <si>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</si>
  <si>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</si>
  <si>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</si>
  <si>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</si>
  <si>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</si>
  <si>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</si>
  <si>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</si>
  <si>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</si>
  <si>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</si>
  <si>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</si>
  <si>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</si>
  <si>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</si>
  <si>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</si>
  <si>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</si>
  <si>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</si>
  <si>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</si>
  <si>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</si>
  <si>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</si>
  <si>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</si>
  <si>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</si>
  <si>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</si>
  <si>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</si>
  <si>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</si>
  <si>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</si>
  <si>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</si>
  <si>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</si>
  <si>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</si>
  <si>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</si>
  <si>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</si>
  <si>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</si>
  <si>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</si>
  <si>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</si>
  <si>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</si>
  <si>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</si>
  <si>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</si>
  <si>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</si>
  <si>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</si>
  <si>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</si>
  <si>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</si>
  <si>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</si>
  <si>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</si>
  <si>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</si>
  <si>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</si>
  <si>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</si>
  <si>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</si>
  <si>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</si>
  <si>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</si>
  <si>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</si>
  <si>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</si>
  <si>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</si>
  <si>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</si>
  <si>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</si>
  <si>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</si>
  <si>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</si>
  <si>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</si>
  <si>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</si>
  <si>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</si>
  <si>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</si>
  <si>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</si>
  <si>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</si>
  <si>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</si>
  <si>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</si>
  <si>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</si>
  <si>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</si>
  <si>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</si>
  <si>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</si>
  <si>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</si>
  <si>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</si>
  <si>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</si>
  <si>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</si>
  <si>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</si>
  <si>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</si>
  <si>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</si>
  <si>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</si>
  <si>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</si>
  <si>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</si>
  <si>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</si>
  <si>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</si>
  <si>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</si>
  <si>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</si>
  <si>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</si>
  <si>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</si>
  <si>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</si>
  <si>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</si>
  <si>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</si>
  <si>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</si>
  <si>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</si>
  <si>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</si>
  <si>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</si>
  <si>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</si>
  <si>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</si>
  <si>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</si>
  <si>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</si>
  <si>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</si>
  <si>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</si>
  <si>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</si>
  <si>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</si>
  <si>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</si>
  <si>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</si>
  <si>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</si>
  <si>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</si>
  <si>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</si>
  <si>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</si>
  <si>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</si>
  <si>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</si>
  <si>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</si>
  <si>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</si>
  <si>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</si>
  <si>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</si>
  <si>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</si>
  <si>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</si>
  <si>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</si>
  <si>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</si>
  <si>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</si>
  <si>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</si>
  <si>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</si>
  <si>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</si>
  <si>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</si>
  <si>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</si>
  <si>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</si>
  <si>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</si>
  <si>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</si>
  <si>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</si>
  <si>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</si>
  <si>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</si>
  <si>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</si>
  <si>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</si>
  <si>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</si>
  <si>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</si>
  <si>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</si>
  <si>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</si>
  <si>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</si>
  <si>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</si>
  <si>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</si>
  <si>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</si>
  <si>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</si>
  <si>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</si>
  <si>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</si>
  <si>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</si>
  <si>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</si>
  <si>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</si>
  <si>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</si>
  <si>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</si>
  <si>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</si>
  <si>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</si>
  <si>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</si>
  <si>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</si>
  <si>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</si>
  <si>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</si>
  <si>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</si>
  <si>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</si>
  <si>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</si>
  <si>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</si>
  <si>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</si>
  <si>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</si>
  <si>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</si>
  <si>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</si>
  <si>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</si>
  <si>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</si>
  <si>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</si>
  <si>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</si>
  <si>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</si>
  <si>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</si>
  <si>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</si>
  <si>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</si>
  <si>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</si>
  <si>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</si>
  <si>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</si>
  <si>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</si>
  <si>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</si>
  <si>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</si>
  <si>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</si>
  <si>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</si>
  <si>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</si>
  <si>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</si>
  <si>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</si>
  <si>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</si>
  <si>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</si>
  <si>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</si>
  <si>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</si>
  <si>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</si>
  <si>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</si>
  <si>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</si>
  <si>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</si>
  <si>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</si>
  <si>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</si>
  <si>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</si>
  <si>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</si>
  <si>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</si>
  <si>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</si>
  <si>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</si>
  <si>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</si>
  <si>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</si>
  <si>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</si>
  <si>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</si>
  <si>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</si>
  <si>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</si>
  <si>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</si>
  <si>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</si>
  <si>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</si>
  <si>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</si>
  <si>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</si>
  <si>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</si>
  <si>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</si>
  <si>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</si>
  <si>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</si>
  <si>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</si>
  <si>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</si>
  <si>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</si>
  <si>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</si>
  <si>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</si>
  <si>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</si>
  <si>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</si>
  <si>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</si>
  <si>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</si>
  <si>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</si>
  <si>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</si>
  <si>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</si>
  <si>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</si>
  <si>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</si>
  <si>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</si>
  <si>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</si>
  <si>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</si>
  <si>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</si>
  <si>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</si>
  <si>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</si>
  <si>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</si>
  <si>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</si>
  <si>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</si>
  <si>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</si>
  <si>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</si>
  <si>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</si>
  <si>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</si>
  <si>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</si>
  <si>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</si>
  <si>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</si>
  <si>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</si>
  <si>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</si>
  <si>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</si>
  <si>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</si>
  <si>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</si>
  <si>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</si>
  <si>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</si>
  <si>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</si>
  <si>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</si>
  <si>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</si>
  <si>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</si>
  <si>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</si>
  <si>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</si>
  <si>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</si>
  <si>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</si>
  <si>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</si>
  <si>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</si>
  <si>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</si>
  <si>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</si>
  <si>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</si>
  <si>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</si>
  <si>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</si>
  <si>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</si>
  <si>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</si>
  <si>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</si>
  <si>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</si>
  <si>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</si>
  <si>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</si>
  <si>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</si>
  <si>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</si>
  <si>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</si>
  <si>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</si>
  <si>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</si>
  <si>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</si>
  <si>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</si>
  <si>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</si>
  <si>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</si>
  <si>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</si>
  <si>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</si>
  <si>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</si>
  <si>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</si>
  <si>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</si>
  <si>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</si>
  <si>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</si>
  <si>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</si>
  <si>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</si>
  <si>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</si>
  <si>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</si>
  <si>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</si>
  <si>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</si>
  <si>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</si>
  <si>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</si>
  <si>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</si>
  <si>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</si>
  <si>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</si>
  <si>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</si>
  <si>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</si>
  <si>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</si>
  <si>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</si>
  <si>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</si>
  <si>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</si>
  <si>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</si>
  <si>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</si>
  <si>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</si>
  <si>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</si>
  <si>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</si>
  <si>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</si>
  <si>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</si>
  <si>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</si>
  <si>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</si>
  <si>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</si>
  <si>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</si>
  <si>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</si>
  <si>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</si>
  <si>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</si>
  <si>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</si>
  <si>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</si>
  <si>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</si>
  <si>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</si>
  <si>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</si>
  <si>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</si>
  <si>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</si>
  <si>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</si>
  <si>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</si>
  <si>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</si>
  <si>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</si>
  <si>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</si>
  <si>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</si>
  <si>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</si>
  <si>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</si>
  <si>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</si>
  <si>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</si>
  <si>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</si>
  <si>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</si>
  <si>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</si>
  <si>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</si>
  <si>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</si>
  <si>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</si>
  <si>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</si>
  <si>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</si>
  <si>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</si>
  <si>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</si>
  <si>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</si>
  <si>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</si>
  <si>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</si>
  <si>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</si>
  <si>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</si>
  <si>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</si>
  <si>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</si>
  <si>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</si>
  <si>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</si>
  <si>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</si>
  <si>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</si>
  <si>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</si>
  <si>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</si>
  <si>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</si>
  <si>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</si>
  <si>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</si>
  <si>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</si>
  <si>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</si>
  <si>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</si>
  <si>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</si>
  <si>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</si>
  <si>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</si>
  <si>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</si>
  <si>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</si>
  <si>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</si>
  <si>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</si>
  <si>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</si>
  <si>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</si>
  <si>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</si>
  <si>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</si>
  <si>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</si>
  <si>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</si>
  <si>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</si>
  <si>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</si>
  <si>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</si>
  <si>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</si>
  <si>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</si>
  <si>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</si>
  <si>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</si>
  <si>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</si>
  <si>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</si>
  <si>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</si>
  <si>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</si>
  <si>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</si>
  <si>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</si>
  <si>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</si>
  <si>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</si>
  <si>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</si>
  <si>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</si>
  <si>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</si>
  <si>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</si>
  <si>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</si>
  <si>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</si>
  <si>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</si>
  <si>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</si>
  <si>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</si>
  <si>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</si>
  <si>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</si>
  <si>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</si>
  <si>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</si>
  <si>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</si>
  <si>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</si>
  <si>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</si>
  <si>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</si>
  <si>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</si>
  <si>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</si>
  <si>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</si>
  <si>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</si>
  <si>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</si>
  <si>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</si>
  <si>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</si>
  <si>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</si>
  <si>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</si>
  <si>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</si>
  <si>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</si>
  <si>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</si>
  <si>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</si>
  <si>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</si>
  <si>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</si>
  <si>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</si>
  <si>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</si>
  <si>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</si>
  <si>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</si>
  <si>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</si>
  <si>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</si>
  <si>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</si>
  <si>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</si>
  <si>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</si>
  <si>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</si>
  <si>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</si>
  <si>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</si>
  <si>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</si>
  <si>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</si>
  <si>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</si>
  <si>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</si>
  <si>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</si>
  <si>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</si>
  <si>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</si>
  <si>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</si>
  <si>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</si>
  <si>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</si>
  <si>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</si>
  <si>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</si>
  <si>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</si>
  <si>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</si>
  <si>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</si>
  <si>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</si>
  <si>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</si>
  <si>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</si>
  <si>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</si>
  <si>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</si>
  <si>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</si>
  <si>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</si>
  <si>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</si>
  <si>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</si>
  <si>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</si>
  <si>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</si>
  <si>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</si>
  <si>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</si>
  <si>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</si>
  <si>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</si>
  <si>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</si>
  <si>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</si>
  <si>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</si>
  <si>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</si>
  <si>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</si>
  <si>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</si>
  <si>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</si>
  <si>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</si>
  <si>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</si>
  <si>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</si>
  <si>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</si>
  <si>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</si>
  <si>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</si>
  <si>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</si>
  <si>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</si>
  <si>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</si>
  <si>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</si>
  <si>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</si>
  <si>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</si>
  <si>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</si>
  <si>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</si>
  <si>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</si>
  <si>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</si>
  <si>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</si>
  <si>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</si>
  <si>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</si>
  <si>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</si>
  <si>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</si>
  <si>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</si>
  <si>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</si>
  <si>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</si>
  <si>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</si>
  <si>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</si>
  <si>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</si>
  <si>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</si>
  <si>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</si>
  <si>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</si>
  <si>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</si>
  <si>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</si>
  <si>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</si>
  <si>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</si>
  <si>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</si>
  <si>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</si>
  <si>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</si>
  <si>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</si>
  <si>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</si>
  <si>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</si>
  <si>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</si>
  <si>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</si>
  <si>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</si>
  <si>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</si>
  <si>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</si>
  <si>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</si>
  <si>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</si>
  <si>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</si>
  <si>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</si>
  <si>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</si>
  <si>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</si>
  <si>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</si>
  <si>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</si>
  <si>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</si>
  <si>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</si>
  <si>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</si>
  <si>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</si>
  <si>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</si>
  <si>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</si>
  <si>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</si>
  <si>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</si>
  <si>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</si>
  <si>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</si>
  <si>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</si>
  <si>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</si>
  <si>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</si>
  <si>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</si>
  <si>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</si>
  <si>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</si>
  <si>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</si>
  <si>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</si>
  <si>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</si>
  <si>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</si>
  <si>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</si>
  <si>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</si>
  <si>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</si>
  <si>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</si>
  <si>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</si>
  <si>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</si>
  <si>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</si>
  <si>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</si>
  <si>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</si>
  <si>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</si>
  <si>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</si>
  <si>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</si>
  <si>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</si>
  <si>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</si>
  <si>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</si>
  <si>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</si>
  <si>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</si>
  <si>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</si>
  <si>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</si>
  <si>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</si>
  <si>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</si>
  <si>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</si>
  <si>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</si>
  <si>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</si>
  <si>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</si>
  <si>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</si>
  <si>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</si>
  <si>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</si>
  <si>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</si>
  <si>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</si>
  <si>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</si>
  <si>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</si>
  <si>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</si>
  <si>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</si>
  <si>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</si>
  <si>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</si>
  <si>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</si>
  <si>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</si>
  <si>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</si>
  <si>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</si>
  <si>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</si>
  <si>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</si>
  <si>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</si>
  <si>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</si>
  <si>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</si>
  <si>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</si>
  <si>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</si>
  <si>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</si>
  <si>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</si>
  <si>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</si>
  <si>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</si>
  <si>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</si>
  <si>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</si>
  <si>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</si>
  <si>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</si>
  <si>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</si>
  <si>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</si>
  <si>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</si>
  <si>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</si>
  <si>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</si>
  <si>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</si>
  <si>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</si>
  <si>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</si>
  <si>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</si>
  <si>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</si>
  <si>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</si>
  <si>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</si>
  <si>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</si>
  <si>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</si>
  <si>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</si>
  <si>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</si>
  <si>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</si>
  <si>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</si>
  <si>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</si>
  <si>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</si>
  <si>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</si>
  <si>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</si>
  <si>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</si>
  <si>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</si>
  <si>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</si>
  <si>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</si>
  <si>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</si>
  <si>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</si>
  <si>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</si>
  <si>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</si>
  <si>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</si>
  <si>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</si>
  <si>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</si>
  <si>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</si>
  <si>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</si>
  <si>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</si>
  <si>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</si>
  <si>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</si>
  <si>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</si>
  <si>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</si>
  <si>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</si>
  <si>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</si>
  <si>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</si>
  <si>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</si>
  <si>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</si>
  <si>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</si>
  <si>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</si>
  <si>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</si>
  <si>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</si>
  <si>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</si>
  <si>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</si>
  <si>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</si>
  <si>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</si>
  <si>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</si>
  <si>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</si>
  <si>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</si>
  <si>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</si>
  <si>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</si>
  <si>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</si>
  <si>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</si>
  <si>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</si>
  <si>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</si>
  <si>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</si>
  <si>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</si>
  <si>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</si>
  <si>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</si>
  <si>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</si>
  <si>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</si>
  <si>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</si>
  <si>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</si>
  <si>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</si>
  <si>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</si>
  <si>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</si>
  <si>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</si>
  <si>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</si>
  <si>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</si>
  <si>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</si>
  <si>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</si>
  <si>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</si>
  <si>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</si>
  <si>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</si>
  <si>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</si>
  <si>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</si>
  <si>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</si>
  <si>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</si>
  <si>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</si>
  <si>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</si>
  <si>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</si>
  <si>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</si>
  <si>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</si>
  <si>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</si>
  <si>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</si>
  <si>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</si>
  <si>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</si>
  <si>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</si>
  <si>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</si>
  <si>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</si>
  <si>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</si>
  <si>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</si>
  <si>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</si>
  <si>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</si>
  <si>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</si>
  <si>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</si>
  <si>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</si>
  <si>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</si>
  <si>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</si>
  <si>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</si>
  <si>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</si>
  <si>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</si>
  <si>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</si>
  <si>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</si>
  <si>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</si>
  <si>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</si>
  <si>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</si>
  <si>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</si>
  <si>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</si>
  <si>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</si>
  <si>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</si>
  <si>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</si>
  <si>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</si>
  <si>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</si>
  <si>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</si>
  <si>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</si>
  <si>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</si>
  <si>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</si>
  <si>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</si>
  <si>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</si>
  <si>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</si>
  <si>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</si>
  <si>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</si>
  <si>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</si>
  <si>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</si>
  <si>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</si>
  <si>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</si>
  <si>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</si>
  <si>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</si>
  <si>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</si>
  <si>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</si>
  <si>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</si>
  <si>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</si>
  <si>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</si>
  <si>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</si>
  <si>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</si>
  <si>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</si>
  <si>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</si>
  <si>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</si>
  <si>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</si>
  <si>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</si>
  <si>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</si>
  <si>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</si>
  <si>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</si>
  <si>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</si>
  <si>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</si>
  <si>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</si>
  <si>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</si>
  <si>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</si>
  <si>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</si>
  <si>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</si>
  <si>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</si>
  <si>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</si>
  <si>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</si>
  <si>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</si>
  <si>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</si>
  <si>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</si>
  <si>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</si>
  <si>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</si>
  <si>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</si>
  <si>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</si>
  <si>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</si>
  <si>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</si>
  <si>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</si>
  <si>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</si>
  <si>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</si>
  <si>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</si>
  <si>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</si>
  <si>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</si>
  <si>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</si>
  <si>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</si>
  <si>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</si>
  <si>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</si>
  <si>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</si>
  <si>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</si>
  <si>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</si>
  <si>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</si>
  <si>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</si>
  <si>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</si>
  <si>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</si>
  <si>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</si>
  <si>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</si>
  <si>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</si>
  <si>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</si>
  <si>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</si>
  <si>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</si>
  <si>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</si>
  <si>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</si>
  <si>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</si>
  <si>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</si>
  <si>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</si>
  <si>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</si>
  <si>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</si>
  <si>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</si>
  <si>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</si>
  <si>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</si>
  <si>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</si>
  <si>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</si>
  <si>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</si>
  <si>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</si>
  <si>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</si>
  <si>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</si>
  <si>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</si>
  <si>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</si>
  <si>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</si>
  <si>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</si>
  <si>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</si>
  <si>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</si>
  <si>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</si>
  <si>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</si>
  <si>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</si>
  <si>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</si>
  <si>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</si>
  <si>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</si>
  <si>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</si>
  <si>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</si>
  <si>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</si>
  <si>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</si>
  <si>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</si>
  <si>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</si>
  <si>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</si>
  <si>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</si>
  <si>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</si>
  <si>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</si>
  <si>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</si>
  <si>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</si>
  <si>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</si>
  <si>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</si>
  <si>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</si>
  <si>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</si>
  <si>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</si>
  <si>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</si>
  <si>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</si>
  <si>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</si>
  <si>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</si>
  <si>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</si>
  <si>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</si>
  <si>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</si>
  <si>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</si>
  <si>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</si>
  <si>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</si>
  <si>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</si>
  <si>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</si>
  <si>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</si>
  <si>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</si>
  <si>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</si>
  <si>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</si>
  <si>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</si>
  <si>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</si>
  <si>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</si>
  <si>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</si>
  <si>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</si>
  <si>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</si>
  <si>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</si>
  <si>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</si>
  <si>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</si>
  <si>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</si>
  <si>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</si>
  <si>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</si>
  <si>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</si>
  <si>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</si>
  <si>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</si>
  <si>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</si>
  <si>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</si>
  <si>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</si>
  <si>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</si>
  <si>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</si>
  <si>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</si>
  <si>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</si>
  <si>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</si>
  <si>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</si>
  <si>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</si>
  <si>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</si>
  <si>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</si>
  <si>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</si>
  <si>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</si>
  <si>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</si>
  <si>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</si>
  <si>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</si>
  <si>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</si>
  <si>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</si>
  <si>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</si>
  <si>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</si>
  <si>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</si>
  <si>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</si>
  <si>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</si>
  <si>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</si>
  <si>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</si>
  <si>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</si>
  <si>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</si>
  <si>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</si>
  <si>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</si>
  <si>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</si>
  <si>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</si>
  <si>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</si>
  <si>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</si>
  <si>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</si>
  <si>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</si>
  <si>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</si>
  <si>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</si>
  <si>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</si>
  <si>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</si>
  <si>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</si>
  <si>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</si>
  <si>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</si>
  <si>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</si>
  <si>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</si>
  <si>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</si>
  <si>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</si>
  <si>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</si>
  <si>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</si>
  <si>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</si>
  <si>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</si>
  <si>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</si>
  <si>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</si>
  <si>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</si>
  <si>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</si>
  <si>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</si>
  <si>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</si>
  <si>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</si>
  <si>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</si>
  <si>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</si>
  <si>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</si>
  <si>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</si>
  <si>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</si>
  <si>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</si>
  <si>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</si>
  <si>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</si>
  <si>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</si>
  <si>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</si>
  <si>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</si>
  <si>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</si>
  <si>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</si>
  <si>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</si>
  <si>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</si>
  <si>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</si>
  <si>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</si>
  <si>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</si>
  <si>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</si>
  <si>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</si>
  <si>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</si>
  <si>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</si>
  <si>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</si>
  <si>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</si>
  <si>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</si>
  <si>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</si>
  <si>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</si>
  <si>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</si>
  <si>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</si>
  <si>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</si>
  <si>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</si>
  <si>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</si>
  <si>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</si>
  <si>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</si>
  <si>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</si>
  <si>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</si>
  <si>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</si>
  <si>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</si>
  <si>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</si>
  <si>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</si>
  <si>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</si>
  <si>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</si>
  <si>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</si>
  <si>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</si>
  <si>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</si>
  <si>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</si>
  <si>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</si>
  <si>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</si>
  <si>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</si>
  <si>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</si>
  <si>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</si>
  <si>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</si>
  <si>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</si>
  <si>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</si>
  <si>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</si>
  <si>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</si>
  <si>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</si>
  <si>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</si>
  <si>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</si>
  <si>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</si>
  <si>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</si>
  <si>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</si>
  <si>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</si>
  <si>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</si>
  <si>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</si>
  <si>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</si>
  <si>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</si>
  <si>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</si>
  <si>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</si>
  <si>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</si>
  <si>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</si>
  <si>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</si>
  <si>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</si>
  <si>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</si>
  <si>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</si>
  <si>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</si>
  <si>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</si>
  <si>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</si>
  <si>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</si>
  <si>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</si>
  <si>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</si>
  <si>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</si>
  <si>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</si>
  <si>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</si>
  <si>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</si>
  <si>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</si>
  <si>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</si>
  <si>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</si>
  <si>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</si>
  <si>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</si>
  <si>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</si>
  <si>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</si>
  <si>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</si>
  <si>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</si>
  <si>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</si>
  <si>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</si>
  <si>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</si>
  <si>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</si>
  <si>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</si>
  <si>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</si>
  <si>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</si>
  <si>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</si>
  <si>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</si>
  <si>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</si>
  <si>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</si>
  <si>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</si>
  <si>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</si>
  <si>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</si>
  <si>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</si>
  <si>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</si>
  <si>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</si>
  <si>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</si>
  <si>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</si>
  <si>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</si>
  <si>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</si>
  <si>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</si>
  <si>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</si>
  <si>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</si>
  <si>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</si>
  <si>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</si>
  <si>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</si>
  <si>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</si>
  <si>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</si>
  <si>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</si>
  <si>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</si>
  <si>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</si>
  <si>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</si>
  <si>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</si>
  <si>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</si>
  <si>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</si>
  <si>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</si>
  <si>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</si>
  <si>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</si>
  <si>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</si>
  <si>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</si>
  <si>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</si>
  <si>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</si>
  <si>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</si>
  <si>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</si>
  <si>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</si>
  <si>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</si>
  <si>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</si>
  <si>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</si>
  <si>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</si>
  <si>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</si>
  <si>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</si>
  <si>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</si>
  <si>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</si>
  <si>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</si>
  <si>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</si>
  <si>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</si>
  <si>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</si>
  <si>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</si>
  <si>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</si>
  <si>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</si>
  <si>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</si>
  <si>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</si>
  <si>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</si>
  <si>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</si>
  <si>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</si>
  <si>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</si>
  <si>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</si>
  <si>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</si>
  <si>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</si>
  <si>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</si>
  <si>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</si>
  <si>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</si>
  <si>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</si>
  <si>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</si>
  <si>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</si>
  <si>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</si>
  <si>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</si>
  <si>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</si>
  <si>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</si>
  <si>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</si>
  <si>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</si>
  <si>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</si>
  <si>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</si>
  <si>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</si>
  <si>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</si>
  <si>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</si>
  <si>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</si>
  <si>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</si>
  <si>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</si>
  <si>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</si>
  <si>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</si>
  <si>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</si>
  <si>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</si>
  <si>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</si>
  <si>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</si>
  <si>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</si>
  <si>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</si>
  <si>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</si>
  <si>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</si>
  <si>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</si>
  <si>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</si>
  <si>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</si>
  <si>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</si>
  <si>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</si>
  <si>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</si>
  <si>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</si>
  <si>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</si>
  <si>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</si>
  <si>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</si>
  <si>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</si>
  <si>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</si>
  <si>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</si>
  <si>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</si>
  <si>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</si>
  <si>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</si>
  <si>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</si>
  <si>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</si>
  <si>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</si>
  <si>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</si>
  <si>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</si>
  <si>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</si>
  <si>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</si>
  <si>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</si>
  <si>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</si>
  <si>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</si>
  <si>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</si>
  <si>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</si>
  <si>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</si>
  <si>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</si>
  <si>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</si>
  <si>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</si>
  <si>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</si>
  <si>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</si>
  <si>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</si>
  <si>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</si>
  <si>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</si>
  <si>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</si>
  <si>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</si>
  <si>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</si>
  <si>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</si>
  <si>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</si>
  <si>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</si>
  <si>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</si>
  <si>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</si>
  <si>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</si>
  <si>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</si>
  <si>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</si>
  <si>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</si>
  <si>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</si>
  <si>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</si>
  <si>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</si>
  <si>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</si>
  <si>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</si>
  <si>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</si>
  <si>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</si>
  <si>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</si>
  <si>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</si>
  <si>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</si>
  <si>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</si>
  <si>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</si>
  <si>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</si>
  <si>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</si>
  <si>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</si>
  <si>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</si>
  <si>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</si>
  <si>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</si>
  <si>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</si>
  <si>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</si>
  <si>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</si>
  <si>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</si>
  <si>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</si>
  <si>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</si>
  <si>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</si>
  <si>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</si>
  <si>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</si>
  <si>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</si>
  <si>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</si>
  <si>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</si>
  <si>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</si>
  <si>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</si>
  <si>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</si>
  <si>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</si>
  <si>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</si>
  <si>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</si>
  <si>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</si>
  <si>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</si>
  <si>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</si>
  <si>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</si>
  <si>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</si>
  <si>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</si>
  <si>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</si>
  <si>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</si>
  <si>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</si>
  <si>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</si>
  <si>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</si>
  <si>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</si>
  <si>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</si>
  <si>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</si>
  <si>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</si>
  <si>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</si>
  <si>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</si>
  <si>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</si>
  <si>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</si>
  <si>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</si>
  <si>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</si>
  <si>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</si>
  <si>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</si>
  <si>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</si>
  <si>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</si>
  <si>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</si>
  <si>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</si>
  <si>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</si>
  <si>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</si>
  <si>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</si>
  <si>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</si>
  <si>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</si>
  <si>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</si>
  <si>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</si>
  <si>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</si>
  <si>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</si>
  <si>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</si>
  <si>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</si>
  <si>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</si>
  <si>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</si>
  <si>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</si>
  <si>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</si>
  <si>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</si>
  <si>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</si>
  <si>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</si>
  <si>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</si>
  <si>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</si>
  <si>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</si>
  <si>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</si>
  <si>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</si>
  <si>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</si>
  <si>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</si>
  <si>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</si>
  <si>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</si>
  <si>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</si>
  <si>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</si>
  <si>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</si>
  <si>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</si>
  <si>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</si>
  <si>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</si>
  <si>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</si>
  <si>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</si>
  <si>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</si>
  <si>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</si>
  <si>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</si>
  <si>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</si>
  <si>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</si>
  <si>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</si>
  <si>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</si>
  <si>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</si>
  <si>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</si>
  <si>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</si>
  <si>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</si>
  <si>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</si>
  <si>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</si>
  <si>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</si>
  <si>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</si>
  <si>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</si>
  <si>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</si>
  <si>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</si>
  <si>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</si>
  <si>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</si>
  <si>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</si>
  <si>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</si>
  <si>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</si>
  <si>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</si>
  <si>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</si>
  <si>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</si>
  <si>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</si>
  <si>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</si>
  <si>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</si>
  <si>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</si>
  <si>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</si>
  <si>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</si>
  <si>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</si>
  <si>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</si>
  <si>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</si>
  <si>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</si>
  <si>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</si>
  <si>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</si>
  <si>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</si>
  <si>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</si>
  <si>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</si>
  <si>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</si>
  <si>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</si>
  <si>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</si>
  <si>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</si>
  <si>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</si>
  <si>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</si>
  <si>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</si>
  <si>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</si>
  <si>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</si>
  <si>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</si>
  <si>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</si>
  <si>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</si>
  <si>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</si>
  <si>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</si>
  <si>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</si>
  <si>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</si>
  <si>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</si>
  <si>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</si>
  <si>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</si>
  <si>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</si>
  <si>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</si>
  <si>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</si>
  <si>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</si>
  <si>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</si>
  <si>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</si>
  <si>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</si>
  <si>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</si>
  <si>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</si>
  <si>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</si>
  <si>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</si>
  <si>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</si>
  <si>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</si>
  <si>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</si>
  <si>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</si>
  <si>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</si>
  <si>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</si>
  <si>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</si>
  <si>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</si>
  <si>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</si>
  <si>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</si>
  <si>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</si>
  <si>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</si>
  <si>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</si>
  <si>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</si>
  <si>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</si>
  <si>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</si>
  <si>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</si>
  <si>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</si>
  <si>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</si>
  <si>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</si>
  <si>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</si>
  <si>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</si>
  <si>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</si>
  <si>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</si>
  <si>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</si>
  <si>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</si>
  <si>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</si>
  <si>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</si>
  <si>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</si>
  <si>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</si>
  <si>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</si>
  <si>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</si>
  <si>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</si>
  <si>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</si>
  <si>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</si>
  <si>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</si>
  <si>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</si>
  <si>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</si>
  <si>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</si>
  <si>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</si>
  <si>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</si>
  <si>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</si>
  <si>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</si>
  <si>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</si>
  <si>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</si>
  <si>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</si>
  <si>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</si>
  <si>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</si>
  <si>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</si>
  <si>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</si>
  <si>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</si>
  <si>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</si>
  <si>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</si>
  <si>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</si>
  <si>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</si>
  <si>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</si>
  <si>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</si>
  <si>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</si>
  <si>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</si>
  <si>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</si>
  <si>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</si>
  <si>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</si>
  <si>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</si>
  <si>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</si>
  <si>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</si>
  <si>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</si>
  <si>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</si>
  <si>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</si>
  <si>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</si>
  <si>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</si>
  <si>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</si>
  <si>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</si>
  <si>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</si>
  <si>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</si>
  <si>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</si>
  <si>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</si>
  <si>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</si>
  <si>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</si>
  <si>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</si>
  <si>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</si>
  <si>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</si>
  <si>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</si>
  <si>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</si>
  <si>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</si>
  <si>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</si>
  <si>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</si>
  <si>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</si>
  <si>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</si>
  <si>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</si>
  <si>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</si>
  <si>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</si>
  <si>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</si>
  <si>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</si>
  <si>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</si>
  <si>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</si>
  <si>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</si>
  <si>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</si>
  <si>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</si>
  <si>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</si>
  <si>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</si>
  <si>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</si>
  <si>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</si>
  <si>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</si>
  <si>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</si>
  <si>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</si>
  <si>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</si>
  <si>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</si>
  <si>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</si>
  <si>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</si>
  <si>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</si>
  <si>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</si>
  <si>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</si>
  <si>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</si>
  <si>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</si>
  <si>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</si>
  <si>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</si>
  <si>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</si>
  <si>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</si>
  <si>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</si>
  <si>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</si>
  <si>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</si>
  <si>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</si>
  <si>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</si>
  <si>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</si>
  <si>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</si>
  <si>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</si>
  <si>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</si>
  <si>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</si>
  <si>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</si>
  <si>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</si>
  <si>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</si>
  <si>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</si>
  <si>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</si>
  <si>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</si>
  <si>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</si>
  <si>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</si>
  <si>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</si>
  <si>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</si>
  <si>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</si>
  <si>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</si>
  <si>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</si>
  <si>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</si>
  <si>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</si>
  <si>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</si>
  <si>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</si>
  <si>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</si>
  <si>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</si>
  <si>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</si>
  <si>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vid3_ref_id</t>
  </si>
  <si>
    <t>vid1_ref_id</t>
  </si>
  <si>
    <t>vid2_ref_id</t>
  </si>
  <si>
    <t>vid4_ref_id</t>
  </si>
  <si>
    <t>vid5_ref_id</t>
  </si>
  <si>
    <t>vid6_ref_id</t>
  </si>
  <si>
    <t>vid7_ref_id</t>
  </si>
  <si>
    <t>vid8_ref_id</t>
  </si>
  <si>
    <t>vid9_ref_id</t>
  </si>
  <si>
    <t>figure1_ref_id</t>
  </si>
  <si>
    <t>figure2_ref_id</t>
  </si>
  <si>
    <t>figure3_ref_id</t>
  </si>
  <si>
    <t>figure4_ref_id</t>
  </si>
  <si>
    <t>figure5_ref_id</t>
  </si>
  <si>
    <t>figure6_ref_id</t>
  </si>
  <si>
    <t>figure7_ref_id</t>
  </si>
  <si>
    <t>figure8_ref_id</t>
  </si>
  <si>
    <t>figure9_ref_id</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</si>
  <si>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</si>
  <si>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</si>
  <si>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</si>
  <si>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</si>
  <si>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</si>
  <si>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</si>
  <si>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gaston_et_al_2020</t>
  </si>
  <si>
    <t>Royle &amp; Dorazio, 2012</t>
  </si>
  <si>
    <t>Noon et al., 2012</t>
  </si>
  <si>
    <t>Gaston et al., 2020</t>
  </si>
  <si>
    <t>royle_dorazio_2012</t>
  </si>
  <si>
    <t>Royle, J. A., &amp; Dorazio, R. M. (2012). Parameter-expanded data augmentation for Bayesian analysis of capture–recapture models. *Journal of Ornithology, 152*(S2), 521–537. &lt;https://doi.org/10.1007/s10336-010-0619-4&gt;</t>
  </si>
  <si>
    <t>C:\Users\cassi\Documents\GitHub_AB-RCSC\rc-tool_concept-library\02_dialog-boxes/01_02_objective.md:60: WARNING: Substitution error:UndefinedError: 'ref_intext_pyron_2020' is undefined [myst.substitution]</t>
  </si>
  <si>
    <t>C:\Users\cassi\Documents\GitHub_AB-RCSC\rc-tool_concept-library\02_dialog-boxes/01_02_objective.md:84: WARNING: Substitution error:UndefinedError: 'ref_intext_caravaggi_et_al_2022' is undefined [myst.substitution]</t>
  </si>
  <si>
    <t>C:\Users\cassi\Documents\GitHub_AB-RCSC\rc-tool_concept-library\02_dialog-boxes/01_02_objective.md:95: WARNING: Substitution error:UndefinedError: 'ref_intext_rcsc_2014b' is undefined [myst.substitution]</t>
  </si>
  <si>
    <t>C:\Users\cassi\Documents\GitHub_AB-RCSC\rc-tool_concept-library\02_dialog-boxes\01_20_sp_detprob_cat.md:: WARNING: image file not readable: 02_dialog-boxes/03_images/03_image_files/rcsc_et_al_2024_detection-probability-2023-05-04.png</t>
  </si>
  <si>
    <t>C:\Users\cassi\Documents\GitHub_AB-RCSC\rc-tool_concept-library\02_dialog-boxes/03_02_mod_divers_rich.md:98: WARNING: Substitution error:UndefinedError: 'ref_intext_pyron_2020' is undefined [myst.substitution]</t>
  </si>
  <si>
    <t>C:\Users\cassi\Documents\GitHub_AB-RCSC\rc-tool_concept-library\02_dialog-boxes/03_02_mod_divers_rich.md:140: WARNING: Substitution error:TemplateSyntaxError: unexpected char '&amp;' at 22 [myst.substitution]</t>
  </si>
  <si>
    <t>C:\Users\cassi\Documents\GitHub_AB-RCSC\rc-tool_concept-library\02_dialog-boxes/03_02_mod_divers_rich.md:348: WARNING: Substitution error:UndefinedError: 'ref_bib_gotelli_colwell_2010' is undefined [myst.substitution]</t>
  </si>
  <si>
    <t>C:\Users\cassi\Documents\GitHub_AB-RCSC\rc-tool_concept-library\02_dialog-boxes/03_03_mod_occupancy.md:75: WARNING: Substitution error:UndefinedError: 'ref_intext_gaston_et_al_2000' is undefined [myst.substitution]</t>
  </si>
  <si>
    <t>C:\Users\cassi\Documents\GitHub_AB-RCSC\rc-tool_concept-library\02_dialog-boxes/03_03_mod_occupancy.md:75: WARNING: Substitution error:UndefinedError: 'ref_intext_royle_dorazio_2008' is undefined [myst.substitution]</t>
  </si>
  <si>
    <t>C:\Users\cassi\Documents\GitHub_AB-RCSC\rc-tool_concept-library\02_dialog-boxes/03_03_mod_occupancy.md:84: WARNING: Substitution error:TemplateSyntaxError: unexpected char '&amp;' at 20 [myst.substitution]</t>
  </si>
  <si>
    <t>C:\Users\cassi\Documents\GitHub_AB-RCSC\rc-tool_concept-library\02_dialog-boxes/03_03_mod_occupancy.md:84: WARNING: Substitution error:UndefinedError: 'ref_intext_stewart_et_al_2018' is undefined [myst.substitution]</t>
  </si>
  <si>
    <t>C:\Users\cassi\Documents\GitHub_AB-RCSC\rc-tool_concept-library\02_dialog-boxes/03_03_mod_occupancy.md:132: WARNING: Substitution error:UndefinedError: 'ref_intext_chatterhee_et_al_2021' is undefined [myst.substitution]</t>
  </si>
  <si>
    <t>C:\Users\cassi\Documents\GitHub_AB-RCSC\rc-tool_concept-library\02_dialog-boxes/03_03_mod_occupancy.md:286: WARNING: Substitution error:TemplateSyntaxError: unexpected char '&amp;' at 17 [myst.substitution]</t>
  </si>
  <si>
    <t>C:\Users\cassi\Documents\GitHub_AB-RCSC\rc-tool_concept-library\02_dialog-boxes/03_03_mod_occupancy.md:288: WARNING: Substitution error:UndefinedError: 'ref_bib_gaston_et_al_2000' is undefined [myst.substitution]</t>
  </si>
  <si>
    <t>C:\Users\cassi\Documents\GitHub_AB-RCSC\rc-tool_concept-library\02_dialog-boxes/03_03_mod_occupancy.md:298: WARNING: Substitution error:UndefinedError: 'ref_bib_royle_dorazio_2008' is undefined [myst.substitution]</t>
  </si>
  <si>
    <t>C:\Users\cassi\Documents\GitHub_AB-RCSC\rc-tool_concept-library\02_dialog-boxes/03_03_mod_occupancy.md:306: WARNING: Substitution error:UndefinedError: 'ref_bib_stewart_et_al_2018' is undefined [myst.substitution]</t>
  </si>
  <si>
    <t>C:\Users\cassi\Documents\GitHub_AB-RCSC\rc-tool_concept-library\02_dialog-boxes\03_03_mod_occupancy.md:: WARNING: image file not readable: 03_images/03_image_files/c……..h</t>
  </si>
  <si>
    <t>C:\Users\cassi\Documents\GitHub_AB-RCSC\rc-tool_concept-library\02_dialog-boxes/09_gloss_ref/09_glossary.md:219: WARNING: Duplicate explicit target name: "detection_probability".</t>
  </si>
  <si>
    <t>E1D5E7</t>
  </si>
  <si>
    <t>Purple</t>
  </si>
  <si>
    <t>Obj_Res</t>
  </si>
  <si>
    <t>Yellow</t>
  </si>
  <si>
    <t>section</t>
  </si>
  <si>
    <t>FFFF66</t>
  </si>
  <si>
    <t>Yellow bright</t>
  </si>
  <si>
    <t>B0E3E6</t>
  </si>
  <si>
    <t>Teal</t>
  </si>
  <si>
    <t>Data &amp; analysis</t>
  </si>
  <si>
    <t>FFE6CC</t>
  </si>
  <si>
    <t>Project-level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</si>
</sst>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7">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21"/>
  <sheetViews>
    <sheetView workbookViewId="0">
      <selection activeCell="A5" sqref="A5"/>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row r="4" spans="1:4">
      <c r="A4" t="s">
        <v>3900</v>
      </c>
    </row>
    <row r="5" spans="1:4">
      <c r="A5" t="s">
        <v>3901</v>
      </c>
    </row>
    <row r="6" spans="1:4">
      <c r="A6" t="s">
        <v>3902</v>
      </c>
    </row>
    <row r="7" spans="1:4">
      <c r="A7" t="s">
        <v>3903</v>
      </c>
    </row>
    <row r="8" spans="1:4">
      <c r="A8" t="s">
        <v>3904</v>
      </c>
    </row>
    <row r="9" spans="1:4">
      <c r="A9" t="s">
        <v>3905</v>
      </c>
    </row>
    <row r="10" spans="1:4">
      <c r="A10" t="s">
        <v>3906</v>
      </c>
    </row>
    <row r="11" spans="1:4">
      <c r="A11" t="s">
        <v>3907</v>
      </c>
    </row>
    <row r="12" spans="1:4">
      <c r="A12" t="s">
        <v>3908</v>
      </c>
    </row>
    <row r="13" spans="1:4">
      <c r="A13" t="s">
        <v>3909</v>
      </c>
    </row>
    <row r="14" spans="1:4">
      <c r="A14" t="s">
        <v>3910</v>
      </c>
    </row>
    <row r="15" spans="1:4">
      <c r="A15" t="s">
        <v>3911</v>
      </c>
    </row>
    <row r="16" spans="1:4">
      <c r="A16" t="s">
        <v>3912</v>
      </c>
    </row>
    <row r="17" spans="1:1">
      <c r="A17" t="s">
        <v>3913</v>
      </c>
    </row>
    <row r="18" spans="1:1">
      <c r="A18" t="s">
        <v>3914</v>
      </c>
    </row>
    <row r="19" spans="1:1">
      <c r="A19" t="s">
        <v>3915</v>
      </c>
    </row>
    <row r="20" spans="1:1">
      <c r="A20" t="s">
        <v>3916</v>
      </c>
    </row>
    <row r="21" spans="1:1">
      <c r="A21" t="s">
        <v>3917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tabSelected="1" workbookViewId="0">
      <selection activeCell="F20" sqref="F20"/>
    </sheetView>
  </sheetViews>
  <sheetFormatPr defaultRowHeight="14.25"/>
  <cols>
    <col min="14" max="14" width="24.25" customWidth="1"/>
    <col min="15" max="15" width="32.625" customWidth="1"/>
  </cols>
  <sheetData>
    <row r="1" spans="1:16" ht="15">
      <c r="A1" t="s">
        <v>1370</v>
      </c>
      <c r="B1" t="s">
        <v>1369</v>
      </c>
      <c r="C1" t="s">
        <v>1368</v>
      </c>
      <c r="D1" t="s">
        <v>1367</v>
      </c>
      <c r="E1" t="s">
        <v>1366</v>
      </c>
      <c r="F1" t="s">
        <v>1365</v>
      </c>
      <c r="G1" t="s">
        <v>1364</v>
      </c>
      <c r="N1" s="6" t="s">
        <v>1192</v>
      </c>
      <c r="O1" s="6" t="s">
        <v>3922</v>
      </c>
      <c r="P1" s="6" t="s">
        <v>1193</v>
      </c>
    </row>
    <row r="2" spans="1:16">
      <c r="A2" t="s">
        <v>1362</v>
      </c>
      <c r="B2" t="s">
        <v>1363</v>
      </c>
      <c r="C2" t="s">
        <v>1362</v>
      </c>
      <c r="D2" t="s">
        <v>1361</v>
      </c>
      <c r="E2" t="s">
        <v>1353</v>
      </c>
      <c r="F2" t="s">
        <v>1295</v>
      </c>
      <c r="G2" t="s">
        <v>1294</v>
      </c>
      <c r="N2" t="s">
        <v>1182</v>
      </c>
      <c r="P2" t="s">
        <v>1183</v>
      </c>
    </row>
    <row r="3" spans="1:16">
      <c r="A3" t="s">
        <v>1359</v>
      </c>
      <c r="B3" t="s">
        <v>1358</v>
      </c>
      <c r="C3" t="s">
        <v>1359</v>
      </c>
      <c r="D3" t="s">
        <v>1360</v>
      </c>
      <c r="E3" t="s">
        <v>1353</v>
      </c>
      <c r="F3" t="s">
        <v>1295</v>
      </c>
      <c r="G3" t="s">
        <v>1294</v>
      </c>
      <c r="N3" t="s">
        <v>1184</v>
      </c>
      <c r="P3" t="s">
        <v>1185</v>
      </c>
    </row>
    <row r="4" spans="1:16">
      <c r="A4" t="s">
        <v>1359</v>
      </c>
      <c r="B4" t="s">
        <v>1358</v>
      </c>
      <c r="C4" t="s">
        <v>1357</v>
      </c>
      <c r="D4" t="s">
        <v>1356</v>
      </c>
      <c r="E4" t="s">
        <v>1349</v>
      </c>
      <c r="F4" t="s">
        <v>1349</v>
      </c>
      <c r="G4" t="s">
        <v>387</v>
      </c>
      <c r="N4" t="s">
        <v>1186</v>
      </c>
      <c r="O4" t="s">
        <v>3929</v>
      </c>
      <c r="P4" t="s">
        <v>1187</v>
      </c>
    </row>
    <row r="5" spans="1:16">
      <c r="A5" t="s">
        <v>1352</v>
      </c>
      <c r="B5" t="s">
        <v>387</v>
      </c>
      <c r="C5" t="s">
        <v>1355</v>
      </c>
      <c r="D5" t="s">
        <v>1354</v>
      </c>
      <c r="E5" t="s">
        <v>1353</v>
      </c>
      <c r="F5" t="s">
        <v>1295</v>
      </c>
      <c r="G5" t="s">
        <v>1294</v>
      </c>
      <c r="N5" t="s">
        <v>1186</v>
      </c>
      <c r="O5" t="s">
        <v>3929</v>
      </c>
      <c r="P5" t="s">
        <v>3928</v>
      </c>
    </row>
    <row r="6" spans="1:16">
      <c r="A6" t="s">
        <v>1352</v>
      </c>
      <c r="B6" t="s">
        <v>387</v>
      </c>
      <c r="C6" t="s">
        <v>1351</v>
      </c>
      <c r="D6" t="s">
        <v>1350</v>
      </c>
      <c r="E6" t="s">
        <v>1349</v>
      </c>
      <c r="F6" t="s">
        <v>1349</v>
      </c>
      <c r="G6" t="s">
        <v>387</v>
      </c>
      <c r="N6" t="s">
        <v>1188</v>
      </c>
      <c r="P6" t="s">
        <v>1189</v>
      </c>
    </row>
    <row r="7" spans="1:16">
      <c r="A7" t="s">
        <v>1348</v>
      </c>
      <c r="B7" t="s">
        <v>387</v>
      </c>
      <c r="C7" t="s">
        <v>1348</v>
      </c>
      <c r="D7" t="s">
        <v>1347</v>
      </c>
      <c r="E7" t="s">
        <v>1346</v>
      </c>
      <c r="F7" t="s">
        <v>1345</v>
      </c>
      <c r="G7" t="s">
        <v>387</v>
      </c>
      <c r="N7" t="s">
        <v>1190</v>
      </c>
      <c r="P7" t="s">
        <v>1191</v>
      </c>
    </row>
    <row r="8" spans="1:16">
      <c r="A8" t="s">
        <v>374</v>
      </c>
      <c r="B8" t="s">
        <v>387</v>
      </c>
      <c r="C8" t="s">
        <v>374</v>
      </c>
      <c r="D8" t="s">
        <v>1344</v>
      </c>
      <c r="E8" t="s">
        <v>2616</v>
      </c>
      <c r="F8" t="s">
        <v>2617</v>
      </c>
      <c r="G8" t="s">
        <v>1294</v>
      </c>
      <c r="N8" t="s">
        <v>3921</v>
      </c>
      <c r="O8" t="s">
        <v>3920</v>
      </c>
      <c r="P8" t="s">
        <v>1187</v>
      </c>
    </row>
    <row r="9" spans="1:16">
      <c r="A9" t="s">
        <v>1342</v>
      </c>
      <c r="B9" t="s">
        <v>1343</v>
      </c>
      <c r="C9" t="s">
        <v>1342</v>
      </c>
      <c r="D9" t="s">
        <v>1341</v>
      </c>
      <c r="E9" t="s">
        <v>1320</v>
      </c>
      <c r="F9" t="s">
        <v>1319</v>
      </c>
      <c r="G9" t="s">
        <v>1340</v>
      </c>
      <c r="N9" t="s">
        <v>3919</v>
      </c>
      <c r="O9" t="s">
        <v>1378</v>
      </c>
      <c r="P9" t="s">
        <v>3918</v>
      </c>
    </row>
    <row r="10" spans="1:16">
      <c r="A10" t="s">
        <v>1339</v>
      </c>
      <c r="B10" t="s">
        <v>2618</v>
      </c>
      <c r="C10" t="s">
        <v>1339</v>
      </c>
      <c r="D10" t="s">
        <v>1338</v>
      </c>
      <c r="E10" t="s">
        <v>1337</v>
      </c>
      <c r="F10" t="s">
        <v>1336</v>
      </c>
      <c r="G10" t="s">
        <v>1335</v>
      </c>
      <c r="N10" t="s">
        <v>3924</v>
      </c>
      <c r="O10" t="s">
        <v>566</v>
      </c>
      <c r="P10" t="s">
        <v>3923</v>
      </c>
    </row>
    <row r="11" spans="1:16">
      <c r="A11" t="s">
        <v>1332</v>
      </c>
      <c r="B11" t="s">
        <v>2619</v>
      </c>
      <c r="C11" t="s">
        <v>1334</v>
      </c>
      <c r="D11" t="s">
        <v>1333</v>
      </c>
      <c r="G11" t="s">
        <v>1318</v>
      </c>
      <c r="N11" t="s">
        <v>3926</v>
      </c>
      <c r="O11" t="s">
        <v>3927</v>
      </c>
      <c r="P11" t="s">
        <v>3925</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19" operator="containsText" text="sp_size">
      <formula>NOT(ISERROR(SEARCH(("sp_size"),(P2))))</formula>
    </cfRule>
    <cfRule type="containsText" dxfId="46" priority="20" operator="containsText" text="rarity">
      <formula>NOT(ISERROR(SEARCH(("rarity"),(P2))))</formula>
    </cfRule>
    <cfRule type="containsText" dxfId="45" priority="21" operator="containsText" text="sp_size">
      <formula>NOT(ISERROR(SEARCH(("sp_size"),(P2))))</formula>
    </cfRule>
    <cfRule type="containsText" dxfId="44" priority="22" operator="containsText" text="rarity">
      <formula>NOT(ISERROR(SEARCH(("rarity"),(P2))))</formula>
    </cfRule>
  </conditionalFormatting>
  <conditionalFormatting sqref="P4:T4 P14:T14">
    <cfRule type="containsText" dxfId="43" priority="23" operator="containsText" text="sp_size">
      <formula>NOT(ISERROR(SEARCH(("sp_size"),(P4))))</formula>
    </cfRule>
    <cfRule type="containsText" dxfId="42" priority="24" operator="containsText" text="rarity">
      <formula>NOT(ISERROR(SEARCH(("rarity"),(P4))))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ellIs" dxfId="37" priority="8" operator="equal">
      <formula>"-"</formula>
    </cfRule>
    <cfRule type="containsText" dxfId="36" priority="9" operator="containsText" text="sp_size">
      <formula>NOT(ISERROR(SEARCH(("sp_size"),(U10))))</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S81"/>
  <sheetViews>
    <sheetView zoomScaleNormal="100" workbookViewId="0">
      <pane ySplit="1" topLeftCell="A2" activePane="bottomLeft" state="frozen"/>
      <selection pane="bottomLeft" activeCell="I12" sqref="I12"/>
    </sheetView>
  </sheetViews>
  <sheetFormatPr defaultRowHeight="14.25"/>
  <cols>
    <col min="3" max="4" width="17" customWidth="1"/>
    <col min="5" max="5" width="21.875" customWidth="1"/>
    <col min="6" max="6" width="15.25" bestFit="1" customWidth="1"/>
    <col min="7" max="7" width="29.875" customWidth="1"/>
    <col min="8" max="8" width="22.625" customWidth="1"/>
    <col min="9" max="9" width="27.75" bestFit="1" customWidth="1"/>
    <col min="11" max="11" width="16.625" customWidth="1"/>
    <col min="12" max="12" width="26.75" customWidth="1"/>
    <col min="13" max="13" width="25.5" bestFit="1" customWidth="1"/>
    <col min="14" max="14" width="61.625" customWidth="1"/>
    <col min="15" max="15" width="39.875" customWidth="1"/>
    <col min="16" max="16" width="10.125" customWidth="1"/>
    <col min="17" max="17" width="4.875" style="9" customWidth="1"/>
    <col min="18" max="18" width="44.875" customWidth="1"/>
    <col min="19" max="19" width="21" customWidth="1"/>
  </cols>
  <sheetData>
    <row r="1" spans="1:19" s="29" customFormat="1" ht="15">
      <c r="A1" s="29" t="s">
        <v>1226</v>
      </c>
      <c r="B1" s="17" t="s">
        <v>2005</v>
      </c>
      <c r="C1" s="17" t="s">
        <v>2006</v>
      </c>
      <c r="D1" s="17" t="s">
        <v>3862</v>
      </c>
      <c r="E1" s="17" t="s">
        <v>3868</v>
      </c>
      <c r="F1" s="29" t="s">
        <v>3383</v>
      </c>
      <c r="G1" s="29" t="s">
        <v>3408</v>
      </c>
      <c r="H1" s="29" t="s">
        <v>3214</v>
      </c>
      <c r="I1" s="17" t="s">
        <v>1407</v>
      </c>
      <c r="J1" s="17" t="s">
        <v>386</v>
      </c>
      <c r="K1" s="17" t="s">
        <v>1368</v>
      </c>
      <c r="L1" s="17" t="s">
        <v>1450</v>
      </c>
      <c r="M1" s="17" t="s">
        <v>3213</v>
      </c>
      <c r="N1" s="17" t="s">
        <v>3212</v>
      </c>
      <c r="O1" s="17" t="s">
        <v>3211</v>
      </c>
      <c r="P1" s="17" t="s">
        <v>1451</v>
      </c>
      <c r="Q1" s="17" t="s">
        <v>1450</v>
      </c>
      <c r="R1" s="17" t="s">
        <v>1449</v>
      </c>
      <c r="S1" s="17" t="s">
        <v>3027</v>
      </c>
    </row>
    <row r="2" spans="1:19" ht="15.75">
      <c r="A2">
        <v>6</v>
      </c>
      <c r="B2" t="b">
        <v>1</v>
      </c>
      <c r="C2" s="7" t="s">
        <v>1285</v>
      </c>
      <c r="D2" s="7" t="s">
        <v>3865</v>
      </c>
      <c r="E2" s="7"/>
      <c r="F2" s="8" t="s">
        <v>1400</v>
      </c>
      <c r="G2" s="8" t="s">
        <v>1382</v>
      </c>
      <c r="H2" t="s">
        <v>3144</v>
      </c>
      <c r="I2" s="8" t="s">
        <v>3418</v>
      </c>
      <c r="J2" s="27" t="s">
        <v>1410</v>
      </c>
      <c r="K2" t="s">
        <v>1359</v>
      </c>
      <c r="L2" t="s">
        <v>1359</v>
      </c>
      <c r="M2" t="s">
        <v>2584</v>
      </c>
      <c r="N2" t="s">
        <v>3121</v>
      </c>
      <c r="O2" t="s">
        <v>3184</v>
      </c>
      <c r="P2" s="28" t="s">
        <v>1408</v>
      </c>
      <c r="Q2" s="9">
        <v>6</v>
      </c>
      <c r="R2" s="8" t="s">
        <v>3236</v>
      </c>
      <c r="S2" s="8" t="s">
        <v>2979</v>
      </c>
    </row>
    <row r="3" spans="1:19" ht="15.75">
      <c r="A3">
        <v>13</v>
      </c>
      <c r="B3" t="b">
        <v>1</v>
      </c>
      <c r="C3" s="7" t="s">
        <v>1285</v>
      </c>
      <c r="D3" s="7" t="s">
        <v>3865</v>
      </c>
      <c r="E3" s="7"/>
      <c r="F3" t="s">
        <v>1402</v>
      </c>
      <c r="G3" t="s">
        <v>1378</v>
      </c>
      <c r="H3" t="s">
        <v>3145</v>
      </c>
      <c r="I3" t="s">
        <v>3425</v>
      </c>
      <c r="J3" s="27" t="s">
        <v>1410</v>
      </c>
      <c r="K3" t="s">
        <v>1326</v>
      </c>
      <c r="L3" t="s">
        <v>1326</v>
      </c>
      <c r="M3" t="s">
        <v>2590</v>
      </c>
      <c r="N3" t="s">
        <v>3859</v>
      </c>
      <c r="O3" t="s">
        <v>3190</v>
      </c>
      <c r="P3" s="28" t="s">
        <v>1408</v>
      </c>
      <c r="Q3" s="9">
        <v>13</v>
      </c>
      <c r="R3" t="s">
        <v>3290</v>
      </c>
      <c r="S3" t="s">
        <v>3291</v>
      </c>
    </row>
    <row r="4" spans="1:19">
      <c r="A4">
        <v>57</v>
      </c>
      <c r="B4" t="b">
        <v>1</v>
      </c>
      <c r="C4" s="7" t="s">
        <v>1285</v>
      </c>
      <c r="D4" s="7" t="s">
        <v>3865</v>
      </c>
      <c r="E4" s="7"/>
      <c r="F4" t="s">
        <v>1405</v>
      </c>
      <c r="G4" t="s">
        <v>1372</v>
      </c>
      <c r="H4" t="s">
        <v>494</v>
      </c>
      <c r="I4" t="s">
        <v>3464</v>
      </c>
      <c r="J4" t="s">
        <v>336</v>
      </c>
      <c r="K4" t="s">
        <v>372</v>
      </c>
      <c r="L4" t="s">
        <v>372</v>
      </c>
      <c r="M4" t="s">
        <v>3390</v>
      </c>
      <c r="N4" t="s">
        <v>371</v>
      </c>
      <c r="O4" t="str">
        <f>"    "&amp;M4&amp;": "&amp;""""&amp;N4&amp;""""</f>
        <v xml:space="preserve">    name_mod_inventory: "Species inventory"</v>
      </c>
      <c r="P4" t="s">
        <v>1448</v>
      </c>
      <c r="Q4" s="9">
        <v>1</v>
      </c>
      <c r="R4" t="s">
        <v>3261</v>
      </c>
      <c r="S4" t="s">
        <v>3002</v>
      </c>
    </row>
    <row r="5" spans="1:19" ht="15.75">
      <c r="A5">
        <v>46</v>
      </c>
      <c r="B5" t="b">
        <v>1</v>
      </c>
      <c r="C5" s="7" t="s">
        <v>1285</v>
      </c>
      <c r="D5" s="7" t="s">
        <v>3865</v>
      </c>
      <c r="E5" s="7"/>
      <c r="F5" t="s">
        <v>1404</v>
      </c>
      <c r="G5" t="s">
        <v>1374</v>
      </c>
      <c r="H5" t="s">
        <v>1374</v>
      </c>
      <c r="I5" t="s">
        <v>3453</v>
      </c>
      <c r="J5" s="27" t="s">
        <v>1410</v>
      </c>
      <c r="K5" t="s">
        <v>1362</v>
      </c>
      <c r="L5" t="s">
        <v>1362</v>
      </c>
      <c r="M5" t="s">
        <v>3031</v>
      </c>
      <c r="N5" t="s">
        <v>3352</v>
      </c>
      <c r="O5" t="str">
        <f>"    "&amp;M5&amp;": "&amp;""""&amp;N5&amp;""""</f>
        <v xml:space="preserve">    title_i_cam_independent: "Camera location independence"</v>
      </c>
      <c r="P5" s="28" t="s">
        <v>1408</v>
      </c>
      <c r="Q5" s="9">
        <v>47</v>
      </c>
      <c r="R5" t="s">
        <v>3250</v>
      </c>
      <c r="S5" t="s">
        <v>2991</v>
      </c>
    </row>
    <row r="6" spans="1:19" ht="15.75">
      <c r="A6">
        <v>2</v>
      </c>
      <c r="B6" t="b">
        <v>1</v>
      </c>
      <c r="C6" s="7" t="s">
        <v>1285</v>
      </c>
      <c r="D6" s="7" t="s">
        <v>3866</v>
      </c>
      <c r="E6" s="7"/>
      <c r="F6" t="s">
        <v>1399</v>
      </c>
      <c r="G6" t="s">
        <v>1384</v>
      </c>
      <c r="H6" t="s">
        <v>3411</v>
      </c>
      <c r="I6" t="s">
        <v>3286</v>
      </c>
      <c r="J6" s="27" t="s">
        <v>1410</v>
      </c>
      <c r="K6" t="s">
        <v>374</v>
      </c>
      <c r="L6" t="s">
        <v>374</v>
      </c>
      <c r="M6" t="s">
        <v>2625</v>
      </c>
      <c r="N6" t="s">
        <v>3117</v>
      </c>
      <c r="O6" t="s">
        <v>3180</v>
      </c>
      <c r="P6" s="28" t="s">
        <v>1408</v>
      </c>
      <c r="Q6" s="9">
        <v>2</v>
      </c>
      <c r="R6" t="s">
        <v>3232</v>
      </c>
      <c r="S6" t="s">
        <v>2975</v>
      </c>
    </row>
    <row r="7" spans="1:19" ht="15.75">
      <c r="A7">
        <v>3</v>
      </c>
      <c r="B7" t="b">
        <v>1</v>
      </c>
      <c r="C7" s="7" t="s">
        <v>1285</v>
      </c>
      <c r="D7" s="7" t="s">
        <v>3866</v>
      </c>
      <c r="E7" s="7"/>
      <c r="F7" t="s">
        <v>1399</v>
      </c>
      <c r="G7" t="s">
        <v>1384</v>
      </c>
      <c r="H7" t="s">
        <v>3412</v>
      </c>
      <c r="I7" t="s">
        <v>3287</v>
      </c>
      <c r="J7" s="27" t="s">
        <v>1410</v>
      </c>
      <c r="K7" t="s">
        <v>1352</v>
      </c>
      <c r="L7" t="s">
        <v>1352</v>
      </c>
      <c r="M7" t="s">
        <v>2973</v>
      </c>
      <c r="N7" t="s">
        <v>3118</v>
      </c>
      <c r="O7" t="s">
        <v>3181</v>
      </c>
      <c r="P7" s="28" t="s">
        <v>1408</v>
      </c>
      <c r="Q7" s="9">
        <v>3</v>
      </c>
      <c r="R7" t="s">
        <v>3233</v>
      </c>
      <c r="S7" t="s">
        <v>2976</v>
      </c>
    </row>
    <row r="8" spans="1:19" ht="15.75">
      <c r="A8">
        <v>10</v>
      </c>
      <c r="B8" t="b">
        <v>1</v>
      </c>
      <c r="C8" s="7" t="s">
        <v>1285</v>
      </c>
      <c r="D8" s="7" t="s">
        <v>3866</v>
      </c>
      <c r="E8" s="7" t="s">
        <v>3869</v>
      </c>
      <c r="F8" s="26" t="s">
        <v>1401</v>
      </c>
      <c r="G8" t="s">
        <v>1380</v>
      </c>
      <c r="H8" t="s">
        <v>3227</v>
      </c>
      <c r="I8" s="26" t="s">
        <v>3422</v>
      </c>
      <c r="J8" s="27" t="s">
        <v>1410</v>
      </c>
      <c r="K8" t="s">
        <v>1342</v>
      </c>
      <c r="L8" t="s">
        <v>1342</v>
      </c>
      <c r="M8" t="s">
        <v>2587</v>
      </c>
      <c r="N8" t="s">
        <v>3124</v>
      </c>
      <c r="O8" t="s">
        <v>3187</v>
      </c>
      <c r="P8" s="28" t="s">
        <v>1408</v>
      </c>
      <c r="Q8" s="9">
        <v>10</v>
      </c>
      <c r="R8" s="26" t="s">
        <v>3240</v>
      </c>
      <c r="S8" s="26" t="s">
        <v>2982</v>
      </c>
    </row>
    <row r="9" spans="1:19" ht="15.75">
      <c r="A9">
        <v>17</v>
      </c>
      <c r="B9" t="b">
        <v>1</v>
      </c>
      <c r="C9" s="7" t="s">
        <v>1285</v>
      </c>
      <c r="D9" s="7" t="s">
        <v>3866</v>
      </c>
      <c r="E9" s="7"/>
      <c r="F9" t="s">
        <v>1402</v>
      </c>
      <c r="G9" t="s">
        <v>1378</v>
      </c>
      <c r="H9" t="s">
        <v>3145</v>
      </c>
      <c r="I9" t="s">
        <v>3429</v>
      </c>
      <c r="J9" s="27" t="s">
        <v>1410</v>
      </c>
      <c r="K9" t="s">
        <v>1332</v>
      </c>
      <c r="L9" t="s">
        <v>1332</v>
      </c>
      <c r="M9" t="s">
        <v>2593</v>
      </c>
      <c r="N9" t="s">
        <v>3130</v>
      </c>
      <c r="O9" t="s">
        <v>3194</v>
      </c>
      <c r="P9" s="28" t="s">
        <v>1408</v>
      </c>
      <c r="Q9" s="9">
        <v>17</v>
      </c>
      <c r="R9" t="s">
        <v>3298</v>
      </c>
      <c r="S9" t="s">
        <v>3299</v>
      </c>
    </row>
    <row r="10" spans="1:19" ht="15.75">
      <c r="A10">
        <v>18</v>
      </c>
      <c r="B10" t="b">
        <v>1</v>
      </c>
      <c r="C10" s="7" t="s">
        <v>1285</v>
      </c>
      <c r="D10" s="7" t="s">
        <v>3866</v>
      </c>
      <c r="E10" s="7"/>
      <c r="F10" t="s">
        <v>1402</v>
      </c>
      <c r="G10" t="s">
        <v>1378</v>
      </c>
      <c r="H10" t="s">
        <v>3145</v>
      </c>
      <c r="I10" t="s">
        <v>3430</v>
      </c>
      <c r="J10" s="27" t="s">
        <v>1410</v>
      </c>
      <c r="K10" t="s">
        <v>1311</v>
      </c>
      <c r="L10" t="s">
        <v>1311</v>
      </c>
      <c r="M10" t="s">
        <v>2594</v>
      </c>
      <c r="N10" t="s">
        <v>3131</v>
      </c>
      <c r="O10" t="s">
        <v>3195</v>
      </c>
      <c r="P10" s="28" t="s">
        <v>1408</v>
      </c>
      <c r="Q10" s="9">
        <v>18</v>
      </c>
      <c r="R10" t="s">
        <v>3300</v>
      </c>
      <c r="S10" t="s">
        <v>3301</v>
      </c>
    </row>
    <row r="11" spans="1:19" ht="15.75">
      <c r="A11">
        <v>19</v>
      </c>
      <c r="B11" t="b">
        <v>1</v>
      </c>
      <c r="C11" s="7" t="s">
        <v>1285</v>
      </c>
      <c r="D11" s="7" t="s">
        <v>3866</v>
      </c>
      <c r="E11" s="7"/>
      <c r="F11" t="s">
        <v>1402</v>
      </c>
      <c r="G11" t="s">
        <v>1378</v>
      </c>
      <c r="H11" t="s">
        <v>3145</v>
      </c>
      <c r="I11" t="s">
        <v>3431</v>
      </c>
      <c r="J11" s="27" t="s">
        <v>1410</v>
      </c>
      <c r="K11" t="s">
        <v>1317</v>
      </c>
      <c r="L11" t="s">
        <v>1317</v>
      </c>
      <c r="M11" t="s">
        <v>2595</v>
      </c>
      <c r="N11" t="s">
        <v>3132</v>
      </c>
      <c r="O11" t="s">
        <v>3196</v>
      </c>
      <c r="P11" s="28" t="s">
        <v>1408</v>
      </c>
      <c r="Q11" s="9">
        <v>19</v>
      </c>
      <c r="R11" t="s">
        <v>3302</v>
      </c>
      <c r="S11" t="s">
        <v>3303</v>
      </c>
    </row>
    <row r="12" spans="1:19" ht="15.75">
      <c r="A12">
        <v>20</v>
      </c>
      <c r="B12" t="b">
        <v>1</v>
      </c>
      <c r="C12" s="7" t="s">
        <v>1285</v>
      </c>
      <c r="D12" s="7" t="s">
        <v>3866</v>
      </c>
      <c r="E12" s="7"/>
      <c r="F12" t="s">
        <v>1402</v>
      </c>
      <c r="G12" t="s">
        <v>1378</v>
      </c>
      <c r="H12" t="s">
        <v>3145</v>
      </c>
      <c r="I12" t="s">
        <v>3432</v>
      </c>
      <c r="J12" s="27" t="s">
        <v>1410</v>
      </c>
      <c r="K12" t="s">
        <v>1339</v>
      </c>
      <c r="L12" t="s">
        <v>1339</v>
      </c>
      <c r="M12" t="s">
        <v>2596</v>
      </c>
      <c r="N12" t="s">
        <v>3133</v>
      </c>
      <c r="O12" t="s">
        <v>3197</v>
      </c>
      <c r="P12" s="28" t="s">
        <v>1408</v>
      </c>
      <c r="Q12" s="9">
        <v>20</v>
      </c>
      <c r="R12" t="s">
        <v>3304</v>
      </c>
      <c r="S12" t="s">
        <v>3305</v>
      </c>
    </row>
    <row r="13" spans="1:19">
      <c r="A13">
        <v>58</v>
      </c>
      <c r="B13" t="b">
        <v>1</v>
      </c>
      <c r="C13" s="7" t="s">
        <v>1285</v>
      </c>
      <c r="D13" s="7" t="s">
        <v>3866</v>
      </c>
      <c r="E13" s="7"/>
      <c r="F13" t="s">
        <v>1405</v>
      </c>
      <c r="G13" t="s">
        <v>1372</v>
      </c>
      <c r="H13" t="s">
        <v>494</v>
      </c>
      <c r="I13" t="s">
        <v>3465</v>
      </c>
      <c r="J13" t="s">
        <v>336</v>
      </c>
      <c r="K13" t="s">
        <v>370</v>
      </c>
      <c r="L13" t="s">
        <v>370</v>
      </c>
      <c r="M13" t="s">
        <v>3388</v>
      </c>
      <c r="N13" t="s">
        <v>369</v>
      </c>
      <c r="O13" t="str">
        <f>"    "&amp;M13&amp;": "&amp;""""&amp;N13&amp;""""</f>
        <v xml:space="preserve">    name_mod_divers_rich: "Species diversity &amp; richness"</v>
      </c>
      <c r="P13" t="s">
        <v>1448</v>
      </c>
      <c r="Q13" s="9">
        <v>2</v>
      </c>
      <c r="R13" t="s">
        <v>3262</v>
      </c>
      <c r="S13" t="s">
        <v>3003</v>
      </c>
    </row>
    <row r="14" spans="1:19">
      <c r="A14">
        <v>60</v>
      </c>
      <c r="B14" t="b">
        <v>1</v>
      </c>
      <c r="C14" s="7" t="s">
        <v>1285</v>
      </c>
      <c r="D14" s="7" t="s">
        <v>3866</v>
      </c>
      <c r="E14" s="7"/>
      <c r="F14" t="s">
        <v>1405</v>
      </c>
      <c r="G14" t="s">
        <v>1372</v>
      </c>
      <c r="H14" t="s">
        <v>494</v>
      </c>
      <c r="I14" t="s">
        <v>3467</v>
      </c>
      <c r="J14" t="s">
        <v>336</v>
      </c>
      <c r="K14" t="s">
        <v>366</v>
      </c>
      <c r="L14" t="s">
        <v>366</v>
      </c>
      <c r="M14" t="s">
        <v>3394</v>
      </c>
      <c r="N14" t="s">
        <v>365</v>
      </c>
      <c r="O14" t="str">
        <f>"    "&amp;M14&amp;": "&amp;""""&amp;N14&amp;""""</f>
        <v xml:space="preserve">    name_mod_rai: "Relative abundance indices"</v>
      </c>
      <c r="P14" t="s">
        <v>1448</v>
      </c>
      <c r="Q14" s="9">
        <v>4</v>
      </c>
      <c r="R14" t="s">
        <v>3264</v>
      </c>
      <c r="S14" t="s">
        <v>3005</v>
      </c>
    </row>
    <row r="15" spans="1:19">
      <c r="A15">
        <v>59</v>
      </c>
      <c r="B15" t="b">
        <v>1</v>
      </c>
      <c r="C15" s="7" t="s">
        <v>1285</v>
      </c>
      <c r="D15" s="7" t="s">
        <v>3863</v>
      </c>
      <c r="E15" s="7"/>
      <c r="F15" t="s">
        <v>1405</v>
      </c>
      <c r="G15" t="s">
        <v>1372</v>
      </c>
      <c r="H15" t="s">
        <v>494</v>
      </c>
      <c r="I15" t="s">
        <v>3466</v>
      </c>
      <c r="J15" t="s">
        <v>336</v>
      </c>
      <c r="K15" t="s">
        <v>368</v>
      </c>
      <c r="L15" t="s">
        <v>368</v>
      </c>
      <c r="M15" t="s">
        <v>3393</v>
      </c>
      <c r="N15" t="s">
        <v>367</v>
      </c>
      <c r="O15" t="str">
        <f>"    "&amp;M15&amp;": "&amp;""""&amp;N15&amp;""""</f>
        <v xml:space="preserve">    name_mod_occupancy: "Occupancy models"</v>
      </c>
      <c r="P15" t="s">
        <v>1448</v>
      </c>
      <c r="Q15" s="9">
        <v>3</v>
      </c>
      <c r="R15" t="s">
        <v>3263</v>
      </c>
      <c r="S15" t="s">
        <v>3004</v>
      </c>
    </row>
    <row r="16" spans="1:19">
      <c r="A16">
        <v>75</v>
      </c>
      <c r="B16" t="b">
        <v>1</v>
      </c>
      <c r="C16" t="s">
        <v>2013</v>
      </c>
      <c r="D16" t="s">
        <v>3864</v>
      </c>
      <c r="F16" t="s">
        <v>1405</v>
      </c>
      <c r="G16" t="s">
        <v>1372</v>
      </c>
      <c r="H16" t="s">
        <v>494</v>
      </c>
      <c r="I16" t="s">
        <v>3482</v>
      </c>
      <c r="J16" t="s">
        <v>336</v>
      </c>
      <c r="K16" t="s">
        <v>344</v>
      </c>
      <c r="L16" t="s">
        <v>344</v>
      </c>
      <c r="M16" t="s">
        <v>3406</v>
      </c>
      <c r="N16" t="s">
        <v>343</v>
      </c>
      <c r="O16" t="str">
        <f>"    "&amp;M16&amp;": "&amp;""""&amp;N16&amp;""""</f>
        <v xml:space="preserve">    name_mod_tifc: "Time in front of the camera (TIFC)"</v>
      </c>
      <c r="P16" t="s">
        <v>1448</v>
      </c>
      <c r="Q16" s="9">
        <v>19</v>
      </c>
      <c r="R16" t="s">
        <v>3279</v>
      </c>
      <c r="S16" t="s">
        <v>3020</v>
      </c>
    </row>
    <row r="17" spans="1:19" ht="15.75">
      <c r="A17">
        <v>14</v>
      </c>
      <c r="B17" t="b">
        <v>1</v>
      </c>
      <c r="C17" s="7" t="s">
        <v>1285</v>
      </c>
      <c r="D17" s="64" t="s">
        <v>3867</v>
      </c>
      <c r="E17" s="7"/>
      <c r="F17" t="s">
        <v>1402</v>
      </c>
      <c r="G17" t="s">
        <v>1378</v>
      </c>
      <c r="H17" t="s">
        <v>3145</v>
      </c>
      <c r="I17" t="s">
        <v>3426</v>
      </c>
      <c r="J17" s="27" t="s">
        <v>1410</v>
      </c>
      <c r="K17" t="s">
        <v>1306</v>
      </c>
      <c r="L17" t="s">
        <v>1306</v>
      </c>
      <c r="M17" t="s">
        <v>2591</v>
      </c>
      <c r="N17" t="s">
        <v>3127</v>
      </c>
      <c r="O17" t="s">
        <v>3191</v>
      </c>
      <c r="P17" s="28" t="s">
        <v>1408</v>
      </c>
      <c r="Q17" s="9">
        <v>14</v>
      </c>
      <c r="R17" t="s">
        <v>3292</v>
      </c>
      <c r="S17" t="s">
        <v>3293</v>
      </c>
    </row>
    <row r="18" spans="1:19">
      <c r="A18">
        <v>80</v>
      </c>
      <c r="B18" t="b">
        <v>1</v>
      </c>
      <c r="C18" s="7" t="s">
        <v>1285</v>
      </c>
      <c r="D18" s="64" t="s">
        <v>3867</v>
      </c>
      <c r="E18" s="7"/>
      <c r="F18" t="s">
        <v>1405</v>
      </c>
      <c r="G18" t="s">
        <v>1372</v>
      </c>
      <c r="H18" t="s">
        <v>494</v>
      </c>
      <c r="I18" t="s">
        <v>3487</v>
      </c>
      <c r="J18" t="s">
        <v>336</v>
      </c>
      <c r="K18" t="s">
        <v>364</v>
      </c>
      <c r="L18" t="s">
        <v>364</v>
      </c>
      <c r="M18" t="s">
        <v>3385</v>
      </c>
      <c r="N18" t="s">
        <v>363</v>
      </c>
      <c r="O18" t="str">
        <f>"    "&amp;M18&amp;": "&amp;""""&amp;N18&amp;""""</f>
        <v xml:space="preserve">    name_mod_behaviour: "Behaviour"</v>
      </c>
      <c r="P18" t="s">
        <v>1448</v>
      </c>
      <c r="Q18" s="9">
        <v>24</v>
      </c>
      <c r="R18" t="s">
        <v>3284</v>
      </c>
      <c r="S18" t="s">
        <v>3025</v>
      </c>
    </row>
    <row r="19" spans="1:19" ht="15.75">
      <c r="A19">
        <v>8</v>
      </c>
      <c r="B19" t="b">
        <v>1</v>
      </c>
      <c r="C19" s="7" t="s">
        <v>1285</v>
      </c>
      <c r="D19" s="64" t="s">
        <v>3867</v>
      </c>
      <c r="E19" s="64"/>
      <c r="F19" s="26" t="s">
        <v>1401</v>
      </c>
      <c r="G19" t="s">
        <v>1380</v>
      </c>
      <c r="H19" t="s">
        <v>3227</v>
      </c>
      <c r="I19" s="26" t="s">
        <v>3420</v>
      </c>
      <c r="J19" s="27" t="s">
        <v>1410</v>
      </c>
      <c r="K19" t="s">
        <v>1299</v>
      </c>
      <c r="L19" t="s">
        <v>1299</v>
      </c>
      <c r="M19" t="s">
        <v>2586</v>
      </c>
      <c r="N19" t="s">
        <v>3123</v>
      </c>
      <c r="O19" t="s">
        <v>3186</v>
      </c>
      <c r="P19" s="28" t="s">
        <v>1408</v>
      </c>
      <c r="Q19" s="9">
        <v>8</v>
      </c>
      <c r="R19" s="26" t="s">
        <v>3238</v>
      </c>
      <c r="S19" s="26" t="s">
        <v>2981</v>
      </c>
    </row>
    <row r="20" spans="1:19" ht="15.75">
      <c r="A20">
        <v>16</v>
      </c>
      <c r="B20" t="b">
        <v>1</v>
      </c>
      <c r="C20" s="7" t="s">
        <v>2013</v>
      </c>
      <c r="D20" s="7"/>
      <c r="E20" s="7"/>
      <c r="F20" t="s">
        <v>1402</v>
      </c>
      <c r="G20" t="s">
        <v>1378</v>
      </c>
      <c r="H20" t="s">
        <v>3145</v>
      </c>
      <c r="I20" t="s">
        <v>3428</v>
      </c>
      <c r="J20" s="27" t="s">
        <v>1410</v>
      </c>
      <c r="K20" t="s">
        <v>1322</v>
      </c>
      <c r="L20" t="s">
        <v>1322</v>
      </c>
      <c r="M20" t="s">
        <v>3030</v>
      </c>
      <c r="N20" t="s">
        <v>3129</v>
      </c>
      <c r="O20" t="s">
        <v>3193</v>
      </c>
      <c r="P20" s="28" t="s">
        <v>1408</v>
      </c>
      <c r="Q20" s="9">
        <v>16</v>
      </c>
      <c r="R20" t="s">
        <v>3296</v>
      </c>
      <c r="S20" t="s">
        <v>3297</v>
      </c>
    </row>
    <row r="21" spans="1:19" ht="15.75">
      <c r="A21">
        <v>41</v>
      </c>
      <c r="B21" t="b">
        <v>1</v>
      </c>
      <c r="C21" t="s">
        <v>2013</v>
      </c>
      <c r="F21" t="s">
        <v>1403</v>
      </c>
      <c r="G21" t="s">
        <v>1376</v>
      </c>
      <c r="H21" t="s">
        <v>566</v>
      </c>
      <c r="I21" t="s">
        <v>633</v>
      </c>
      <c r="J21" s="27" t="s">
        <v>1410</v>
      </c>
      <c r="K21" t="s">
        <v>1424</v>
      </c>
      <c r="L21" t="s">
        <v>3413</v>
      </c>
      <c r="M21" t="s">
        <v>3414</v>
      </c>
      <c r="N21" t="s">
        <v>3728</v>
      </c>
      <c r="O21" t="str">
        <f>"    "&amp;M21&amp;": "&amp;""""&amp;N21&amp;""""</f>
        <v xml:space="preserve">    title_i_cam_protocol_ht_angle_dir: "Camera height &amp; direction"</v>
      </c>
      <c r="P21" s="28" t="s">
        <v>1408</v>
      </c>
      <c r="Q21" s="9">
        <v>42</v>
      </c>
      <c r="R21" t="s">
        <v>3245</v>
      </c>
      <c r="S21" t="s">
        <v>2987</v>
      </c>
    </row>
    <row r="22" spans="1:19" ht="15.75">
      <c r="A22">
        <v>5</v>
      </c>
      <c r="B22" t="b">
        <v>1</v>
      </c>
      <c r="C22" t="s">
        <v>2013</v>
      </c>
      <c r="F22" s="8" t="s">
        <v>1400</v>
      </c>
      <c r="G22" s="8" t="s">
        <v>1382</v>
      </c>
      <c r="H22" t="s">
        <v>3144</v>
      </c>
      <c r="I22" s="8" t="s">
        <v>3417</v>
      </c>
      <c r="J22" s="27" t="s">
        <v>1410</v>
      </c>
      <c r="K22" t="s">
        <v>1445</v>
      </c>
      <c r="L22" t="s">
        <v>1445</v>
      </c>
      <c r="M22" t="s">
        <v>2582</v>
      </c>
      <c r="N22" t="s">
        <v>3120</v>
      </c>
      <c r="O22" t="s">
        <v>3183</v>
      </c>
      <c r="P22" s="28" t="s">
        <v>1408</v>
      </c>
      <c r="Q22" s="9">
        <v>5</v>
      </c>
      <c r="R22" s="8" t="s">
        <v>3235</v>
      </c>
      <c r="S22" s="8" t="s">
        <v>2978</v>
      </c>
    </row>
    <row r="23" spans="1:19" ht="15.75">
      <c r="A23">
        <v>7</v>
      </c>
      <c r="B23" t="b">
        <v>1</v>
      </c>
      <c r="C23" t="s">
        <v>2013</v>
      </c>
      <c r="F23" s="8" t="s">
        <v>1400</v>
      </c>
      <c r="G23" s="8" t="s">
        <v>1382</v>
      </c>
      <c r="H23" t="s">
        <v>3144</v>
      </c>
      <c r="I23" s="8" t="s">
        <v>3419</v>
      </c>
      <c r="J23" s="27" t="s">
        <v>1410</v>
      </c>
      <c r="K23" t="s">
        <v>1434</v>
      </c>
      <c r="L23" t="s">
        <v>1434</v>
      </c>
      <c r="M23" t="s">
        <v>2585</v>
      </c>
      <c r="N23" t="s">
        <v>3122</v>
      </c>
      <c r="O23" t="s">
        <v>3185</v>
      </c>
      <c r="P23" s="28" t="s">
        <v>1408</v>
      </c>
      <c r="Q23" s="9">
        <v>7</v>
      </c>
      <c r="R23" s="8" t="s">
        <v>3237</v>
      </c>
      <c r="S23" s="8" t="s">
        <v>2980</v>
      </c>
    </row>
    <row r="24" spans="1:19" ht="15.75">
      <c r="A24">
        <v>15</v>
      </c>
      <c r="B24" t="b">
        <v>1</v>
      </c>
      <c r="C24" t="s">
        <v>2013</v>
      </c>
      <c r="F24" t="s">
        <v>1402</v>
      </c>
      <c r="G24" t="s">
        <v>1378</v>
      </c>
      <c r="H24" t="s">
        <v>3145</v>
      </c>
      <c r="I24" t="s">
        <v>3427</v>
      </c>
      <c r="J24" s="12" t="s">
        <v>1410</v>
      </c>
      <c r="K24" t="s">
        <v>1443</v>
      </c>
      <c r="L24" t="s">
        <v>1443</v>
      </c>
      <c r="M24" t="s">
        <v>2592</v>
      </c>
      <c r="N24" t="s">
        <v>3128</v>
      </c>
      <c r="O24" t="s">
        <v>3192</v>
      </c>
      <c r="P24" s="10" t="s">
        <v>1408</v>
      </c>
      <c r="Q24" s="9">
        <v>15</v>
      </c>
      <c r="R24" t="s">
        <v>3294</v>
      </c>
      <c r="S24" t="s">
        <v>3295</v>
      </c>
    </row>
    <row r="25" spans="1:19" ht="15.75">
      <c r="A25">
        <v>23</v>
      </c>
      <c r="B25" t="b">
        <v>1</v>
      </c>
      <c r="C25" t="s">
        <v>2013</v>
      </c>
      <c r="F25" t="s">
        <v>1402</v>
      </c>
      <c r="G25" t="s">
        <v>1378</v>
      </c>
      <c r="H25" t="s">
        <v>3145</v>
      </c>
      <c r="I25" t="s">
        <v>3435</v>
      </c>
      <c r="J25" s="12" t="s">
        <v>1410</v>
      </c>
      <c r="K25" t="s">
        <v>1440</v>
      </c>
      <c r="L25" t="s">
        <v>1440</v>
      </c>
      <c r="M25" t="s">
        <v>2599</v>
      </c>
      <c r="N25" t="s">
        <v>3136</v>
      </c>
      <c r="O25" t="s">
        <v>3200</v>
      </c>
      <c r="P25" s="10" t="s">
        <v>1408</v>
      </c>
      <c r="Q25" s="9">
        <v>23</v>
      </c>
      <c r="R25" t="s">
        <v>3310</v>
      </c>
      <c r="S25" t="s">
        <v>3311</v>
      </c>
    </row>
    <row r="26" spans="1:19" ht="15.75">
      <c r="A26">
        <v>24</v>
      </c>
      <c r="B26" t="b">
        <v>1</v>
      </c>
      <c r="C26" t="s">
        <v>2013</v>
      </c>
      <c r="F26" t="s">
        <v>1402</v>
      </c>
      <c r="G26" t="s">
        <v>1378</v>
      </c>
      <c r="H26" t="s">
        <v>3145</v>
      </c>
      <c r="I26" t="s">
        <v>3436</v>
      </c>
      <c r="J26" s="12" t="s">
        <v>1410</v>
      </c>
      <c r="K26" t="s">
        <v>1439</v>
      </c>
      <c r="L26" t="s">
        <v>1439</v>
      </c>
      <c r="M26" t="s">
        <v>2600</v>
      </c>
      <c r="N26" t="s">
        <v>3137</v>
      </c>
      <c r="O26" t="s">
        <v>3201</v>
      </c>
      <c r="P26" s="10" t="s">
        <v>1408</v>
      </c>
      <c r="Q26" s="9">
        <v>24</v>
      </c>
      <c r="R26" t="s">
        <v>3312</v>
      </c>
      <c r="S26" t="s">
        <v>3313</v>
      </c>
    </row>
    <row r="27" spans="1:19" ht="15.75">
      <c r="A27">
        <v>25</v>
      </c>
      <c r="B27" t="b">
        <v>1</v>
      </c>
      <c r="C27" t="s">
        <v>2013</v>
      </c>
      <c r="F27" t="s">
        <v>1402</v>
      </c>
      <c r="G27" t="s">
        <v>1378</v>
      </c>
      <c r="H27" t="s">
        <v>3145</v>
      </c>
      <c r="I27" t="s">
        <v>3437</v>
      </c>
      <c r="J27" s="12" t="s">
        <v>1410</v>
      </c>
      <c r="K27" t="s">
        <v>1438</v>
      </c>
      <c r="L27" t="s">
        <v>1438</v>
      </c>
      <c r="M27" t="s">
        <v>2601</v>
      </c>
      <c r="N27" t="s">
        <v>3138</v>
      </c>
      <c r="O27" t="s">
        <v>3202</v>
      </c>
      <c r="P27" s="10" t="s">
        <v>1408</v>
      </c>
      <c r="Q27" s="9">
        <v>25</v>
      </c>
      <c r="R27" t="s">
        <v>3314</v>
      </c>
      <c r="S27" t="s">
        <v>3315</v>
      </c>
    </row>
    <row r="28" spans="1:19" ht="15.75">
      <c r="A28">
        <v>26</v>
      </c>
      <c r="B28" t="b">
        <v>1</v>
      </c>
      <c r="C28" t="s">
        <v>2013</v>
      </c>
      <c r="F28" t="s">
        <v>1402</v>
      </c>
      <c r="G28" t="s">
        <v>1378</v>
      </c>
      <c r="H28" t="s">
        <v>3145</v>
      </c>
      <c r="I28" t="s">
        <v>3438</v>
      </c>
      <c r="J28" s="12" t="s">
        <v>1410</v>
      </c>
      <c r="K28" t="s">
        <v>1437</v>
      </c>
      <c r="L28" t="s">
        <v>1437</v>
      </c>
      <c r="M28" t="s">
        <v>2602</v>
      </c>
      <c r="N28" t="s">
        <v>3139</v>
      </c>
      <c r="O28" t="s">
        <v>3203</v>
      </c>
      <c r="P28" s="10" t="s">
        <v>1408</v>
      </c>
      <c r="Q28" s="9">
        <v>26</v>
      </c>
      <c r="R28" t="s">
        <v>3316</v>
      </c>
      <c r="S28" t="s">
        <v>3317</v>
      </c>
    </row>
    <row r="29" spans="1:19" ht="15.75">
      <c r="A29">
        <v>27</v>
      </c>
      <c r="B29" t="b">
        <v>1</v>
      </c>
      <c r="C29" t="s">
        <v>2013</v>
      </c>
      <c r="F29" t="s">
        <v>1402</v>
      </c>
      <c r="G29" t="s">
        <v>1378</v>
      </c>
      <c r="H29" t="s">
        <v>3145</v>
      </c>
      <c r="I29" t="s">
        <v>3439</v>
      </c>
      <c r="J29" s="12" t="s">
        <v>1410</v>
      </c>
      <c r="K29" t="s">
        <v>1436</v>
      </c>
      <c r="L29" t="s">
        <v>1436</v>
      </c>
      <c r="M29" t="s">
        <v>2603</v>
      </c>
      <c r="N29" t="s">
        <v>3140</v>
      </c>
      <c r="O29" t="s">
        <v>3204</v>
      </c>
      <c r="P29" s="10" t="s">
        <v>1408</v>
      </c>
      <c r="Q29" s="9">
        <v>27</v>
      </c>
      <c r="R29" t="s">
        <v>3318</v>
      </c>
      <c r="S29" t="s">
        <v>3319</v>
      </c>
    </row>
    <row r="30" spans="1:19" ht="15.75">
      <c r="A30">
        <v>28</v>
      </c>
      <c r="B30" t="b">
        <v>1</v>
      </c>
      <c r="C30" t="s">
        <v>2013</v>
      </c>
      <c r="F30" t="s">
        <v>1402</v>
      </c>
      <c r="G30" t="s">
        <v>1378</v>
      </c>
      <c r="H30" t="s">
        <v>3145</v>
      </c>
      <c r="I30" t="s">
        <v>3440</v>
      </c>
      <c r="J30" s="12" t="s">
        <v>1410</v>
      </c>
      <c r="K30" t="s">
        <v>1435</v>
      </c>
      <c r="L30" t="s">
        <v>1435</v>
      </c>
      <c r="M30" t="s">
        <v>2604</v>
      </c>
      <c r="N30" t="s">
        <v>3141</v>
      </c>
      <c r="O30" t="s">
        <v>3205</v>
      </c>
      <c r="P30" s="10" t="s">
        <v>1408</v>
      </c>
      <c r="Q30" s="9">
        <v>28</v>
      </c>
      <c r="R30" t="s">
        <v>3320</v>
      </c>
      <c r="S30" t="s">
        <v>3321</v>
      </c>
    </row>
    <row r="31" spans="1:19" s="14" customFormat="1" ht="15.75">
      <c r="A31">
        <v>29</v>
      </c>
      <c r="B31" t="b">
        <v>1</v>
      </c>
      <c r="C31" t="s">
        <v>2013</v>
      </c>
      <c r="D31"/>
      <c r="E31"/>
      <c r="F31" t="s">
        <v>1402</v>
      </c>
      <c r="G31" t="s">
        <v>1378</v>
      </c>
      <c r="H31" t="s">
        <v>3145</v>
      </c>
      <c r="I31" t="s">
        <v>3441</v>
      </c>
      <c r="J31" s="12" t="s">
        <v>1410</v>
      </c>
      <c r="K31" t="s">
        <v>1433</v>
      </c>
      <c r="L31" t="s">
        <v>1433</v>
      </c>
      <c r="M31" t="s">
        <v>2605</v>
      </c>
      <c r="N31" t="s">
        <v>3142</v>
      </c>
      <c r="O31" t="s">
        <v>3206</v>
      </c>
      <c r="P31" s="10" t="s">
        <v>1408</v>
      </c>
      <c r="Q31" s="9">
        <v>30</v>
      </c>
      <c r="R31" t="s">
        <v>3322</v>
      </c>
      <c r="S31" t="s">
        <v>3323</v>
      </c>
    </row>
    <row r="32" spans="1:19" ht="15.75">
      <c r="A32">
        <v>47</v>
      </c>
      <c r="B32" t="b">
        <v>1</v>
      </c>
      <c r="C32" t="s">
        <v>2013</v>
      </c>
      <c r="F32" t="s">
        <v>1404</v>
      </c>
      <c r="G32" t="s">
        <v>1374</v>
      </c>
      <c r="H32" t="s">
        <v>1374</v>
      </c>
      <c r="I32" t="s">
        <v>3454</v>
      </c>
      <c r="J32" s="12" t="s">
        <v>1410</v>
      </c>
      <c r="K32" t="s">
        <v>1419</v>
      </c>
      <c r="L32" t="s">
        <v>1419</v>
      </c>
      <c r="M32" t="s">
        <v>3032</v>
      </c>
      <c r="N32" t="s">
        <v>3353</v>
      </c>
      <c r="O32" t="str">
        <f t="shared" ref="O32:O47" si="0">"    "&amp;M32&amp;": "&amp;""""&amp;N32&amp;""""</f>
        <v xml:space="preserve">    title_i_multisamp_per_loc: "Repeat sampling"</v>
      </c>
      <c r="P32" s="10" t="s">
        <v>1408</v>
      </c>
      <c r="Q32" s="9">
        <v>48</v>
      </c>
      <c r="R32" t="s">
        <v>3251</v>
      </c>
      <c r="S32" t="s">
        <v>2992</v>
      </c>
    </row>
    <row r="33" spans="1:19" ht="15.75">
      <c r="A33">
        <v>48</v>
      </c>
      <c r="B33" t="b">
        <v>1</v>
      </c>
      <c r="C33" t="s">
        <v>2013</v>
      </c>
      <c r="F33" t="s">
        <v>1404</v>
      </c>
      <c r="G33" t="s">
        <v>1374</v>
      </c>
      <c r="H33" t="s">
        <v>1374</v>
      </c>
      <c r="I33" t="s">
        <v>3455</v>
      </c>
      <c r="J33" s="12" t="s">
        <v>1410</v>
      </c>
      <c r="K33" t="s">
        <v>1412</v>
      </c>
      <c r="L33" t="s">
        <v>1412</v>
      </c>
      <c r="M33" t="s">
        <v>3033</v>
      </c>
      <c r="N33" t="s">
        <v>3354</v>
      </c>
      <c r="O33" t="str">
        <f t="shared" si="0"/>
        <v xml:space="preserve">    title_i_modmixed: "Mixed models"</v>
      </c>
      <c r="P33" s="10" t="s">
        <v>1408</v>
      </c>
      <c r="Q33" s="9">
        <v>49</v>
      </c>
      <c r="R33" t="s">
        <v>3252</v>
      </c>
      <c r="S33" t="s">
        <v>2993</v>
      </c>
    </row>
    <row r="34" spans="1:19">
      <c r="A34">
        <v>66</v>
      </c>
      <c r="B34" t="b">
        <v>1</v>
      </c>
      <c r="C34" t="s">
        <v>2013</v>
      </c>
      <c r="F34" t="s">
        <v>1405</v>
      </c>
      <c r="G34" t="s">
        <v>1372</v>
      </c>
      <c r="H34" t="s">
        <v>494</v>
      </c>
      <c r="I34" t="s">
        <v>3473</v>
      </c>
      <c r="J34" s="13" t="s">
        <v>336</v>
      </c>
      <c r="K34" t="s">
        <v>362</v>
      </c>
      <c r="L34" t="s">
        <v>362</v>
      </c>
      <c r="M34" t="s">
        <v>3387</v>
      </c>
      <c r="N34" t="s">
        <v>1263</v>
      </c>
      <c r="O34" t="str">
        <f t="shared" si="0"/>
        <v xml:space="preserve">    name_mod_cr_cmr: "Capture-recapture (CR) / Capture-mark-recapture (CMR)"</v>
      </c>
      <c r="P34" s="13" t="s">
        <v>1448</v>
      </c>
      <c r="Q34" s="9">
        <v>10</v>
      </c>
      <c r="R34" t="s">
        <v>3270</v>
      </c>
      <c r="S34" t="s">
        <v>3011</v>
      </c>
    </row>
    <row r="35" spans="1:19">
      <c r="A35">
        <v>67</v>
      </c>
      <c r="B35" t="b">
        <v>1</v>
      </c>
      <c r="C35" t="s">
        <v>2013</v>
      </c>
      <c r="F35" t="s">
        <v>1405</v>
      </c>
      <c r="G35" t="s">
        <v>1372</v>
      </c>
      <c r="H35" t="s">
        <v>494</v>
      </c>
      <c r="I35" t="s">
        <v>3474</v>
      </c>
      <c r="J35" s="13" t="s">
        <v>336</v>
      </c>
      <c r="K35" t="s">
        <v>361</v>
      </c>
      <c r="L35" t="s">
        <v>361</v>
      </c>
      <c r="M35" t="s">
        <v>3403</v>
      </c>
      <c r="N35" t="s">
        <v>1264</v>
      </c>
      <c r="O35" t="str">
        <f t="shared" si="0"/>
        <v xml:space="preserve">    name_mod_scr_secr: "Spatial capture-recapture (SCR) / Spatially explicit capture recapture (SECR)"</v>
      </c>
      <c r="P35" s="13" t="s">
        <v>1448</v>
      </c>
      <c r="Q35" s="9">
        <v>11</v>
      </c>
      <c r="R35" t="s">
        <v>3271</v>
      </c>
      <c r="S35" t="s">
        <v>3012</v>
      </c>
    </row>
    <row r="36" spans="1:19">
      <c r="A36">
        <v>69</v>
      </c>
      <c r="B36" t="b">
        <v>1</v>
      </c>
      <c r="C36" t="s">
        <v>2013</v>
      </c>
      <c r="F36" t="s">
        <v>1405</v>
      </c>
      <c r="G36" t="s">
        <v>1372</v>
      </c>
      <c r="H36" t="s">
        <v>494</v>
      </c>
      <c r="I36" t="s">
        <v>3476</v>
      </c>
      <c r="J36" s="13" t="s">
        <v>336</v>
      </c>
      <c r="K36" t="s">
        <v>358</v>
      </c>
      <c r="L36" t="s">
        <v>358</v>
      </c>
      <c r="M36" t="s">
        <v>3404</v>
      </c>
      <c r="N36" t="s">
        <v>357</v>
      </c>
      <c r="O36" t="str">
        <f t="shared" si="0"/>
        <v xml:space="preserve">    name_mod_smr: "Spatial mark-resight "</v>
      </c>
      <c r="P36" s="13" t="s">
        <v>1448</v>
      </c>
      <c r="Q36" s="9">
        <v>13</v>
      </c>
      <c r="R36" t="s">
        <v>3273</v>
      </c>
      <c r="S36" t="s">
        <v>3014</v>
      </c>
    </row>
    <row r="37" spans="1:19">
      <c r="A37">
        <v>70</v>
      </c>
      <c r="B37" t="b">
        <v>1</v>
      </c>
      <c r="C37" t="s">
        <v>2013</v>
      </c>
      <c r="F37" t="s">
        <v>1405</v>
      </c>
      <c r="G37" t="s">
        <v>1372</v>
      </c>
      <c r="H37" t="s">
        <v>494</v>
      </c>
      <c r="I37" t="s">
        <v>3477</v>
      </c>
      <c r="J37" s="13" t="s">
        <v>336</v>
      </c>
      <c r="K37" t="s">
        <v>356</v>
      </c>
      <c r="L37" t="s">
        <v>356</v>
      </c>
      <c r="M37" t="s">
        <v>3402</v>
      </c>
      <c r="N37" t="s">
        <v>1265</v>
      </c>
      <c r="O37" t="str">
        <f t="shared" si="0"/>
        <v xml:space="preserve">    name_mod_sc: "Spatial count (SC) model / Unmarked spatial capture-recapture"</v>
      </c>
      <c r="P37" s="13" t="s">
        <v>1448</v>
      </c>
      <c r="Q37" s="9">
        <v>14</v>
      </c>
      <c r="R37" t="s">
        <v>3274</v>
      </c>
      <c r="S37" t="s">
        <v>3015</v>
      </c>
    </row>
    <row r="38" spans="1:19">
      <c r="A38">
        <v>71</v>
      </c>
      <c r="B38" t="b">
        <v>1</v>
      </c>
      <c r="C38" t="s">
        <v>2013</v>
      </c>
      <c r="F38" t="s">
        <v>1405</v>
      </c>
      <c r="G38" t="s">
        <v>1372</v>
      </c>
      <c r="H38" t="s">
        <v>494</v>
      </c>
      <c r="I38" t="s">
        <v>3478</v>
      </c>
      <c r="J38" s="13" t="s">
        <v>336</v>
      </c>
      <c r="K38" t="s">
        <v>355</v>
      </c>
      <c r="L38" t="s">
        <v>355</v>
      </c>
      <c r="M38" t="s">
        <v>3386</v>
      </c>
      <c r="N38" t="s">
        <v>1278</v>
      </c>
      <c r="O38" t="str">
        <f t="shared" si="0"/>
        <v xml:space="preserve">    name_mod_catspim: "Spatial Partial Identity Model (Categorical SPIM; catSPIM)"</v>
      </c>
      <c r="P38" s="13" t="s">
        <v>1448</v>
      </c>
      <c r="Q38" s="9">
        <v>15</v>
      </c>
      <c r="R38" t="s">
        <v>3275</v>
      </c>
      <c r="S38" t="s">
        <v>3016</v>
      </c>
    </row>
    <row r="39" spans="1:19">
      <c r="A39">
        <v>72</v>
      </c>
      <c r="B39" t="b">
        <v>1</v>
      </c>
      <c r="C39" t="s">
        <v>2013</v>
      </c>
      <c r="F39" t="s">
        <v>1405</v>
      </c>
      <c r="G39" t="s">
        <v>1372</v>
      </c>
      <c r="H39" t="s">
        <v>494</v>
      </c>
      <c r="I39" t="s">
        <v>3479</v>
      </c>
      <c r="J39" s="13" t="s">
        <v>336</v>
      </c>
      <c r="K39" t="s">
        <v>354</v>
      </c>
      <c r="L39" t="s">
        <v>354</v>
      </c>
      <c r="M39" t="s">
        <v>3384</v>
      </c>
      <c r="N39" t="s">
        <v>353</v>
      </c>
      <c r="O39" t="str">
        <f t="shared" si="0"/>
        <v xml:space="preserve">    name_mod_2flankspim: "Spatial Partial Identity Model (2-flank SPIM)"</v>
      </c>
      <c r="P39" s="13" t="s">
        <v>1448</v>
      </c>
      <c r="Q39" s="9">
        <v>16</v>
      </c>
      <c r="R39" t="s">
        <v>3276</v>
      </c>
      <c r="S39" t="s">
        <v>3017</v>
      </c>
    </row>
    <row r="40" spans="1:19">
      <c r="A40">
        <v>73</v>
      </c>
      <c r="B40" t="b">
        <v>1</v>
      </c>
      <c r="C40" t="s">
        <v>2013</v>
      </c>
      <c r="F40" t="s">
        <v>1405</v>
      </c>
      <c r="G40" t="s">
        <v>1372</v>
      </c>
      <c r="H40" t="s">
        <v>494</v>
      </c>
      <c r="I40" t="s">
        <v>3480</v>
      </c>
      <c r="J40" s="13" t="s">
        <v>336</v>
      </c>
      <c r="K40" t="s">
        <v>348</v>
      </c>
      <c r="L40" t="s">
        <v>348</v>
      </c>
      <c r="M40" t="s">
        <v>3400</v>
      </c>
      <c r="N40" t="s">
        <v>347</v>
      </c>
      <c r="O40" t="str">
        <f t="shared" si="0"/>
        <v xml:space="preserve">    name_mod_rem: "Random encounter model (REM)"</v>
      </c>
      <c r="P40" s="13" t="s">
        <v>1448</v>
      </c>
      <c r="Q40" s="9">
        <v>17</v>
      </c>
      <c r="R40" t="s">
        <v>3277</v>
      </c>
      <c r="S40" t="s">
        <v>3018</v>
      </c>
    </row>
    <row r="41" spans="1:19">
      <c r="A41">
        <v>74</v>
      </c>
      <c r="B41" t="b">
        <v>1</v>
      </c>
      <c r="C41" t="s">
        <v>2013</v>
      </c>
      <c r="F41" t="s">
        <v>1405</v>
      </c>
      <c r="G41" t="s">
        <v>1372</v>
      </c>
      <c r="H41" t="s">
        <v>494</v>
      </c>
      <c r="I41" t="s">
        <v>3481</v>
      </c>
      <c r="J41" s="13" t="s">
        <v>336</v>
      </c>
      <c r="K41" t="s">
        <v>346</v>
      </c>
      <c r="L41" t="s">
        <v>346</v>
      </c>
      <c r="M41" t="s">
        <v>3401</v>
      </c>
      <c r="N41" t="s">
        <v>345</v>
      </c>
      <c r="O41" t="str">
        <f t="shared" si="0"/>
        <v xml:space="preserve">    name_mod_rest: "Random encounter and staying time (REST)"</v>
      </c>
      <c r="P41" s="13" t="s">
        <v>1448</v>
      </c>
      <c r="Q41" s="9">
        <v>18</v>
      </c>
      <c r="R41" t="s">
        <v>3278</v>
      </c>
      <c r="S41" t="s">
        <v>3019</v>
      </c>
    </row>
    <row r="42" spans="1:19">
      <c r="A42">
        <v>76</v>
      </c>
      <c r="B42" t="b">
        <v>1</v>
      </c>
      <c r="C42" t="s">
        <v>2013</v>
      </c>
      <c r="F42" t="s">
        <v>1405</v>
      </c>
      <c r="G42" t="s">
        <v>1372</v>
      </c>
      <c r="H42" t="s">
        <v>494</v>
      </c>
      <c r="I42" t="s">
        <v>3483</v>
      </c>
      <c r="J42" s="13" t="s">
        <v>336</v>
      </c>
      <c r="K42" t="s">
        <v>342</v>
      </c>
      <c r="L42" t="s">
        <v>342</v>
      </c>
      <c r="M42" t="s">
        <v>3389</v>
      </c>
      <c r="N42" t="s">
        <v>341</v>
      </c>
      <c r="O42" t="str">
        <f t="shared" si="0"/>
        <v xml:space="preserve">    name_mod_ds: "Distance sampling (DS)"</v>
      </c>
      <c r="P42" s="13" t="s">
        <v>1448</v>
      </c>
      <c r="Q42" s="9">
        <v>20</v>
      </c>
      <c r="R42" t="s">
        <v>3280</v>
      </c>
      <c r="S42" t="s">
        <v>3021</v>
      </c>
    </row>
    <row r="43" spans="1:19">
      <c r="A43">
        <v>77</v>
      </c>
      <c r="B43" t="b">
        <v>1</v>
      </c>
      <c r="C43" t="s">
        <v>2013</v>
      </c>
      <c r="F43" t="s">
        <v>1405</v>
      </c>
      <c r="G43" t="s">
        <v>1372</v>
      </c>
      <c r="H43" t="s">
        <v>494</v>
      </c>
      <c r="I43" t="s">
        <v>3484</v>
      </c>
      <c r="J43" s="13" t="s">
        <v>336</v>
      </c>
      <c r="K43" t="s">
        <v>340</v>
      </c>
      <c r="L43" t="s">
        <v>340</v>
      </c>
      <c r="M43" t="s">
        <v>3407</v>
      </c>
      <c r="N43" t="s">
        <v>339</v>
      </c>
      <c r="O43" t="str">
        <f t="shared" si="0"/>
        <v xml:space="preserve">    name_mod_tte: "Time-to-event (TTE)"</v>
      </c>
      <c r="P43" s="13" t="s">
        <v>1448</v>
      </c>
      <c r="Q43" s="9">
        <v>21</v>
      </c>
      <c r="R43" t="s">
        <v>3281</v>
      </c>
      <c r="S43" t="s">
        <v>3022</v>
      </c>
    </row>
    <row r="44" spans="1:19">
      <c r="A44">
        <v>78</v>
      </c>
      <c r="B44" t="b">
        <v>1</v>
      </c>
      <c r="C44" t="s">
        <v>2013</v>
      </c>
      <c r="F44" t="s">
        <v>1405</v>
      </c>
      <c r="G44" t="s">
        <v>1372</v>
      </c>
      <c r="H44" t="s">
        <v>494</v>
      </c>
      <c r="I44" t="s">
        <v>3485</v>
      </c>
      <c r="J44" s="13" t="s">
        <v>336</v>
      </c>
      <c r="K44" t="s">
        <v>338</v>
      </c>
      <c r="L44" t="s">
        <v>338</v>
      </c>
      <c r="M44" t="s">
        <v>3405</v>
      </c>
      <c r="N44" t="s">
        <v>337</v>
      </c>
      <c r="O44" t="str">
        <f t="shared" si="0"/>
        <v xml:space="preserve">    name_mod_ste: "Space-to-event (STE)"</v>
      </c>
      <c r="P44" s="13" t="s">
        <v>1448</v>
      </c>
      <c r="Q44" s="9">
        <v>22</v>
      </c>
      <c r="R44" t="s">
        <v>3282</v>
      </c>
      <c r="S44" t="s">
        <v>3023</v>
      </c>
    </row>
    <row r="45" spans="1:19">
      <c r="A45">
        <v>79</v>
      </c>
      <c r="B45" t="b">
        <v>1</v>
      </c>
      <c r="C45" t="s">
        <v>2013</v>
      </c>
      <c r="F45" t="s">
        <v>1405</v>
      </c>
      <c r="G45" t="s">
        <v>1372</v>
      </c>
      <c r="H45" t="s">
        <v>494</v>
      </c>
      <c r="I45" t="s">
        <v>3486</v>
      </c>
      <c r="J45" s="13" t="s">
        <v>336</v>
      </c>
      <c r="K45" t="s">
        <v>335</v>
      </c>
      <c r="L45" t="s">
        <v>335</v>
      </c>
      <c r="M45" t="s">
        <v>3391</v>
      </c>
      <c r="N45" t="s">
        <v>334</v>
      </c>
      <c r="O45" t="str">
        <f t="shared" si="0"/>
        <v xml:space="preserve">    name_mod_is: "Instantaneous sampling (IS)"</v>
      </c>
      <c r="P45" s="13" t="s">
        <v>1448</v>
      </c>
      <c r="Q45" s="9">
        <v>23</v>
      </c>
      <c r="R45" t="s">
        <v>3283</v>
      </c>
      <c r="S45" t="s">
        <v>3024</v>
      </c>
    </row>
    <row r="46" spans="1:19" ht="15.75">
      <c r="A46">
        <v>43</v>
      </c>
      <c r="B46" t="b">
        <v>1</v>
      </c>
      <c r="C46" t="b">
        <v>0</v>
      </c>
      <c r="F46" t="s">
        <v>1403</v>
      </c>
      <c r="G46" t="s">
        <v>1376</v>
      </c>
      <c r="H46" t="s">
        <v>3410</v>
      </c>
      <c r="I46" t="s">
        <v>633</v>
      </c>
      <c r="J46" s="12" t="s">
        <v>1410</v>
      </c>
      <c r="K46" t="s">
        <v>1422</v>
      </c>
      <c r="L46" t="s">
        <v>1423</v>
      </c>
      <c r="M46" t="s">
        <v>3042</v>
      </c>
      <c r="N46" t="s">
        <v>3361</v>
      </c>
      <c r="O46" t="str">
        <f t="shared" si="0"/>
        <v xml:space="preserve">    title_i_bait_lure_cams: "Bait/lure (All or subset of camera locations)"</v>
      </c>
      <c r="P46" s="10" t="s">
        <v>1408</v>
      </c>
      <c r="Q46" s="9">
        <v>44</v>
      </c>
      <c r="R46" t="s">
        <v>3247</v>
      </c>
      <c r="S46" t="s">
        <v>2989</v>
      </c>
    </row>
    <row r="47" spans="1:19" ht="15.75">
      <c r="A47">
        <v>45</v>
      </c>
      <c r="B47" t="b">
        <v>1</v>
      </c>
      <c r="C47" t="b">
        <v>0</v>
      </c>
      <c r="F47" t="s">
        <v>1403</v>
      </c>
      <c r="G47" t="s">
        <v>1376</v>
      </c>
      <c r="H47" t="s">
        <v>566</v>
      </c>
      <c r="I47" t="s">
        <v>633</v>
      </c>
      <c r="J47" s="12" t="s">
        <v>1410</v>
      </c>
      <c r="K47" t="s">
        <v>1420</v>
      </c>
      <c r="L47" t="s">
        <v>1421</v>
      </c>
      <c r="M47" t="s">
        <v>3044</v>
      </c>
      <c r="N47" t="s">
        <v>3351</v>
      </c>
      <c r="O47" t="str">
        <f t="shared" si="0"/>
        <v xml:space="preserve">    title_i_targ_feature_same: "Targetting multiple features"</v>
      </c>
      <c r="P47" s="10" t="s">
        <v>1408</v>
      </c>
      <c r="Q47" s="9">
        <v>46</v>
      </c>
      <c r="R47" t="s">
        <v>3249</v>
      </c>
      <c r="S47" t="s">
        <v>3029</v>
      </c>
    </row>
    <row r="48" spans="1:19" ht="15.75">
      <c r="A48">
        <v>1</v>
      </c>
      <c r="B48" t="b">
        <v>1</v>
      </c>
      <c r="C48" t="b">
        <v>0</v>
      </c>
      <c r="F48" t="s">
        <v>1399</v>
      </c>
      <c r="G48" t="s">
        <v>1384</v>
      </c>
      <c r="H48" t="s">
        <v>3411</v>
      </c>
      <c r="I48" t="s">
        <v>3285</v>
      </c>
      <c r="J48" s="12" t="s">
        <v>1410</v>
      </c>
      <c r="K48" t="s">
        <v>1447</v>
      </c>
      <c r="L48" t="s">
        <v>1447</v>
      </c>
      <c r="M48" t="s">
        <v>2583</v>
      </c>
      <c r="N48" t="s">
        <v>3116</v>
      </c>
      <c r="O48" t="s">
        <v>3179</v>
      </c>
      <c r="P48" s="10" t="s">
        <v>1408</v>
      </c>
      <c r="Q48" s="9">
        <v>1</v>
      </c>
      <c r="R48" t="s">
        <v>3231</v>
      </c>
      <c r="S48" t="s">
        <v>2974</v>
      </c>
    </row>
    <row r="49" spans="1:19" ht="15.75">
      <c r="A49">
        <v>4</v>
      </c>
      <c r="B49" t="b">
        <v>1</v>
      </c>
      <c r="C49" t="b">
        <v>0</v>
      </c>
      <c r="F49" s="8" t="s">
        <v>1400</v>
      </c>
      <c r="G49" s="8" t="s">
        <v>1382</v>
      </c>
      <c r="H49" t="s">
        <v>433</v>
      </c>
      <c r="I49" s="8" t="s">
        <v>3416</v>
      </c>
      <c r="J49" s="12" t="s">
        <v>1410</v>
      </c>
      <c r="K49" t="s">
        <v>1446</v>
      </c>
      <c r="L49" t="s">
        <v>1446</v>
      </c>
      <c r="M49" t="s">
        <v>2581</v>
      </c>
      <c r="N49" t="s">
        <v>3119</v>
      </c>
      <c r="O49" t="s">
        <v>3182</v>
      </c>
      <c r="P49" s="10" t="s">
        <v>1408</v>
      </c>
      <c r="Q49" s="9">
        <v>4</v>
      </c>
      <c r="R49" s="8" t="s">
        <v>3234</v>
      </c>
      <c r="S49" s="8" t="s">
        <v>2977</v>
      </c>
    </row>
    <row r="50" spans="1:19" ht="15.75">
      <c r="A50">
        <v>9</v>
      </c>
      <c r="B50" t="b">
        <v>1</v>
      </c>
      <c r="C50" t="b">
        <v>0</v>
      </c>
      <c r="F50" s="26" t="s">
        <v>1401</v>
      </c>
      <c r="G50" t="s">
        <v>1380</v>
      </c>
      <c r="H50" t="s">
        <v>3227</v>
      </c>
      <c r="I50" s="26" t="s">
        <v>3421</v>
      </c>
      <c r="J50" s="12" t="s">
        <v>1410</v>
      </c>
      <c r="K50" t="s">
        <v>3026</v>
      </c>
      <c r="L50" t="s">
        <v>3026</v>
      </c>
      <c r="M50" t="s">
        <v>3034</v>
      </c>
      <c r="N50" t="s">
        <v>3409</v>
      </c>
      <c r="O50" t="s">
        <v>3729</v>
      </c>
      <c r="P50" s="10" t="s">
        <v>1408</v>
      </c>
      <c r="Q50" s="9">
        <v>9</v>
      </c>
      <c r="R50" s="26" t="s">
        <v>3239</v>
      </c>
      <c r="S50" s="26" t="s">
        <v>3028</v>
      </c>
    </row>
    <row r="51" spans="1:19" ht="15.75">
      <c r="A51">
        <v>11</v>
      </c>
      <c r="B51" t="b">
        <v>1</v>
      </c>
      <c r="C51" t="b">
        <v>0</v>
      </c>
      <c r="F51" s="26" t="s">
        <v>1401</v>
      </c>
      <c r="G51" t="s">
        <v>1380</v>
      </c>
      <c r="H51" t="s">
        <v>3228</v>
      </c>
      <c r="I51" s="26" t="s">
        <v>3423</v>
      </c>
      <c r="J51" s="12" t="s">
        <v>1410</v>
      </c>
      <c r="K51" t="s">
        <v>1444</v>
      </c>
      <c r="L51" t="s">
        <v>1444</v>
      </c>
      <c r="M51" t="s">
        <v>2588</v>
      </c>
      <c r="N51" t="s">
        <v>3125</v>
      </c>
      <c r="O51" t="s">
        <v>3188</v>
      </c>
      <c r="P51" s="10" t="s">
        <v>1408</v>
      </c>
      <c r="Q51" s="9">
        <v>11</v>
      </c>
      <c r="R51" s="26" t="s">
        <v>3241</v>
      </c>
      <c r="S51" s="26" t="s">
        <v>2983</v>
      </c>
    </row>
    <row r="52" spans="1:19" ht="15.75">
      <c r="A52">
        <v>12</v>
      </c>
      <c r="B52" t="b">
        <v>1</v>
      </c>
      <c r="C52" t="b">
        <v>0</v>
      </c>
      <c r="F52" t="s">
        <v>1402</v>
      </c>
      <c r="G52" t="s">
        <v>1378</v>
      </c>
      <c r="H52" t="s">
        <v>1378</v>
      </c>
      <c r="I52" t="s">
        <v>3424</v>
      </c>
      <c r="J52" s="12" t="s">
        <v>1410</v>
      </c>
      <c r="K52" t="s">
        <v>1348</v>
      </c>
      <c r="L52" t="s">
        <v>1348</v>
      </c>
      <c r="M52" t="s">
        <v>2589</v>
      </c>
      <c r="N52" t="s">
        <v>3126</v>
      </c>
      <c r="O52" t="s">
        <v>3189</v>
      </c>
      <c r="P52" s="10" t="s">
        <v>1408</v>
      </c>
      <c r="Q52" s="9">
        <v>12</v>
      </c>
      <c r="R52" t="s">
        <v>3288</v>
      </c>
      <c r="S52" t="s">
        <v>3289</v>
      </c>
    </row>
    <row r="53" spans="1:19" ht="15.75">
      <c r="A53">
        <v>21</v>
      </c>
      <c r="B53" t="b">
        <v>1</v>
      </c>
      <c r="C53" t="b">
        <v>0</v>
      </c>
      <c r="F53" t="s">
        <v>1402</v>
      </c>
      <c r="G53" t="s">
        <v>1378</v>
      </c>
      <c r="H53" t="s">
        <v>3145</v>
      </c>
      <c r="I53" t="s">
        <v>3433</v>
      </c>
      <c r="J53" s="12" t="s">
        <v>1410</v>
      </c>
      <c r="K53" t="s">
        <v>1442</v>
      </c>
      <c r="L53" t="s">
        <v>1442</v>
      </c>
      <c r="M53" t="s">
        <v>2597</v>
      </c>
      <c r="N53" t="s">
        <v>3134</v>
      </c>
      <c r="O53" t="s">
        <v>3198</v>
      </c>
      <c r="P53" s="10" t="s">
        <v>1408</v>
      </c>
      <c r="Q53" s="9">
        <v>21</v>
      </c>
      <c r="R53" t="s">
        <v>3306</v>
      </c>
      <c r="S53" t="s">
        <v>3307</v>
      </c>
    </row>
    <row r="54" spans="1:19" ht="15.75">
      <c r="A54">
        <v>22</v>
      </c>
      <c r="B54" t="b">
        <v>1</v>
      </c>
      <c r="C54" t="b">
        <v>0</v>
      </c>
      <c r="F54" t="s">
        <v>1402</v>
      </c>
      <c r="G54" t="s">
        <v>1378</v>
      </c>
      <c r="H54" t="s">
        <v>3145</v>
      </c>
      <c r="I54" t="s">
        <v>3434</v>
      </c>
      <c r="J54" s="12" t="s">
        <v>1410</v>
      </c>
      <c r="K54" t="s">
        <v>1441</v>
      </c>
      <c r="L54" t="s">
        <v>1441</v>
      </c>
      <c r="M54" t="s">
        <v>2598</v>
      </c>
      <c r="N54" t="s">
        <v>3135</v>
      </c>
      <c r="O54" t="s">
        <v>3199</v>
      </c>
      <c r="P54" s="10" t="s">
        <v>1408</v>
      </c>
      <c r="Q54" s="9">
        <v>22</v>
      </c>
      <c r="R54" t="s">
        <v>3308</v>
      </c>
      <c r="S54" t="s">
        <v>3309</v>
      </c>
    </row>
    <row r="55" spans="1:19" ht="15.75">
      <c r="A55">
        <v>30</v>
      </c>
      <c r="B55" t="b">
        <v>1</v>
      </c>
      <c r="C55" t="b">
        <v>0</v>
      </c>
      <c r="F55" t="s">
        <v>1402</v>
      </c>
      <c r="G55" t="s">
        <v>1378</v>
      </c>
      <c r="H55" t="s">
        <v>3146</v>
      </c>
      <c r="I55" t="s">
        <v>3442</v>
      </c>
      <c r="J55" s="12" t="s">
        <v>1410</v>
      </c>
      <c r="K55" t="s">
        <v>2022</v>
      </c>
      <c r="L55" t="s">
        <v>2022</v>
      </c>
      <c r="M55" t="s">
        <v>2606</v>
      </c>
      <c r="N55" t="s">
        <v>3143</v>
      </c>
      <c r="O55" t="s">
        <v>3207</v>
      </c>
      <c r="P55" s="10" t="s">
        <v>1408</v>
      </c>
      <c r="Q55" s="9">
        <v>31</v>
      </c>
      <c r="R55" t="s">
        <v>3324</v>
      </c>
      <c r="S55" t="s">
        <v>3325</v>
      </c>
    </row>
    <row r="56" spans="1:19" ht="15.75">
      <c r="A56">
        <v>31</v>
      </c>
      <c r="B56" t="b">
        <v>1</v>
      </c>
      <c r="C56" t="b">
        <v>0</v>
      </c>
      <c r="F56" t="s">
        <v>1402</v>
      </c>
      <c r="G56" t="s">
        <v>1378</v>
      </c>
      <c r="H56" t="s">
        <v>3146</v>
      </c>
      <c r="I56" t="s">
        <v>3443</v>
      </c>
      <c r="J56" s="12" t="s">
        <v>1410</v>
      </c>
      <c r="K56" t="s">
        <v>1432</v>
      </c>
      <c r="L56" t="s">
        <v>1432</v>
      </c>
      <c r="M56" t="s">
        <v>2607</v>
      </c>
      <c r="N56" t="s">
        <v>363</v>
      </c>
      <c r="O56" s="14" t="s">
        <v>3208</v>
      </c>
      <c r="P56" s="10" t="s">
        <v>1408</v>
      </c>
      <c r="Q56" s="9">
        <v>32</v>
      </c>
      <c r="R56" t="s">
        <v>3326</v>
      </c>
      <c r="S56" t="s">
        <v>3327</v>
      </c>
    </row>
    <row r="57" spans="1:19" ht="15.75">
      <c r="A57">
        <v>32</v>
      </c>
      <c r="B57" t="b">
        <v>1</v>
      </c>
      <c r="C57" t="b">
        <v>0</v>
      </c>
      <c r="F57" t="s">
        <v>1402</v>
      </c>
      <c r="G57" t="s">
        <v>1378</v>
      </c>
      <c r="H57" t="s">
        <v>3146</v>
      </c>
      <c r="I57" t="s">
        <v>3444</v>
      </c>
      <c r="J57" s="12" t="s">
        <v>1410</v>
      </c>
      <c r="K57" t="s">
        <v>2021</v>
      </c>
      <c r="L57" t="s">
        <v>2021</v>
      </c>
      <c r="M57" t="s">
        <v>2608</v>
      </c>
      <c r="N57" t="s">
        <v>3132</v>
      </c>
      <c r="O57" t="s">
        <v>3209</v>
      </c>
      <c r="P57" s="10" t="s">
        <v>1408</v>
      </c>
      <c r="Q57" s="9">
        <v>33</v>
      </c>
      <c r="R57" t="s">
        <v>3328</v>
      </c>
      <c r="S57" t="s">
        <v>3329</v>
      </c>
    </row>
    <row r="58" spans="1:19" ht="15.75">
      <c r="A58">
        <v>33</v>
      </c>
      <c r="B58" t="b">
        <v>1</v>
      </c>
      <c r="C58" t="b">
        <v>0</v>
      </c>
      <c r="F58" t="s">
        <v>1402</v>
      </c>
      <c r="G58" t="s">
        <v>1378</v>
      </c>
      <c r="H58" t="s">
        <v>3146</v>
      </c>
      <c r="I58" t="s">
        <v>3445</v>
      </c>
      <c r="J58" s="12" t="s">
        <v>1410</v>
      </c>
      <c r="K58" t="s">
        <v>1431</v>
      </c>
      <c r="L58" t="s">
        <v>2021</v>
      </c>
      <c r="M58" t="s">
        <v>3035</v>
      </c>
      <c r="N58" t="s">
        <v>3132</v>
      </c>
      <c r="O58" t="s">
        <v>3209</v>
      </c>
      <c r="P58" s="10" t="s">
        <v>1408</v>
      </c>
      <c r="Q58" s="9">
        <v>34</v>
      </c>
      <c r="R58" t="s">
        <v>3330</v>
      </c>
      <c r="S58" t="s">
        <v>3331</v>
      </c>
    </row>
    <row r="59" spans="1:19" ht="15.75">
      <c r="A59">
        <v>34</v>
      </c>
      <c r="B59" t="b">
        <v>1</v>
      </c>
      <c r="C59" t="b">
        <v>0</v>
      </c>
      <c r="F59" t="s">
        <v>1402</v>
      </c>
      <c r="G59" t="s">
        <v>1378</v>
      </c>
      <c r="H59" t="s">
        <v>3146</v>
      </c>
      <c r="I59" t="s">
        <v>3446</v>
      </c>
      <c r="J59" s="12" t="s">
        <v>1410</v>
      </c>
      <c r="K59" t="s">
        <v>1430</v>
      </c>
      <c r="L59" t="s">
        <v>2021</v>
      </c>
      <c r="M59" t="s">
        <v>3036</v>
      </c>
      <c r="N59" t="s">
        <v>3132</v>
      </c>
      <c r="O59" t="s">
        <v>3209</v>
      </c>
      <c r="P59" s="10" t="s">
        <v>1408</v>
      </c>
      <c r="Q59" s="9">
        <v>35</v>
      </c>
      <c r="R59" t="s">
        <v>3332</v>
      </c>
      <c r="S59" t="s">
        <v>3333</v>
      </c>
    </row>
    <row r="60" spans="1:19" ht="15.75">
      <c r="A60">
        <v>35</v>
      </c>
      <c r="B60" t="b">
        <v>1</v>
      </c>
      <c r="C60" t="b">
        <v>0</v>
      </c>
      <c r="F60" t="s">
        <v>1402</v>
      </c>
      <c r="G60" t="s">
        <v>1378</v>
      </c>
      <c r="H60" t="s">
        <v>3146</v>
      </c>
      <c r="I60" t="s">
        <v>3447</v>
      </c>
      <c r="J60" s="12" t="s">
        <v>1410</v>
      </c>
      <c r="K60" t="s">
        <v>2020</v>
      </c>
      <c r="L60" t="s">
        <v>2020</v>
      </c>
      <c r="M60" t="s">
        <v>2609</v>
      </c>
      <c r="N60" t="s">
        <v>3133</v>
      </c>
      <c r="O60" t="s">
        <v>3210</v>
      </c>
      <c r="P60" s="10" t="s">
        <v>1408</v>
      </c>
      <c r="Q60" s="9">
        <v>36</v>
      </c>
      <c r="R60" t="s">
        <v>3334</v>
      </c>
      <c r="S60" t="s">
        <v>3335</v>
      </c>
    </row>
    <row r="61" spans="1:19" ht="15.75">
      <c r="A61">
        <v>36</v>
      </c>
      <c r="B61" t="b">
        <v>1</v>
      </c>
      <c r="C61" t="b">
        <v>0</v>
      </c>
      <c r="F61" t="s">
        <v>1402</v>
      </c>
      <c r="G61" t="s">
        <v>1378</v>
      </c>
      <c r="H61" t="s">
        <v>3146</v>
      </c>
      <c r="I61" t="s">
        <v>3448</v>
      </c>
      <c r="J61" s="12" t="s">
        <v>1410</v>
      </c>
      <c r="K61" t="s">
        <v>1429</v>
      </c>
      <c r="L61" t="s">
        <v>2020</v>
      </c>
      <c r="M61" t="s">
        <v>3037</v>
      </c>
      <c r="N61" t="s">
        <v>3133</v>
      </c>
      <c r="O61" t="s">
        <v>3210</v>
      </c>
      <c r="P61" s="10" t="s">
        <v>1408</v>
      </c>
      <c r="Q61" s="9">
        <v>37</v>
      </c>
      <c r="R61" t="s">
        <v>3336</v>
      </c>
      <c r="S61" t="s">
        <v>3337</v>
      </c>
    </row>
    <row r="62" spans="1:19" ht="15.75">
      <c r="A62">
        <v>37</v>
      </c>
      <c r="B62" t="b">
        <v>1</v>
      </c>
      <c r="C62" t="b">
        <v>0</v>
      </c>
      <c r="F62" t="s">
        <v>1402</v>
      </c>
      <c r="G62" t="s">
        <v>1378</v>
      </c>
      <c r="H62" t="s">
        <v>3146</v>
      </c>
      <c r="I62" t="s">
        <v>3449</v>
      </c>
      <c r="J62" s="12" t="s">
        <v>1410</v>
      </c>
      <c r="K62" t="s">
        <v>1428</v>
      </c>
      <c r="L62" t="s">
        <v>2020</v>
      </c>
      <c r="M62" t="s">
        <v>3038</v>
      </c>
      <c r="N62" t="s">
        <v>3133</v>
      </c>
      <c r="O62" t="s">
        <v>3210</v>
      </c>
      <c r="P62" s="10" t="s">
        <v>1408</v>
      </c>
      <c r="Q62" s="9">
        <v>38</v>
      </c>
      <c r="R62" t="s">
        <v>3338</v>
      </c>
      <c r="S62" t="s">
        <v>3339</v>
      </c>
    </row>
    <row r="63" spans="1:19" ht="15.75">
      <c r="A63">
        <v>38</v>
      </c>
      <c r="B63" t="b">
        <v>1</v>
      </c>
      <c r="C63" t="b">
        <v>0</v>
      </c>
      <c r="F63" t="s">
        <v>1403</v>
      </c>
      <c r="G63" t="s">
        <v>1376</v>
      </c>
      <c r="H63" t="s">
        <v>3410</v>
      </c>
      <c r="I63" t="s">
        <v>3795</v>
      </c>
      <c r="J63" s="12" t="s">
        <v>1410</v>
      </c>
      <c r="K63" t="s">
        <v>1427</v>
      </c>
      <c r="L63" t="s">
        <v>1427</v>
      </c>
      <c r="M63" t="s">
        <v>3039</v>
      </c>
      <c r="N63" t="s">
        <v>3348</v>
      </c>
      <c r="O63" t="str">
        <f t="shared" ref="O63:O81" si="1">"    "&amp;M63&amp;": "&amp;""""&amp;N63&amp;""""</f>
        <v xml:space="preserve">    title_i_cam_makemod_same: "Camera make &amp; model"</v>
      </c>
      <c r="P63" s="10" t="s">
        <v>1408</v>
      </c>
      <c r="Q63" s="9">
        <v>39</v>
      </c>
      <c r="R63" t="s">
        <v>3242</v>
      </c>
      <c r="S63" t="s">
        <v>2984</v>
      </c>
    </row>
    <row r="64" spans="1:19" ht="15.75">
      <c r="A64">
        <v>39</v>
      </c>
      <c r="B64" t="b">
        <v>1</v>
      </c>
      <c r="C64" t="b">
        <v>0</v>
      </c>
      <c r="F64" t="s">
        <v>1403</v>
      </c>
      <c r="G64" t="s">
        <v>1376</v>
      </c>
      <c r="H64" t="s">
        <v>3410</v>
      </c>
      <c r="I64" t="s">
        <v>3794</v>
      </c>
      <c r="J64" s="12" t="s">
        <v>1410</v>
      </c>
      <c r="K64" t="s">
        <v>1426</v>
      </c>
      <c r="L64" t="s">
        <v>1426</v>
      </c>
      <c r="M64" t="s">
        <v>3040</v>
      </c>
      <c r="N64" t="s">
        <v>3358</v>
      </c>
      <c r="O64" t="str">
        <f t="shared" si="1"/>
        <v xml:space="preserve">    title_i_cam_settings_mult: "Camera settings"</v>
      </c>
      <c r="P64" s="10" t="s">
        <v>1408</v>
      </c>
      <c r="Q64" s="9">
        <v>40</v>
      </c>
      <c r="R64" t="s">
        <v>3243</v>
      </c>
      <c r="S64" t="s">
        <v>2985</v>
      </c>
    </row>
    <row r="65" spans="1:19" ht="15.75">
      <c r="A65">
        <v>40</v>
      </c>
      <c r="B65" t="b">
        <v>1</v>
      </c>
      <c r="C65" t="b">
        <v>0</v>
      </c>
      <c r="F65" t="s">
        <v>1403</v>
      </c>
      <c r="G65" t="s">
        <v>1376</v>
      </c>
      <c r="H65" t="s">
        <v>566</v>
      </c>
      <c r="I65" t="s">
        <v>3450</v>
      </c>
      <c r="J65" s="12" t="s">
        <v>1410</v>
      </c>
      <c r="K65" t="s">
        <v>1425</v>
      </c>
      <c r="L65" t="s">
        <v>3413</v>
      </c>
      <c r="M65" t="s">
        <v>3414</v>
      </c>
      <c r="N65" t="s">
        <v>3415</v>
      </c>
      <c r="O65" t="str">
        <f t="shared" si="1"/>
        <v xml:space="preserve">    title_i_cam_protocol_ht_angle_dir: "Camera height, angle, direction"</v>
      </c>
      <c r="P65" s="10" t="s">
        <v>1408</v>
      </c>
      <c r="Q65" s="9">
        <v>41</v>
      </c>
      <c r="R65" t="s">
        <v>3244</v>
      </c>
      <c r="S65" t="s">
        <v>2986</v>
      </c>
    </row>
    <row r="66" spans="1:19" ht="15.75">
      <c r="A66">
        <v>42</v>
      </c>
      <c r="B66" t="b">
        <v>1</v>
      </c>
      <c r="C66" t="b">
        <v>0</v>
      </c>
      <c r="F66" t="s">
        <v>1403</v>
      </c>
      <c r="G66" t="s">
        <v>1376</v>
      </c>
      <c r="H66" t="s">
        <v>3410</v>
      </c>
      <c r="I66" t="s">
        <v>3451</v>
      </c>
      <c r="J66" s="12" t="s">
        <v>1410</v>
      </c>
      <c r="K66" t="s">
        <v>1423</v>
      </c>
      <c r="L66" t="s">
        <v>1423</v>
      </c>
      <c r="M66" t="s">
        <v>3041</v>
      </c>
      <c r="N66" t="s">
        <v>3349</v>
      </c>
      <c r="O66" t="str">
        <f t="shared" si="1"/>
        <v xml:space="preserve">    title_i_bait_lure: "Bait/lure"</v>
      </c>
      <c r="P66" s="10" t="s">
        <v>1408</v>
      </c>
      <c r="Q66" s="9">
        <v>43</v>
      </c>
      <c r="R66" t="s">
        <v>3246</v>
      </c>
      <c r="S66" t="s">
        <v>2988</v>
      </c>
    </row>
    <row r="67" spans="1:19" ht="15.75">
      <c r="A67">
        <v>44</v>
      </c>
      <c r="B67" t="b">
        <v>1</v>
      </c>
      <c r="C67" t="b">
        <v>0</v>
      </c>
      <c r="F67" t="s">
        <v>1403</v>
      </c>
      <c r="G67" t="s">
        <v>1376</v>
      </c>
      <c r="H67" t="s">
        <v>566</v>
      </c>
      <c r="I67" t="s">
        <v>3452</v>
      </c>
      <c r="J67" s="12" t="s">
        <v>1410</v>
      </c>
      <c r="K67" t="s">
        <v>1421</v>
      </c>
      <c r="L67" t="s">
        <v>1421</v>
      </c>
      <c r="M67" t="s">
        <v>3043</v>
      </c>
      <c r="N67" t="s">
        <v>3350</v>
      </c>
      <c r="O67" t="str">
        <f t="shared" si="1"/>
        <v xml:space="preserve">    title_i_targ_feature: "Targetting specific features"</v>
      </c>
      <c r="P67" s="10" t="s">
        <v>1408</v>
      </c>
      <c r="Q67" s="9">
        <v>45</v>
      </c>
      <c r="R67" t="s">
        <v>3248</v>
      </c>
      <c r="S67" t="s">
        <v>2990</v>
      </c>
    </row>
    <row r="68" spans="1:19" ht="15.75">
      <c r="A68">
        <v>49</v>
      </c>
      <c r="B68" t="b">
        <v>1</v>
      </c>
      <c r="C68" t="b">
        <v>0</v>
      </c>
      <c r="F68" t="s">
        <v>1404</v>
      </c>
      <c r="G68" t="s">
        <v>1374</v>
      </c>
      <c r="H68" t="s">
        <v>1374</v>
      </c>
      <c r="I68" t="s">
        <v>3456</v>
      </c>
      <c r="J68" s="12" t="s">
        <v>1410</v>
      </c>
      <c r="K68" t="s">
        <v>1418</v>
      </c>
      <c r="L68" t="s">
        <v>1418</v>
      </c>
      <c r="M68" t="s">
        <v>3045</v>
      </c>
      <c r="N68" t="s">
        <v>3347</v>
      </c>
      <c r="O68" t="str">
        <f t="shared" si="1"/>
        <v xml:space="preserve">    title_i_num_det: "Number of detections"</v>
      </c>
      <c r="P68" s="10" t="s">
        <v>1408</v>
      </c>
      <c r="Q68" s="9">
        <v>50</v>
      </c>
      <c r="R68" t="s">
        <v>3253</v>
      </c>
      <c r="S68" t="s">
        <v>2994</v>
      </c>
    </row>
    <row r="69" spans="1:19" ht="15.75">
      <c r="A69">
        <v>50</v>
      </c>
      <c r="B69" t="b">
        <v>1</v>
      </c>
      <c r="C69" t="b">
        <v>0</v>
      </c>
      <c r="F69" t="s">
        <v>1404</v>
      </c>
      <c r="G69" t="s">
        <v>1374</v>
      </c>
      <c r="H69" t="s">
        <v>1374</v>
      </c>
      <c r="I69" t="s">
        <v>3457</v>
      </c>
      <c r="J69" s="12" t="s">
        <v>1410</v>
      </c>
      <c r="K69" t="s">
        <v>1417</v>
      </c>
      <c r="L69" t="s">
        <v>1417</v>
      </c>
      <c r="M69" t="s">
        <v>3046</v>
      </c>
      <c r="N69" t="s">
        <v>3355</v>
      </c>
      <c r="O69" t="str">
        <f t="shared" si="1"/>
        <v xml:space="preserve">    title_i_num_det_individ: "Number of individuals"</v>
      </c>
      <c r="P69" s="10" t="s">
        <v>1408</v>
      </c>
      <c r="Q69" s="9">
        <v>51</v>
      </c>
      <c r="R69" t="s">
        <v>3254</v>
      </c>
      <c r="S69" t="s">
        <v>2995</v>
      </c>
    </row>
    <row r="70" spans="1:19" ht="15.75">
      <c r="A70">
        <v>51</v>
      </c>
      <c r="B70" t="b">
        <v>1</v>
      </c>
      <c r="C70" t="b">
        <v>0</v>
      </c>
      <c r="F70" t="s">
        <v>1404</v>
      </c>
      <c r="G70" t="s">
        <v>1374</v>
      </c>
      <c r="H70" t="s">
        <v>1374</v>
      </c>
      <c r="I70" t="s">
        <v>3458</v>
      </c>
      <c r="J70" s="12" t="s">
        <v>1410</v>
      </c>
      <c r="K70" t="s">
        <v>1416</v>
      </c>
      <c r="L70" t="s">
        <v>1416</v>
      </c>
      <c r="M70" t="s">
        <v>3047</v>
      </c>
      <c r="N70" t="s">
        <v>3356</v>
      </c>
      <c r="O70" t="str">
        <f t="shared" si="1"/>
        <v xml:space="preserve">    title_i_num_recap: "Number of recaptures"</v>
      </c>
      <c r="P70" s="10" t="s">
        <v>1408</v>
      </c>
      <c r="Q70" s="9">
        <v>52</v>
      </c>
      <c r="R70" t="s">
        <v>3255</v>
      </c>
      <c r="S70" t="s">
        <v>2996</v>
      </c>
    </row>
    <row r="71" spans="1:19" ht="15.75">
      <c r="A71">
        <v>52</v>
      </c>
      <c r="B71" t="b">
        <v>1</v>
      </c>
      <c r="C71" t="b">
        <v>0</v>
      </c>
      <c r="F71" t="s">
        <v>1404</v>
      </c>
      <c r="G71" t="s">
        <v>1374</v>
      </c>
      <c r="H71" t="s">
        <v>1374</v>
      </c>
      <c r="I71" t="s">
        <v>3459</v>
      </c>
      <c r="J71" s="12" t="s">
        <v>1410</v>
      </c>
      <c r="K71" t="s">
        <v>1415</v>
      </c>
      <c r="L71" t="s">
        <v>1415</v>
      </c>
      <c r="M71" t="s">
        <v>3048</v>
      </c>
      <c r="N71" t="s">
        <v>487</v>
      </c>
      <c r="O71" t="str">
        <f t="shared" si="1"/>
        <v xml:space="preserve">    title_i_overdispersion: "Overdispersion"</v>
      </c>
      <c r="P71" s="10" t="s">
        <v>1408</v>
      </c>
      <c r="Q71" s="9">
        <v>53</v>
      </c>
      <c r="R71" t="s">
        <v>3256</v>
      </c>
      <c r="S71" t="s">
        <v>2997</v>
      </c>
    </row>
    <row r="72" spans="1:19" ht="15.75">
      <c r="A72">
        <v>53</v>
      </c>
      <c r="B72" t="b">
        <v>1</v>
      </c>
      <c r="C72" t="b">
        <v>0</v>
      </c>
      <c r="F72" t="s">
        <v>1404</v>
      </c>
      <c r="G72" t="s">
        <v>1374</v>
      </c>
      <c r="H72" t="s">
        <v>1374</v>
      </c>
      <c r="I72" t="s">
        <v>3460</v>
      </c>
      <c r="J72" s="12" t="s">
        <v>1410</v>
      </c>
      <c r="K72" t="s">
        <v>1414</v>
      </c>
      <c r="L72" t="s">
        <v>1414</v>
      </c>
      <c r="M72" t="s">
        <v>3049</v>
      </c>
      <c r="N72" t="s">
        <v>388</v>
      </c>
      <c r="O72" t="str">
        <f t="shared" si="1"/>
        <v xml:space="preserve">    title_i_zeroinflation: "Zero-inflation"</v>
      </c>
      <c r="P72" s="10" t="s">
        <v>1408</v>
      </c>
      <c r="Q72" s="9">
        <v>54</v>
      </c>
      <c r="R72" t="s">
        <v>3257</v>
      </c>
      <c r="S72" t="s">
        <v>2998</v>
      </c>
    </row>
    <row r="73" spans="1:19" ht="15.75">
      <c r="A73">
        <v>54</v>
      </c>
      <c r="B73" t="b">
        <v>1</v>
      </c>
      <c r="C73" t="b">
        <v>0</v>
      </c>
      <c r="F73" t="s">
        <v>1404</v>
      </c>
      <c r="G73" t="s">
        <v>1374</v>
      </c>
      <c r="H73" t="s">
        <v>1374</v>
      </c>
      <c r="I73" t="s">
        <v>3461</v>
      </c>
      <c r="J73" s="12" t="s">
        <v>1410</v>
      </c>
      <c r="K73" t="s">
        <v>1413</v>
      </c>
      <c r="L73" t="s">
        <v>1413</v>
      </c>
      <c r="M73" t="s">
        <v>3050</v>
      </c>
      <c r="N73" t="s">
        <v>3357</v>
      </c>
      <c r="O73" t="str">
        <f t="shared" si="1"/>
        <v xml:space="preserve">    title_i_zi_overdispersed: "Accounting for overdispersion due to zero-inflation"</v>
      </c>
      <c r="P73" s="10" t="s">
        <v>1408</v>
      </c>
      <c r="Q73" s="9">
        <v>55</v>
      </c>
      <c r="R73" t="s">
        <v>3258</v>
      </c>
      <c r="S73" t="s">
        <v>2999</v>
      </c>
    </row>
    <row r="74" spans="1:19" ht="15.75">
      <c r="A74">
        <v>55</v>
      </c>
      <c r="B74" t="b">
        <v>1</v>
      </c>
      <c r="C74" t="b">
        <v>0</v>
      </c>
      <c r="F74" t="s">
        <v>1404</v>
      </c>
      <c r="G74" t="s">
        <v>1374</v>
      </c>
      <c r="H74" t="s">
        <v>1374</v>
      </c>
      <c r="I74" t="s">
        <v>3462</v>
      </c>
      <c r="J74" s="12" t="s">
        <v>1410</v>
      </c>
      <c r="K74" t="s">
        <v>1411</v>
      </c>
      <c r="L74" t="s">
        <v>1411</v>
      </c>
      <c r="M74" t="s">
        <v>3051</v>
      </c>
      <c r="N74" t="s">
        <v>3359</v>
      </c>
      <c r="O74" t="str">
        <f t="shared" si="1"/>
        <v xml:space="preserve">    title_i_zi_re_overdispersed: "Accounting for zero-inflation with site random effect"</v>
      </c>
      <c r="P74" s="10" t="s">
        <v>1408</v>
      </c>
      <c r="Q74" s="9">
        <v>57</v>
      </c>
      <c r="R74" t="s">
        <v>3259</v>
      </c>
      <c r="S74" t="s">
        <v>3000</v>
      </c>
    </row>
    <row r="75" spans="1:19" ht="15.75">
      <c r="A75">
        <v>56</v>
      </c>
      <c r="B75" t="b">
        <v>1</v>
      </c>
      <c r="C75" t="b">
        <v>0</v>
      </c>
      <c r="F75" t="s">
        <v>1404</v>
      </c>
      <c r="G75" t="s">
        <v>1374</v>
      </c>
      <c r="H75" t="s">
        <v>1374</v>
      </c>
      <c r="I75" t="s">
        <v>3463</v>
      </c>
      <c r="J75" s="12" t="s">
        <v>1410</v>
      </c>
      <c r="K75" t="s">
        <v>1409</v>
      </c>
      <c r="L75" t="s">
        <v>1409</v>
      </c>
      <c r="M75" t="s">
        <v>3052</v>
      </c>
      <c r="N75" t="s">
        <v>3360</v>
      </c>
      <c r="O75" t="str">
        <f t="shared" si="1"/>
        <v xml:space="preserve">    title_i_zi_process: "Zero-inflation due to separate process"</v>
      </c>
      <c r="P75" s="10" t="s">
        <v>1408</v>
      </c>
      <c r="Q75" s="9">
        <v>58</v>
      </c>
      <c r="R75" t="s">
        <v>3260</v>
      </c>
      <c r="S75" t="s">
        <v>3001</v>
      </c>
    </row>
    <row r="76" spans="1:19">
      <c r="A76">
        <v>61</v>
      </c>
      <c r="B76" t="b">
        <v>1</v>
      </c>
      <c r="C76" t="b">
        <v>0</v>
      </c>
      <c r="F76" t="s">
        <v>1405</v>
      </c>
      <c r="G76" t="s">
        <v>1372</v>
      </c>
      <c r="H76" t="s">
        <v>494</v>
      </c>
      <c r="I76" t="s">
        <v>3468</v>
      </c>
      <c r="J76" s="13" t="s">
        <v>336</v>
      </c>
      <c r="K76" t="s">
        <v>916</v>
      </c>
      <c r="L76" t="s">
        <v>916</v>
      </c>
      <c r="M76" t="s">
        <v>3397</v>
      </c>
      <c r="N76" t="s">
        <v>3362</v>
      </c>
      <c r="O76" t="str">
        <f t="shared" si="1"/>
        <v xml:space="preserve">    name_mod_rai_poisson: "Relative abundance indices \- Poisson"</v>
      </c>
      <c r="P76" s="13" t="s">
        <v>1448</v>
      </c>
      <c r="Q76" s="9">
        <v>5</v>
      </c>
      <c r="R76" t="s">
        <v>3265</v>
      </c>
      <c r="S76" t="s">
        <v>3006</v>
      </c>
    </row>
    <row r="77" spans="1:19">
      <c r="A77">
        <v>62</v>
      </c>
      <c r="B77" t="b">
        <v>1</v>
      </c>
      <c r="C77" t="b">
        <v>0</v>
      </c>
      <c r="F77" t="s">
        <v>1405</v>
      </c>
      <c r="G77" t="s">
        <v>1372</v>
      </c>
      <c r="H77" t="s">
        <v>494</v>
      </c>
      <c r="I77" t="s">
        <v>3469</v>
      </c>
      <c r="J77" s="13" t="s">
        <v>336</v>
      </c>
      <c r="K77" t="s">
        <v>1284</v>
      </c>
      <c r="L77" t="s">
        <v>1284</v>
      </c>
      <c r="M77" t="s">
        <v>3399</v>
      </c>
      <c r="N77" t="s">
        <v>3363</v>
      </c>
      <c r="O77" t="str">
        <f t="shared" si="1"/>
        <v xml:space="preserve">    name_mod_rai_zip: "Relative abundance indices \- Zero-inflated poisson (ZIP)"</v>
      </c>
      <c r="P77" s="13" t="s">
        <v>1448</v>
      </c>
      <c r="Q77" s="9">
        <v>6</v>
      </c>
      <c r="R77" t="s">
        <v>3266</v>
      </c>
      <c r="S77" t="s">
        <v>3007</v>
      </c>
    </row>
    <row r="78" spans="1:19">
      <c r="A78">
        <v>63</v>
      </c>
      <c r="B78" t="b">
        <v>1</v>
      </c>
      <c r="C78" t="b">
        <v>0</v>
      </c>
      <c r="F78" t="s">
        <v>1405</v>
      </c>
      <c r="G78" t="s">
        <v>1372</v>
      </c>
      <c r="H78" t="s">
        <v>494</v>
      </c>
      <c r="I78" t="s">
        <v>3470</v>
      </c>
      <c r="J78" s="13" t="s">
        <v>336</v>
      </c>
      <c r="K78" t="s">
        <v>1283</v>
      </c>
      <c r="L78" t="s">
        <v>1283</v>
      </c>
      <c r="M78" t="s">
        <v>3396</v>
      </c>
      <c r="N78" t="s">
        <v>3364</v>
      </c>
      <c r="O78" t="str">
        <f t="shared" si="1"/>
        <v xml:space="preserve">    name_mod_rai_nb: "Relative abundance indices \- Negative binomial (NB)"</v>
      </c>
      <c r="P78" s="13" t="s">
        <v>1448</v>
      </c>
      <c r="Q78" s="9">
        <v>7</v>
      </c>
      <c r="R78" t="s">
        <v>3267</v>
      </c>
      <c r="S78" t="s">
        <v>3008</v>
      </c>
    </row>
    <row r="79" spans="1:19">
      <c r="A79">
        <v>64</v>
      </c>
      <c r="B79" t="b">
        <v>1</v>
      </c>
      <c r="C79" t="b">
        <v>0</v>
      </c>
      <c r="F79" t="s">
        <v>1405</v>
      </c>
      <c r="G79" t="s">
        <v>1372</v>
      </c>
      <c r="H79" t="s">
        <v>494</v>
      </c>
      <c r="I79" t="s">
        <v>3471</v>
      </c>
      <c r="J79" s="13" t="s">
        <v>336</v>
      </c>
      <c r="K79" t="s">
        <v>1281</v>
      </c>
      <c r="L79" t="s">
        <v>1281</v>
      </c>
      <c r="M79" t="s">
        <v>3398</v>
      </c>
      <c r="N79" t="s">
        <v>3365</v>
      </c>
      <c r="O79" t="str">
        <f t="shared" si="1"/>
        <v xml:space="preserve">    name_mod_rai_zinb: "Relative abundance indices \- Zero-inflated negative binomial (ZINB)"</v>
      </c>
      <c r="P79" s="13" t="s">
        <v>1448</v>
      </c>
      <c r="Q79" s="9">
        <v>8</v>
      </c>
      <c r="R79" t="s">
        <v>3268</v>
      </c>
      <c r="S79" t="s">
        <v>3009</v>
      </c>
    </row>
    <row r="80" spans="1:19">
      <c r="A80">
        <v>65</v>
      </c>
      <c r="B80" t="b">
        <v>1</v>
      </c>
      <c r="C80" t="b">
        <v>0</v>
      </c>
      <c r="F80" t="s">
        <v>1405</v>
      </c>
      <c r="G80" t="s">
        <v>1372</v>
      </c>
      <c r="H80" t="s">
        <v>494</v>
      </c>
      <c r="I80" t="s">
        <v>3472</v>
      </c>
      <c r="J80" s="13" t="s">
        <v>336</v>
      </c>
      <c r="K80" t="s">
        <v>1280</v>
      </c>
      <c r="L80" t="s">
        <v>1280</v>
      </c>
      <c r="M80" t="s">
        <v>3395</v>
      </c>
      <c r="N80" t="s">
        <v>3366</v>
      </c>
      <c r="O80" t="str">
        <f t="shared" si="1"/>
        <v xml:space="preserve">    name_mod_rai_hurdle: "Relative abundance indices \- Hurdle"</v>
      </c>
      <c r="P80" s="13" t="s">
        <v>1448</v>
      </c>
      <c r="Q80" s="9">
        <v>9</v>
      </c>
      <c r="R80" t="s">
        <v>3269</v>
      </c>
      <c r="S80" t="s">
        <v>3010</v>
      </c>
    </row>
    <row r="81" spans="1:19">
      <c r="A81">
        <v>68</v>
      </c>
      <c r="B81" t="b">
        <v>1</v>
      </c>
      <c r="C81" t="b">
        <v>0</v>
      </c>
      <c r="F81" t="s">
        <v>1405</v>
      </c>
      <c r="G81" t="s">
        <v>1372</v>
      </c>
      <c r="H81" t="s">
        <v>494</v>
      </c>
      <c r="I81" t="s">
        <v>3475</v>
      </c>
      <c r="J81" s="13" t="s">
        <v>336</v>
      </c>
      <c r="K81" t="s">
        <v>360</v>
      </c>
      <c r="L81" t="s">
        <v>360</v>
      </c>
      <c r="M81" t="s">
        <v>3392</v>
      </c>
      <c r="N81" t="s">
        <v>359</v>
      </c>
      <c r="O81" t="str">
        <f t="shared" si="1"/>
        <v xml:space="preserve">    name_mod_mr: "Mark-resight (MR)"</v>
      </c>
      <c r="P81" s="13" t="s">
        <v>1448</v>
      </c>
      <c r="Q81" s="9">
        <v>12</v>
      </c>
      <c r="R81" t="s">
        <v>3272</v>
      </c>
      <c r="S81" t="s">
        <v>3013</v>
      </c>
    </row>
  </sheetData>
  <autoFilter ref="A1:S81" xr:uid="{1FD7E837-3E04-46DB-9697-1ACBB1DD41C9}">
    <sortState xmlns:xlrd2="http://schemas.microsoft.com/office/spreadsheetml/2017/richdata2" ref="A2:S19">
      <sortCondition ref="D1:D81"/>
    </sortState>
  </autoFilter>
  <conditionalFormatting sqref="I1:I41 I43 I45 I47:I1048576">
    <cfRule type="duplicateValues" dxfId="18" priority="9"/>
  </conditionalFormatting>
  <conditionalFormatting sqref="I42">
    <cfRule type="duplicateValues" dxfId="17" priority="3"/>
  </conditionalFormatting>
  <conditionalFormatting sqref="I44">
    <cfRule type="duplicateValues" dxfId="16" priority="2"/>
  </conditionalFormatting>
  <conditionalFormatting sqref="I46">
    <cfRule type="duplicateValues" dxfId="15" priority="1"/>
  </conditionalFormatting>
  <conditionalFormatting sqref="J24:J81">
    <cfRule type="cellIs" dxfId="14" priority="11" operator="equal">
      <formula>"-"</formula>
    </cfRule>
    <cfRule type="cellIs" dxfId="13" priority="12" operator="equal">
      <formula>"TRUE"</formula>
    </cfRule>
  </conditionalFormatting>
  <conditionalFormatting sqref="K1:K1048576">
    <cfRule type="duplicateValues" dxfId="12" priority="8"/>
  </conditionalFormatting>
  <conditionalFormatting sqref="P24:P81">
    <cfRule type="cellIs" dxfId="11"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25" sqref="F2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46"/>
  <sheetViews>
    <sheetView zoomScaleNormal="100" workbookViewId="0">
      <pane ySplit="1" topLeftCell="A316" activePane="bottomLeft" state="frozen"/>
      <selection pane="bottomLeft" activeCell="E332" sqref="E332"/>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59.87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0</v>
      </c>
      <c r="C2" t="b">
        <v>0</v>
      </c>
      <c r="D2" t="s">
        <v>800</v>
      </c>
      <c r="E2" t="s">
        <v>1455</v>
      </c>
      <c r="F2" t="s">
        <v>2254</v>
      </c>
      <c r="G2" t="s">
        <v>2649</v>
      </c>
      <c r="H2" t="s">
        <v>332</v>
      </c>
      <c r="I2" t="s">
        <v>835</v>
      </c>
      <c r="J2" t="s">
        <v>1732</v>
      </c>
      <c r="K2" t="s">
        <v>633</v>
      </c>
      <c r="L2" t="str">
        <f>LEFT(J2,141)&amp;" &lt;br&gt; &amp;nbsp;&amp;nbsp;&amp;nbsp;&amp;nbsp;&amp;nbsp;&amp;nbsp;&amp;nbsp;&amp;nbsp;"&amp;MID(J2,2,142)&amp;MID(J2,142,500)&amp;"&lt;br&gt;&lt;br&gt;"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2" t="str">
        <f>"    ref_intext_"&amp;E2&amp;": "&amp;""""&amp;H2&amp;""""</f>
        <v xml:space="preserve">    ref_intext_abolaffio_et_al_2019: "Abolaffio et al, 2019"</v>
      </c>
      <c r="N2" t="str">
        <f>"    ref_bib_"&amp;E2&amp;": "&amp;""""&amp;J2&amp;""""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s="15" customFormat="1">
      <c r="A3" t="s">
        <v>2626</v>
      </c>
      <c r="B3" t="b">
        <v>1</v>
      </c>
      <c r="C3" t="b">
        <v>1</v>
      </c>
      <c r="D3" t="b">
        <v>1</v>
      </c>
      <c r="E3" t="s">
        <v>1456</v>
      </c>
      <c r="F3" t="s">
        <v>2255</v>
      </c>
      <c r="G3" t="s">
        <v>2650</v>
      </c>
      <c r="H3" t="s">
        <v>330</v>
      </c>
      <c r="I3" t="s">
        <v>330</v>
      </c>
      <c r="J3" t="s">
        <v>3583</v>
      </c>
      <c r="K3" t="s">
        <v>633</v>
      </c>
      <c r="L3" t="str">
        <f>LEFT(J3,141)&amp;" &lt;br&gt; &amp;nbsp;&amp;nbsp;&amp;nbsp;&amp;nbsp;&amp;nbsp;&amp;nbsp;&amp;nbsp;&amp;nbsp;"&amp;MID(J3,2,142)&amp;MID(J3,142,500)&amp;"&lt;br&gt;&lt;br&gt;"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3" t="str">
        <f>"    ref_intext_"&amp;E3&amp;": "&amp;""""&amp;H3&amp;""""</f>
        <v xml:space="preserve">    ref_intext_ahumada_et_al_2011: "Ahumada et al., 2011"</v>
      </c>
      <c r="N3" t="str">
        <f>"    ref_bib_"&amp;E3&amp;": "&amp;""""&amp;J3&amp;""""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4" spans="1:14" s="15" customFormat="1">
      <c r="A4" t="s">
        <v>2626</v>
      </c>
      <c r="B4" t="b">
        <v>1</v>
      </c>
      <c r="C4" t="b">
        <v>1</v>
      </c>
      <c r="D4" t="b">
        <v>0</v>
      </c>
      <c r="E4" t="s">
        <v>1457</v>
      </c>
      <c r="F4" t="s">
        <v>2256</v>
      </c>
      <c r="G4" t="s">
        <v>2651</v>
      </c>
      <c r="H4" t="s">
        <v>331</v>
      </c>
      <c r="I4" t="s">
        <v>331</v>
      </c>
      <c r="J4" t="s">
        <v>3582</v>
      </c>
      <c r="K4" t="s">
        <v>633</v>
      </c>
      <c r="L4" t="str">
        <f>LEFT(J4,141)&amp;" &lt;br&gt; &amp;nbsp;&amp;nbsp;&amp;nbsp;&amp;nbsp;&amp;nbsp;&amp;nbsp;&amp;nbsp;&amp;nbsp;"&amp;MID(J4,2,142)&amp;MID(J4,142,500)&amp;"&lt;br&gt;&lt;br&gt;"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4" t="str">
        <f>"    ref_intext_"&amp;E4&amp;": "&amp;""""&amp;H4&amp;""""</f>
        <v xml:space="preserve">    ref_intext_ahumada_et_al_2019: "Ahumada et al., 2019"</v>
      </c>
      <c r="N4" t="str">
        <f>"    ref_bib_"&amp;E4&amp;": "&amp;""""&amp;J4&amp;""""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5" spans="1:14">
      <c r="A5" t="s">
        <v>2626</v>
      </c>
      <c r="B5" t="b">
        <v>1</v>
      </c>
      <c r="C5" t="b">
        <v>0</v>
      </c>
      <c r="D5" t="b">
        <v>0</v>
      </c>
      <c r="E5" t="s">
        <v>38</v>
      </c>
      <c r="F5" t="s">
        <v>2257</v>
      </c>
      <c r="G5" t="s">
        <v>2652</v>
      </c>
      <c r="H5" t="s">
        <v>329</v>
      </c>
      <c r="I5" t="s">
        <v>329</v>
      </c>
      <c r="J5" t="s">
        <v>1733</v>
      </c>
      <c r="K5" t="s">
        <v>633</v>
      </c>
      <c r="L5" t="str">
        <f>LEFT(J5,141)&amp;" &lt;br&gt; &amp;nbsp;&amp;nbsp;&amp;nbsp;&amp;nbsp;&amp;nbsp;&amp;nbsp;&amp;nbsp;&amp;nbsp;"&amp;MID(J5,2,142)&amp;MID(J5,142,500)&amp;"&lt;br&gt;&lt;br&gt;"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5" t="str">
        <f>"    ref_intext_"&amp;E5&amp;": "&amp;""""&amp;H5&amp;""""</f>
        <v xml:space="preserve">    ref_intext_abmi_2021: "Alberta Biodiversity Monitoring Institute [ABMI], 2021"</v>
      </c>
      <c r="N5" t="str">
        <f>"    ref_bib_"&amp;E5&amp;": "&amp;""""&amp;J5&amp;""""</f>
        <v xml:space="preserve">    ref_bib_abmi_2021: "Alberta Biodiversity Monitoring Institute [ABMI] (2021). *Terrestrial ARU and Remote Camera Trap Protocols.* Edmonton, Alberta. &lt;https://abmi.ca/home/publications/551-600/599&gt;"</v>
      </c>
    </row>
    <row r="6" spans="1:14">
      <c r="A6" t="s">
        <v>2627</v>
      </c>
      <c r="B6" t="b">
        <v>0</v>
      </c>
      <c r="C6" t="b">
        <v>1</v>
      </c>
      <c r="D6" t="b">
        <v>1</v>
      </c>
      <c r="E6" t="s">
        <v>1629</v>
      </c>
      <c r="F6" t="s">
        <v>2258</v>
      </c>
      <c r="G6" t="s">
        <v>2653</v>
      </c>
      <c r="H6" t="s">
        <v>134</v>
      </c>
      <c r="I6" t="s">
        <v>134</v>
      </c>
      <c r="J6" t="s">
        <v>3545</v>
      </c>
      <c r="K6" t="s">
        <v>633</v>
      </c>
      <c r="L6" t="str">
        <f>LEFT(J6,141)&amp;" &lt;br&gt; &amp;nbsp;&amp;nbsp;&amp;nbsp;&amp;nbsp;&amp;nbsp;&amp;nbsp;&amp;nbsp;&amp;nbsp;"&amp;MID(J6,2,142)&amp;MID(J6,142,500)&amp;"&lt;br&gt;&lt;br&gt;"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6" t="str">
        <f>"    ref_intext_"&amp;E6&amp;": "&amp;""""&amp;H6&amp;""""</f>
        <v xml:space="preserve">    ref_intext_rcsc_et_al_2024: "Alberta Remote Camera Steering Committee [RCSC] et al., 2024"</v>
      </c>
      <c r="N6" t="str">
        <f>"    ref_bib_"&amp;E6&amp;": "&amp;""""&amp;J6&amp;""""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A7" t="s">
        <v>2627</v>
      </c>
      <c r="B7" t="b">
        <v>1</v>
      </c>
      <c r="C7" t="b">
        <v>0</v>
      </c>
      <c r="D7" t="b">
        <v>1</v>
      </c>
      <c r="E7" t="s">
        <v>11</v>
      </c>
      <c r="F7" t="s">
        <v>2259</v>
      </c>
      <c r="G7" t="s">
        <v>2654</v>
      </c>
      <c r="H7" t="s">
        <v>133</v>
      </c>
      <c r="I7" t="s">
        <v>133</v>
      </c>
      <c r="J7" t="s">
        <v>3546</v>
      </c>
      <c r="K7" t="s">
        <v>633</v>
      </c>
      <c r="L7" t="str">
        <f>LEFT(J7,141)&amp;" &lt;br&gt; &amp;nbsp;&amp;nbsp;&amp;nbsp;&amp;nbsp;&amp;nbsp;&amp;nbsp;&amp;nbsp;&amp;nbsp;"&amp;MID(J7,2,142)&amp;MID(J7,142,500)&amp;"&lt;br&gt;&lt;br&gt;"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7" t="str">
        <f>"    ref_intext_"&amp;E7&amp;": "&amp;""""&amp;H7&amp;""""</f>
        <v xml:space="preserve">    ref_intext_rcsc_2024: "Alberta Remote Camera Steering Committee [RCSC], 2024"</v>
      </c>
      <c r="N7" t="str">
        <f>"    ref_bib_"&amp;E7&amp;": "&amp;""""&amp;J7&amp;""""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A8" t="s">
        <v>2626</v>
      </c>
      <c r="B8" t="b">
        <v>1</v>
      </c>
      <c r="C8" t="b">
        <v>0</v>
      </c>
      <c r="D8" t="b">
        <v>0</v>
      </c>
      <c r="E8" t="s">
        <v>1458</v>
      </c>
      <c r="F8" t="s">
        <v>2260</v>
      </c>
      <c r="G8" t="s">
        <v>2655</v>
      </c>
      <c r="H8" t="s">
        <v>328</v>
      </c>
      <c r="I8" t="s">
        <v>328</v>
      </c>
      <c r="J8" t="s">
        <v>1734</v>
      </c>
      <c r="K8" t="s">
        <v>633</v>
      </c>
      <c r="L8" t="str">
        <f>LEFT(J8,141)&amp;" &lt;br&gt; &amp;nbsp;&amp;nbsp;&amp;nbsp;&amp;nbsp;&amp;nbsp;&amp;nbsp;&amp;nbsp;&amp;nbsp;"&amp;MID(J8,2,142)&amp;MID(J8,142,500)&amp;"&lt;br&gt;&lt;br&gt;"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8" t="str">
        <f>"    ref_intext_"&amp;E8&amp;": "&amp;""""&amp;H8&amp;""""</f>
        <v xml:space="preserve">    ref_intext_alonso_et_al_2015: "Alonso et al., 2015"</v>
      </c>
      <c r="N8" t="str">
        <f>"    ref_bib_"&amp;E8&amp;": "&amp;""""&amp;J8&amp;""""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A9" t="s">
        <v>2626</v>
      </c>
      <c r="B9" t="b">
        <v>0</v>
      </c>
      <c r="C9" t="b">
        <v>0</v>
      </c>
      <c r="D9" t="s">
        <v>800</v>
      </c>
      <c r="E9" t="s">
        <v>1459</v>
      </c>
      <c r="F9" t="s">
        <v>2261</v>
      </c>
      <c r="G9" t="s">
        <v>2656</v>
      </c>
      <c r="H9" t="s">
        <v>327</v>
      </c>
      <c r="I9" t="s">
        <v>327</v>
      </c>
      <c r="J9" t="s">
        <v>1735</v>
      </c>
      <c r="K9" t="s">
        <v>633</v>
      </c>
      <c r="L9" t="str">
        <f>LEFT(J9,141)&amp;" &lt;br&gt; &amp;nbsp;&amp;nbsp;&amp;nbsp;&amp;nbsp;&amp;nbsp;&amp;nbsp;&amp;nbsp;&amp;nbsp;"&amp;MID(J9,2,142)&amp;MID(J9,142,500)&amp;"&lt;br&gt;&lt;br&gt;"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9" t="str">
        <f>"    ref_intext_"&amp;E9&amp;": "&amp;""""&amp;H9&amp;""""</f>
        <v xml:space="preserve">    ref_intext_ames_et_al_2011: "Ames et al., 2020"</v>
      </c>
      <c r="N9" t="str">
        <f>"    ref_bib_"&amp;E9&amp;": "&amp;""""&amp;J9&amp;""""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A10" t="s">
        <v>2626</v>
      </c>
      <c r="B10" t="b">
        <v>1</v>
      </c>
      <c r="C10" t="b">
        <v>0</v>
      </c>
      <c r="D10" t="b">
        <v>1</v>
      </c>
      <c r="E10" t="s">
        <v>1460</v>
      </c>
      <c r="F10" t="s">
        <v>2262</v>
      </c>
      <c r="G10" t="s">
        <v>2657</v>
      </c>
      <c r="H10" t="s">
        <v>326</v>
      </c>
      <c r="I10" t="s">
        <v>326</v>
      </c>
      <c r="J10" t="s">
        <v>1736</v>
      </c>
      <c r="K10" t="s">
        <v>633</v>
      </c>
      <c r="L10" t="str">
        <f>LEFT(J10,141)&amp;" &lt;br&gt; &amp;nbsp;&amp;nbsp;&amp;nbsp;&amp;nbsp;&amp;nbsp;&amp;nbsp;&amp;nbsp;&amp;nbsp;"&amp;MID(J10,2,142)&amp;MID(J10,142,500)&amp;"&lt;br&gt;&lt;br&gt;"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0" t="str">
        <f>"    ref_intext_"&amp;E10&amp;": "&amp;""""&amp;H10&amp;""""</f>
        <v xml:space="preserve">    ref_intext_anile_devillard_2016: "Anile &amp; Devillard, 2016"</v>
      </c>
      <c r="N10" t="str">
        <f>"    ref_bib_"&amp;E10&amp;": "&amp;""""&amp;J10&amp;""""</f>
        <v xml:space="preserve">    ref_bib_anile_devillard_2016: "Anile, S., &amp; Devillard, S. (2016). Study Design and Body Mass Influence RAIs from Camera Trap Studies: Evidence from the Felidae. *Animal Conservation, 19*(1), 35–45. &lt;https://doi.org/10.1111/acv.12214&gt;"</v>
      </c>
    </row>
    <row r="11" spans="1:14">
      <c r="A11" t="s">
        <v>2626</v>
      </c>
      <c r="B11" t="b">
        <v>1</v>
      </c>
      <c r="C11" t="b">
        <v>0</v>
      </c>
      <c r="D11" t="b">
        <v>0</v>
      </c>
      <c r="E11" t="s">
        <v>1461</v>
      </c>
      <c r="F11" t="s">
        <v>2263</v>
      </c>
      <c r="G11" t="s">
        <v>2658</v>
      </c>
      <c r="H11" t="s">
        <v>325</v>
      </c>
      <c r="I11" t="s">
        <v>325</v>
      </c>
      <c r="J11" t="s">
        <v>1737</v>
      </c>
      <c r="K11" t="s">
        <v>633</v>
      </c>
      <c r="L11" t="str">
        <f>LEFT(J11,141)&amp;" &lt;br&gt; &amp;nbsp;&amp;nbsp;&amp;nbsp;&amp;nbsp;&amp;nbsp;&amp;nbsp;&amp;nbsp;&amp;nbsp;"&amp;MID(J11,2,142)&amp;MID(J11,142,500)&amp;"&lt;br&gt;&lt;br&gt;"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1" t="str">
        <f>"    ref_intext_"&amp;E11&amp;": "&amp;""""&amp;H11&amp;""""</f>
        <v xml:space="preserve">    ref_intext_apps_mcnutt_2018: "Apps &amp; McNutt, 2018"</v>
      </c>
      <c r="N11" t="str">
        <f>"    ref_bib_"&amp;E11&amp;": "&amp;""""&amp;J11&amp;""""</f>
        <v xml:space="preserve">    ref_bib_apps_mcnutt_2018: "Apps, P. J., &amp; McNutt, J. W. (2018). How Camera Traps work and how to work them. *African Journal of Ecology, 56*(4), 702–709. &lt;https://doi.org/10.1111/aje.12563&gt;"</v>
      </c>
    </row>
    <row r="12" spans="1:14">
      <c r="A12" t="s">
        <v>2626</v>
      </c>
      <c r="B12" t="b">
        <v>1</v>
      </c>
      <c r="C12" t="b">
        <v>0</v>
      </c>
      <c r="D12" t="b">
        <v>0</v>
      </c>
      <c r="E12" t="s">
        <v>1462</v>
      </c>
      <c r="F12" t="s">
        <v>2264</v>
      </c>
      <c r="G12" t="s">
        <v>2659</v>
      </c>
      <c r="H12" t="s">
        <v>324</v>
      </c>
      <c r="I12" t="s">
        <v>834</v>
      </c>
      <c r="J12" t="s">
        <v>1738</v>
      </c>
      <c r="K12" t="s">
        <v>633</v>
      </c>
      <c r="L12" t="str">
        <f>LEFT(J12,141)&amp;" &lt;br&gt; &amp;nbsp;&amp;nbsp;&amp;nbsp;&amp;nbsp;&amp;nbsp;&amp;nbsp;&amp;nbsp;&amp;nbsp;"&amp;MID(J12,2,142)&amp;MID(J12,142,500)&amp;"&lt;br&gt;&lt;br&gt;"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2" t="str">
        <f>"    ref_intext_"&amp;E12&amp;": "&amp;""""&amp;H12&amp;""""</f>
        <v xml:space="preserve">    ref_intext_arnason_et_al_1991: "Arnason et al., 1991"</v>
      </c>
      <c r="N12" t="str">
        <f>"    ref_bib_"&amp;E12&amp;": "&amp;""""&amp;J12&amp;""""</f>
        <v xml:space="preserve">    ref_bib_arnason_et_al_1991: "Arnason, A. N., Schwarz, C. J., &amp; Gerrard, J. M. (1991). Estimating Closed Population Size and Number of Marked Animals from Sighting Data. *Journal of Wildlife Management, 55*(4), 716–730. &lt;https://doi.org/10.2307/3809524&gt;"</v>
      </c>
    </row>
    <row r="13" spans="1:14">
      <c r="A13" t="s">
        <v>2626</v>
      </c>
      <c r="B13" t="b">
        <v>1</v>
      </c>
      <c r="C13" t="b">
        <v>0</v>
      </c>
      <c r="D13" t="b">
        <v>0</v>
      </c>
      <c r="E13" t="s">
        <v>1463</v>
      </c>
      <c r="F13" t="s">
        <v>2265</v>
      </c>
      <c r="G13" t="s">
        <v>2660</v>
      </c>
      <c r="H13" t="s">
        <v>323</v>
      </c>
      <c r="I13" t="s">
        <v>323</v>
      </c>
      <c r="J13" t="s">
        <v>1739</v>
      </c>
      <c r="K13" t="s">
        <v>633</v>
      </c>
      <c r="L13" t="str">
        <f>LEFT(J13,141)&amp;" &lt;br&gt; &amp;nbsp;&amp;nbsp;&amp;nbsp;&amp;nbsp;&amp;nbsp;&amp;nbsp;&amp;nbsp;&amp;nbsp;"&amp;MID(J13,2,142)&amp;MID(J13,142,500)&amp;"&lt;br&gt;&lt;br&gt;"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3" t="str">
        <f>"    ref_intext_"&amp;E13&amp;": "&amp;""""&amp;H13&amp;""""</f>
        <v xml:space="preserve">    ref_intext_augustine_et_al_2018: "Augustine et al., 2018"</v>
      </c>
      <c r="N13" t="str">
        <f>"    ref_bib_"&amp;E13&amp;": "&amp;""""&amp;J13&amp;""""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4" spans="1:14">
      <c r="A14" t="s">
        <v>2626</v>
      </c>
      <c r="B14" t="b">
        <v>1</v>
      </c>
      <c r="C14" t="b">
        <v>0</v>
      </c>
      <c r="D14" t="b">
        <v>0</v>
      </c>
      <c r="E14" t="s">
        <v>1464</v>
      </c>
      <c r="F14" t="s">
        <v>2266</v>
      </c>
      <c r="G14" t="s">
        <v>2661</v>
      </c>
      <c r="H14" t="s">
        <v>322</v>
      </c>
      <c r="I14" t="s">
        <v>322</v>
      </c>
      <c r="J14" t="s">
        <v>1740</v>
      </c>
      <c r="K14" t="s">
        <v>633</v>
      </c>
      <c r="L14" t="str">
        <f>LEFT(J14,141)&amp;" &lt;br&gt; &amp;nbsp;&amp;nbsp;&amp;nbsp;&amp;nbsp;&amp;nbsp;&amp;nbsp;&amp;nbsp;&amp;nbsp;"&amp;MID(J14,2,142)&amp;MID(J14,142,500)&amp;"&lt;br&gt;&lt;br&gt;"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4" t="str">
        <f>"    ref_intext_"&amp;E14&amp;": "&amp;""""&amp;H14&amp;""""</f>
        <v xml:space="preserve">    ref_intext_augustine_et_al_2019: "Augustine et al., 2019"</v>
      </c>
      <c r="N14" t="str">
        <f>"    ref_bib_"&amp;E14&amp;": "&amp;""""&amp;J14&amp;""""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5" spans="1:14">
      <c r="A15" t="s">
        <v>2628</v>
      </c>
      <c r="B15" t="b">
        <v>0</v>
      </c>
      <c r="C15" t="b">
        <v>0</v>
      </c>
      <c r="E15" t="s">
        <v>1723</v>
      </c>
      <c r="F15" t="s">
        <v>2267</v>
      </c>
      <c r="G15" t="s">
        <v>2662</v>
      </c>
      <c r="H15" t="s">
        <v>1724</v>
      </c>
      <c r="I15" t="s">
        <v>1724</v>
      </c>
      <c r="J15" t="s">
        <v>1722</v>
      </c>
      <c r="K15" t="s">
        <v>633</v>
      </c>
      <c r="L15" t="str">
        <f>LEFT(J15,141)&amp;" &lt;br&gt; &amp;nbsp;&amp;nbsp;&amp;nbsp;&amp;nbsp;&amp;nbsp;&amp;nbsp;&amp;nbsp;&amp;nbsp;"&amp;MID(J15,2,142)&amp;MID(J15,142,500)&amp;"&lt;br&gt;&lt;br&gt;"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5" t="str">
        <f>"    ref_intext_"&amp;E15&amp;": "&amp;""""&amp;H15&amp;""""</f>
        <v xml:space="preserve">    ref_intext_baylor_tutoring_center_2021: "Baylor Tutoring Center, 2021"</v>
      </c>
      <c r="N15" t="str">
        <f>"    ref_bib_"&amp;E15&amp;": "&amp;""""&amp;J15&amp;""""</f>
        <v xml:space="preserve">    ref_bib_baylor_tutoring_center_2021: "Baylor Tutoring Center. (2021, July 31). *Species Diversity and Species Richness* [Video]. YouTube. &lt;https://www.youtube.com/watch?v=UXJ0r4hjbqI&gt;"</v>
      </c>
    </row>
    <row r="16" spans="1:14">
      <c r="A16" t="s">
        <v>2628</v>
      </c>
      <c r="B16" t="b">
        <v>1</v>
      </c>
      <c r="C16" t="b">
        <v>0</v>
      </c>
      <c r="D16" t="b">
        <v>0</v>
      </c>
      <c r="E16" t="s">
        <v>1465</v>
      </c>
      <c r="F16" t="s">
        <v>2268</v>
      </c>
      <c r="G16" t="s">
        <v>2663</v>
      </c>
      <c r="H16" t="s">
        <v>319</v>
      </c>
      <c r="I16" t="s">
        <v>319</v>
      </c>
      <c r="J16" t="s">
        <v>1741</v>
      </c>
      <c r="K16" t="s">
        <v>633</v>
      </c>
      <c r="L16" t="str">
        <f>LEFT(J16,141)&amp;" &lt;br&gt; &amp;nbsp;&amp;nbsp;&amp;nbsp;&amp;nbsp;&amp;nbsp;&amp;nbsp;&amp;nbsp;&amp;nbsp;"&amp;MID(J16,2,142)&amp;MID(J16,142,500)&amp;"&lt;br&gt;&lt;br&gt;"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6" t="str">
        <f>"    ref_intext_"&amp;E16&amp;": "&amp;""""&amp;H16&amp;""""</f>
        <v xml:space="preserve">    ref_intext_bayne_et_al_2021: "Bayne et al., 2021"</v>
      </c>
      <c r="N16" t="str">
        <f>"    ref_bib_"&amp;E16&amp;": "&amp;""""&amp;J16&amp;""""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4">
      <c r="A17" t="s">
        <v>2628</v>
      </c>
      <c r="B17" t="b">
        <v>0</v>
      </c>
      <c r="C17" t="b">
        <v>0</v>
      </c>
      <c r="D17" t="s">
        <v>800</v>
      </c>
      <c r="E17" t="s">
        <v>1466</v>
      </c>
      <c r="F17" t="s">
        <v>2269</v>
      </c>
      <c r="G17" t="s">
        <v>2664</v>
      </c>
      <c r="H17" t="s">
        <v>320</v>
      </c>
      <c r="I17" t="s">
        <v>320</v>
      </c>
      <c r="J17" t="s">
        <v>1742</v>
      </c>
      <c r="K17" t="s">
        <v>633</v>
      </c>
      <c r="L17" t="str">
        <f>LEFT(J17,141)&amp;" &lt;br&gt; &amp;nbsp;&amp;nbsp;&amp;nbsp;&amp;nbsp;&amp;nbsp;&amp;nbsp;&amp;nbsp;&amp;nbsp;"&amp;MID(J17,2,142)&amp;MID(J17,142,500)&amp;"&lt;br&gt;&lt;br&gt;"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7" t="str">
        <f>"    ref_intext_"&amp;E17&amp;": "&amp;""""&amp;H17&amp;""""</f>
        <v xml:space="preserve">    ref_intext_bayne_et_al_2022: "Bayne et al., 2022"</v>
      </c>
      <c r="N17" t="str">
        <f>"    ref_bib_"&amp;E17&amp;": "&amp;""""&amp;J17&amp;""""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4">
      <c r="A18" t="s">
        <v>2628</v>
      </c>
      <c r="E18" t="s">
        <v>3790</v>
      </c>
      <c r="F18" t="s">
        <v>2270</v>
      </c>
      <c r="G18" t="s">
        <v>2665</v>
      </c>
      <c r="H18" t="s">
        <v>3791</v>
      </c>
      <c r="I18" t="s">
        <v>3791</v>
      </c>
      <c r="J18" t="s">
        <v>3792</v>
      </c>
      <c r="K18" t="s">
        <v>633</v>
      </c>
      <c r="L18" t="str">
        <f>LEFT(J18,141)&amp;" &lt;br&gt; &amp;nbsp;&amp;nbsp;&amp;nbsp;&amp;nbsp;&amp;nbsp;&amp;nbsp;&amp;nbsp;&amp;nbsp;"&amp;MID(J18,2,142)&amp;MID(J18,142,500)&amp;"&lt;br&gt;&lt;br&gt;"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8" t="str">
        <f>"    ref_intext_"&amp;E18&amp;": "&amp;""""&amp;H18&amp;""""</f>
        <v xml:space="preserve">    ref_intext_becker_et_al_2021: "Becker et al., 2021"</v>
      </c>
      <c r="N18" t="str">
        <f>"    ref_bib_"&amp;E18&amp;": "&amp;""""&amp;J18&amp;""""</f>
        <v xml:space="preserve">    ref_bib_becker_et_al_2021: "Becker, M. Huggard, D. J., &amp; the Alberta Biodiversity Monitoring Institute (ABMI). *Estimating animal density using TIFC (Time In Front of Camera).* &lt;https://github.com/mabecker89/tifc-method&gt;"</v>
      </c>
    </row>
    <row r="19" spans="1:14">
      <c r="A19" t="s">
        <v>2628</v>
      </c>
      <c r="B19" t="b">
        <v>1</v>
      </c>
      <c r="C19" t="b">
        <v>1</v>
      </c>
      <c r="D19" t="b">
        <v>0</v>
      </c>
      <c r="E19" t="s">
        <v>1467</v>
      </c>
      <c r="F19" t="s">
        <v>2270</v>
      </c>
      <c r="G19" t="s">
        <v>2665</v>
      </c>
      <c r="H19" t="s">
        <v>318</v>
      </c>
      <c r="I19" t="s">
        <v>318</v>
      </c>
      <c r="J19" t="s">
        <v>3504</v>
      </c>
      <c r="K19" t="s">
        <v>633</v>
      </c>
      <c r="L19" t="str">
        <f>LEFT(J19,141)&amp;" &lt;br&gt; &amp;nbsp;&amp;nbsp;&amp;nbsp;&amp;nbsp;&amp;nbsp;&amp;nbsp;&amp;nbsp;&amp;nbsp;"&amp;MID(J19,2,142)&amp;MID(J19,142,500)&amp;"&lt;br&gt;&lt;br&gt;"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9" t="str">
        <f>"    ref_intext_"&amp;E19&amp;": "&amp;""""&amp;H19&amp;""""</f>
        <v xml:space="preserve">    ref_intext_becker_et_al_2022: "Becker et al., 2022"</v>
      </c>
      <c r="N19" t="str">
        <f>"    ref_bib_"&amp;E19&amp;": "&amp;""""&amp;J19&amp;""""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0" spans="1:14">
      <c r="A20" t="s">
        <v>2628</v>
      </c>
      <c r="B20" t="b">
        <v>1</v>
      </c>
      <c r="C20" t="b">
        <v>0</v>
      </c>
      <c r="D20" t="b">
        <v>0</v>
      </c>
      <c r="E20" t="s">
        <v>1468</v>
      </c>
      <c r="F20" t="s">
        <v>2271</v>
      </c>
      <c r="G20" t="s">
        <v>2666</v>
      </c>
      <c r="H20" t="s">
        <v>317</v>
      </c>
      <c r="I20" t="s">
        <v>833</v>
      </c>
      <c r="J20" t="s">
        <v>1743</v>
      </c>
      <c r="K20" t="s">
        <v>633</v>
      </c>
      <c r="L20" t="str">
        <f>LEFT(J20,141)&amp;" &lt;br&gt; &amp;nbsp;&amp;nbsp;&amp;nbsp;&amp;nbsp;&amp;nbsp;&amp;nbsp;&amp;nbsp;&amp;nbsp;"&amp;MID(J20,2,142)&amp;MID(J20,142,500)&amp;"&lt;br&gt;&lt;br&gt;"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0" t="str">
        <f>"    ref_intext_"&amp;E20&amp;": "&amp;""""&amp;H20&amp;""""</f>
        <v xml:space="preserve">    ref_intext_beery_et_al_2019: "Beery et al., 2019"</v>
      </c>
      <c r="N20" t="str">
        <f>"    ref_bib_"&amp;E20&amp;": "&amp;""""&amp;J20&amp;""""</f>
        <v xml:space="preserve">    ref_bib_beery_et_al_2019: "Beery, S., Morris, D., &amp; Yang, S. (2019). Efficient Pipeline for Camera Trap Image Review. *Microsoft AI for Earth*. &lt;https://doi.org/10.48550/arXiv.1907.06772&gt;"</v>
      </c>
    </row>
    <row r="21" spans="1:14">
      <c r="A21" t="s">
        <v>2628</v>
      </c>
      <c r="B21" t="b">
        <v>1</v>
      </c>
      <c r="C21" t="b">
        <v>0</v>
      </c>
      <c r="D21" t="b">
        <v>0</v>
      </c>
      <c r="E21" t="s">
        <v>1469</v>
      </c>
      <c r="F21" t="s">
        <v>2272</v>
      </c>
      <c r="G21" t="s">
        <v>2667</v>
      </c>
      <c r="H21" t="s">
        <v>316</v>
      </c>
      <c r="I21" t="s">
        <v>316</v>
      </c>
      <c r="J21" t="s">
        <v>3547</v>
      </c>
      <c r="K21" t="s">
        <v>633</v>
      </c>
      <c r="L21" t="str">
        <f>LEFT(J21,141)&amp;" &lt;br&gt; &amp;nbsp;&amp;nbsp;&amp;nbsp;&amp;nbsp;&amp;nbsp;&amp;nbsp;&amp;nbsp;&amp;nbsp;"&amp;MID(J21,2,142)&amp;MID(J21,142,500)&amp;"&lt;br&gt;&lt;br&gt;"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1" t="str">
        <f>"    ref_intext_"&amp;E21&amp;": "&amp;""""&amp;H21&amp;""""</f>
        <v xml:space="preserve">    ref_intext_bessone_et_al_2020: "Bessone et al., 2020"</v>
      </c>
      <c r="N21" t="str">
        <f>"    ref_bib_"&amp;E21&amp;": "&amp;""""&amp;J21&amp;""""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2" spans="1:14">
      <c r="A22" t="s">
        <v>2628</v>
      </c>
      <c r="B22" t="b">
        <v>1</v>
      </c>
      <c r="C22" t="b">
        <v>0</v>
      </c>
      <c r="D22" t="b">
        <v>0</v>
      </c>
      <c r="E22" t="s">
        <v>1470</v>
      </c>
      <c r="F22" t="s">
        <v>2273</v>
      </c>
      <c r="G22" t="s">
        <v>2668</v>
      </c>
      <c r="H22" t="s">
        <v>315</v>
      </c>
      <c r="I22" t="s">
        <v>315</v>
      </c>
      <c r="J22" t="s">
        <v>1744</v>
      </c>
      <c r="K22" t="s">
        <v>633</v>
      </c>
      <c r="L22" t="str">
        <f>LEFT(J22,141)&amp;" &lt;br&gt; &amp;nbsp;&amp;nbsp;&amp;nbsp;&amp;nbsp;&amp;nbsp;&amp;nbsp;&amp;nbsp;&amp;nbsp;"&amp;MID(J22,2,142)&amp;MID(J22,142,500)&amp;"&lt;br&gt;&lt;br&gt;"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2" t="str">
        <f>"    ref_intext_"&amp;E22&amp;": "&amp;""""&amp;H22&amp;""""</f>
        <v xml:space="preserve">    ref_intext_bischof_et_al_2020: "Bischof et al., 2020"</v>
      </c>
      <c r="N22" t="str">
        <f>"    ref_bib_"&amp;E22&amp;": "&amp;""""&amp;J22&amp;""""</f>
        <v xml:space="preserve">    ref_bib_bischof_et_al_2020: "Bischof, R., Dupont, P., Milleret, C., ChipperfIeld, J., &amp; Royle, J. A. (2020). Consequences of Ignoring Group Association in Spatial Capture-Recapture Analysis. *Wildlife Biology, 2020*(1). &lt;https://doi.org/10.2981/wlb.00649&gt;"</v>
      </c>
    </row>
    <row r="23" spans="1:14">
      <c r="A23" t="s">
        <v>2628</v>
      </c>
      <c r="B23" t="b">
        <v>1</v>
      </c>
      <c r="C23" t="b">
        <v>0</v>
      </c>
      <c r="D23" t="b">
        <v>0</v>
      </c>
      <c r="E23" t="s">
        <v>1471</v>
      </c>
      <c r="F23" t="s">
        <v>2274</v>
      </c>
      <c r="G23" t="s">
        <v>2669</v>
      </c>
      <c r="H23" t="s">
        <v>314</v>
      </c>
      <c r="I23" t="s">
        <v>314</v>
      </c>
      <c r="J23" t="s">
        <v>1745</v>
      </c>
      <c r="K23" t="s">
        <v>633</v>
      </c>
      <c r="L23" t="str">
        <f>LEFT(J23,141)&amp;" &lt;br&gt; &amp;nbsp;&amp;nbsp;&amp;nbsp;&amp;nbsp;&amp;nbsp;&amp;nbsp;&amp;nbsp;&amp;nbsp;"&amp;MID(J23,2,142)&amp;MID(J23,142,500)&amp;"&lt;br&gt;&lt;br&gt;"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3" t="str">
        <f>"    ref_intext_"&amp;E23&amp;": "&amp;""""&amp;H23&amp;""""</f>
        <v xml:space="preserve">    ref_intext_blanc_et_al_2013: "Blanc et al., 2013"</v>
      </c>
      <c r="N23" t="str">
        <f>"    ref_bib_"&amp;E23&amp;": "&amp;""""&amp;J23&amp;""""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4" spans="1:14">
      <c r="A24" t="s">
        <v>2628</v>
      </c>
      <c r="B24" t="b">
        <v>1</v>
      </c>
      <c r="C24" t="b">
        <v>0</v>
      </c>
      <c r="D24" t="b">
        <v>1</v>
      </c>
      <c r="E24" t="s">
        <v>1472</v>
      </c>
      <c r="F24" t="s">
        <v>2275</v>
      </c>
      <c r="G24" t="s">
        <v>2670</v>
      </c>
      <c r="H24" t="s">
        <v>313</v>
      </c>
      <c r="I24" t="s">
        <v>832</v>
      </c>
      <c r="J24" t="s">
        <v>1746</v>
      </c>
      <c r="K24" t="s">
        <v>633</v>
      </c>
      <c r="L24" t="str">
        <f>LEFT(J24,141)&amp;" &lt;br&gt; &amp;nbsp;&amp;nbsp;&amp;nbsp;&amp;nbsp;&amp;nbsp;&amp;nbsp;&amp;nbsp;&amp;nbsp;"&amp;MID(J24,2,142)&amp;MID(J24,142,500)&amp;"&lt;br&gt;&lt;br&gt;"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4" t="str">
        <f>"    ref_intext_"&amp;E24&amp;": "&amp;""""&amp;H24&amp;""""</f>
        <v xml:space="preserve">    ref_intext_blasco_moreno_et_al_2019: "Blasco-Moreno et al., 2019"</v>
      </c>
      <c r="N24" t="str">
        <f>"    ref_bib_"&amp;E24&amp;": "&amp;""""&amp;J24&amp;""""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5" spans="1:14">
      <c r="A25" t="s">
        <v>2628</v>
      </c>
      <c r="B25" t="b">
        <v>1</v>
      </c>
      <c r="C25" t="b">
        <v>0</v>
      </c>
      <c r="D25" t="b">
        <v>0</v>
      </c>
      <c r="E25" t="s">
        <v>1473</v>
      </c>
      <c r="F25" t="s">
        <v>2276</v>
      </c>
      <c r="G25" t="s">
        <v>2671</v>
      </c>
      <c r="H25" t="s">
        <v>312</v>
      </c>
      <c r="I25" t="s">
        <v>312</v>
      </c>
      <c r="J25" t="s">
        <v>1747</v>
      </c>
      <c r="K25" t="s">
        <v>633</v>
      </c>
      <c r="L25" t="str">
        <f>LEFT(J25,141)&amp;" &lt;br&gt; &amp;nbsp;&amp;nbsp;&amp;nbsp;&amp;nbsp;&amp;nbsp;&amp;nbsp;&amp;nbsp;&amp;nbsp;"&amp;MID(J25,2,142)&amp;MID(J25,142,500)&amp;"&lt;br&gt;&lt;br&gt;"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5" t="str">
        <f>"    ref_intext_"&amp;E25&amp;": "&amp;""""&amp;H25&amp;""""</f>
        <v xml:space="preserve">    ref_intext_bliss_fisher_1953: "Bliss &amp; Fisher, 1953"</v>
      </c>
      <c r="N25" t="str">
        <f>"    ref_bib_"&amp;E25&amp;": "&amp;""""&amp;J25&amp;""""</f>
        <v xml:space="preserve">    ref_bib_bliss_fisher_1953: "Bliss, C. I., &amp; Fisher, R. A. (1953). Fitting the Negative Binomial Distribution to Biological Data. *Biometrics, 9*(2), 176-200. &lt;https://doi.org/10.2307/3001850&gt;"</v>
      </c>
    </row>
    <row r="26" spans="1:14">
      <c r="A26" t="s">
        <v>2628</v>
      </c>
      <c r="B26" t="b">
        <v>1</v>
      </c>
      <c r="C26" t="b">
        <v>0</v>
      </c>
      <c r="D26" t="b">
        <v>0</v>
      </c>
      <c r="E26" t="s">
        <v>1474</v>
      </c>
      <c r="F26" t="s">
        <v>2277</v>
      </c>
      <c r="G26" t="s">
        <v>2672</v>
      </c>
      <c r="H26" t="s">
        <v>311</v>
      </c>
      <c r="I26" t="s">
        <v>311</v>
      </c>
      <c r="J26" t="s">
        <v>1748</v>
      </c>
      <c r="K26" t="s">
        <v>633</v>
      </c>
      <c r="L26" t="str">
        <f>LEFT(J26,141)&amp;" &lt;br&gt; &amp;nbsp;&amp;nbsp;&amp;nbsp;&amp;nbsp;&amp;nbsp;&amp;nbsp;&amp;nbsp;&amp;nbsp;"&amp;MID(J26,2,142)&amp;MID(J26,142,500)&amp;"&lt;br&gt;&lt;br&gt;"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6" t="str">
        <f>"    ref_intext_"&amp;E26&amp;": "&amp;""""&amp;H26&amp;""""</f>
        <v xml:space="preserve">    ref_intext_borcher_marques_2017: "Borcher &amp; Marques, 2017"</v>
      </c>
      <c r="N26" t="str">
        <f>"    ref_bib_"&amp;E26&amp;": "&amp;""""&amp;J26&amp;""""</f>
        <v xml:space="preserve">    ref_bib_borcher_marques_2017: "Borcher, D. L., &amp; Marques, T. A. (2017). From Distance Sampling to Spatial Capture–Recapture. *Asta Advances In Statistical Analysis, 101*, 475–494. &lt;https://link.springer.com/article/10.1007/s10182-016-0287-7&gt;"</v>
      </c>
    </row>
    <row r="27" spans="1:14">
      <c r="A27" t="s">
        <v>2628</v>
      </c>
      <c r="B27" t="b">
        <v>1</v>
      </c>
      <c r="C27" t="b">
        <v>0</v>
      </c>
      <c r="D27" t="b">
        <v>0</v>
      </c>
      <c r="E27" t="s">
        <v>1475</v>
      </c>
      <c r="F27" t="s">
        <v>2278</v>
      </c>
      <c r="G27" t="s">
        <v>2673</v>
      </c>
      <c r="H27" t="s">
        <v>309</v>
      </c>
      <c r="I27" t="s">
        <v>309</v>
      </c>
      <c r="J27" t="s">
        <v>1749</v>
      </c>
      <c r="K27" t="s">
        <v>633</v>
      </c>
      <c r="L27" t="str">
        <f>LEFT(J27,141)&amp;" &lt;br&gt; &amp;nbsp;&amp;nbsp;&amp;nbsp;&amp;nbsp;&amp;nbsp;&amp;nbsp;&amp;nbsp;&amp;nbsp;"&amp;MID(J27,2,142)&amp;MID(J27,142,500)&amp;"&lt;br&gt;&lt;br&gt;"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7" t="str">
        <f>"    ref_intext_"&amp;E27&amp;": "&amp;""""&amp;H27&amp;""""</f>
        <v xml:space="preserve">    ref_intext_borchers_efford_2008: "Borchers &amp; Efford, 2008"</v>
      </c>
      <c r="N27" t="str">
        <f>"    ref_bib_"&amp;E27&amp;": "&amp;""""&amp;J27&amp;""""</f>
        <v xml:space="preserve">    ref_bib_borchers_efford_2008: "Borchers, D. L., &amp; Efford, M. G. (2008). Spatially Explicit Maximum Likelihood Methods for Capture-Recapture Studies. *Biometrics, 64*(2), 377–385. &lt;https://doi.org/10.1111/j.1541-0420.2007.00927.x&gt;"</v>
      </c>
    </row>
    <row r="28" spans="1:14">
      <c r="A28" t="s">
        <v>2628</v>
      </c>
      <c r="B28" t="b">
        <v>0</v>
      </c>
      <c r="C28" t="b">
        <v>0</v>
      </c>
      <c r="E28" t="s">
        <v>1476</v>
      </c>
      <c r="F28" t="s">
        <v>2279</v>
      </c>
      <c r="G28" t="s">
        <v>2674</v>
      </c>
      <c r="H28" t="s">
        <v>308</v>
      </c>
      <c r="I28" t="s">
        <v>308</v>
      </c>
      <c r="J28" t="s">
        <v>3548</v>
      </c>
      <c r="K28" t="s">
        <v>633</v>
      </c>
      <c r="L28" t="str">
        <f>LEFT(J28,141)&amp;" &lt;br&gt; &amp;nbsp;&amp;nbsp;&amp;nbsp;&amp;nbsp;&amp;nbsp;&amp;nbsp;&amp;nbsp;&amp;nbsp;"&amp;MID(J28,2,142)&amp;MID(J28,142,500)&amp;"&lt;br&gt;&lt;br&gt;"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8" t="str">
        <f>"    ref_intext_"&amp;E28&amp;": "&amp;""""&amp;H28&amp;""""</f>
        <v xml:space="preserve">    ref_intext_borchers_et_al_2015: "Borchers et al., 2015"</v>
      </c>
      <c r="N28" t="str">
        <f>"    ref_bib_"&amp;E28&amp;": "&amp;""""&amp;J28&amp;""""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9" spans="1:14">
      <c r="A29" t="s">
        <v>2628</v>
      </c>
      <c r="B29" t="b">
        <v>0</v>
      </c>
      <c r="C29" t="b">
        <v>0</v>
      </c>
      <c r="E29" t="s">
        <v>37</v>
      </c>
      <c r="F29" t="s">
        <v>2280</v>
      </c>
      <c r="G29" t="s">
        <v>2675</v>
      </c>
      <c r="H29" t="s">
        <v>310</v>
      </c>
      <c r="I29" t="s">
        <v>310</v>
      </c>
      <c r="J29" t="s">
        <v>1750</v>
      </c>
      <c r="K29" t="s">
        <v>633</v>
      </c>
      <c r="L29" t="str">
        <f>LEFT(J29,141)&amp;" &lt;br&gt; &amp;nbsp;&amp;nbsp;&amp;nbsp;&amp;nbsp;&amp;nbsp;&amp;nbsp;&amp;nbsp;&amp;nbsp;"&amp;MID(J29,2,142)&amp;MID(J29,142,500)&amp;"&lt;br&gt;&lt;br&gt;"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9" t="str">
        <f>"    ref_intext_"&amp;E29&amp;": "&amp;""""&amp;H29&amp;""""</f>
        <v xml:space="preserve">    ref_intext_borchers_2012: "Borchers, 2012"</v>
      </c>
      <c r="N29" t="str">
        <f>"    ref_bib_"&amp;E29&amp;": "&amp;""""&amp;J29&amp;""""</f>
        <v xml:space="preserve">    ref_bib_borchers_2012: "Borchers, D. (2012). A non-technical overview of spatially explicit capture–recapture models. *Journal of Ornithology, 152*(S2), 435–444. &lt;https://doi.org/10.1007/s10336-010-0583-z&gt;"</v>
      </c>
    </row>
    <row r="30" spans="1:14">
      <c r="A30" t="s">
        <v>2628</v>
      </c>
      <c r="B30" t="b">
        <v>1</v>
      </c>
      <c r="C30" t="b">
        <v>1</v>
      </c>
      <c r="D30" t="b">
        <v>0</v>
      </c>
      <c r="E30" t="s">
        <v>1477</v>
      </c>
      <c r="F30" t="s">
        <v>2281</v>
      </c>
      <c r="G30" t="s">
        <v>2676</v>
      </c>
      <c r="H30" t="s">
        <v>307</v>
      </c>
      <c r="I30" t="s">
        <v>831</v>
      </c>
      <c r="J30" t="s">
        <v>1751</v>
      </c>
      <c r="K30" t="s">
        <v>633</v>
      </c>
      <c r="L30" t="str">
        <f>LEFT(J30,141)&amp;" &lt;br&gt; &amp;nbsp;&amp;nbsp;&amp;nbsp;&amp;nbsp;&amp;nbsp;&amp;nbsp;&amp;nbsp;&amp;nbsp;"&amp;MID(J30,2,142)&amp;MID(J30,142,500)&amp;"&lt;br&gt;&lt;br&gt;"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0" t="str">
        <f>"    ref_intext_"&amp;E30&amp;": "&amp;""""&amp;H30&amp;""""</f>
        <v xml:space="preserve">    ref_intext_bowkett_et_al_2008: "Bowkett et al., 2008"</v>
      </c>
      <c r="N30" t="str">
        <f>"    ref_bib_"&amp;E30&amp;": "&amp;""""&amp;J30&amp;""""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1" spans="1:14">
      <c r="A31" t="s">
        <v>2628</v>
      </c>
      <c r="B31" t="b">
        <v>1</v>
      </c>
      <c r="C31" t="b">
        <v>0</v>
      </c>
      <c r="D31" t="b">
        <v>0</v>
      </c>
      <c r="E31" t="s">
        <v>1478</v>
      </c>
      <c r="F31" t="s">
        <v>2282</v>
      </c>
      <c r="G31" t="s">
        <v>2677</v>
      </c>
      <c r="H31" t="s">
        <v>306</v>
      </c>
      <c r="I31" t="s">
        <v>306</v>
      </c>
      <c r="J31" t="s">
        <v>1752</v>
      </c>
      <c r="K31" t="s">
        <v>633</v>
      </c>
      <c r="L31" t="str">
        <f>LEFT(J31,141)&amp;" &lt;br&gt; &amp;nbsp;&amp;nbsp;&amp;nbsp;&amp;nbsp;&amp;nbsp;&amp;nbsp;&amp;nbsp;&amp;nbsp;"&amp;MID(J31,2,142)&amp;MID(J31,142,500)&amp;"&lt;br&gt;&lt;br&gt;"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1" t="str">
        <f>"    ref_intext_"&amp;E31&amp;": "&amp;""""&amp;H31&amp;""""</f>
        <v xml:space="preserve">    ref_intext_bridges_noss_2011: "Bridges &amp; Noss, 2011"</v>
      </c>
      <c r="N31" t="str">
        <f>"    ref_bib_"&amp;E31&amp;": "&amp;""""&amp;J31&amp;""""</f>
        <v xml:space="preserve">    ref_bib_bridges_noss_2011: "Bridges, A. S., &amp; Noss, A. J. (2011). Behavior and Activity Patterns. In A. F. O'Connell, J. D. Nichols, &amp; K. U. Karanth (Eds.), *Camera Traps In Animal Ecology: Methods and Analyses* (pp. 57–70). Springer. &lt;https://doi.org/10.1007/978-4-431-99495-4&gt;"</v>
      </c>
    </row>
    <row r="32" spans="1:14">
      <c r="A32" t="s">
        <v>2628</v>
      </c>
      <c r="B32" t="b">
        <v>0</v>
      </c>
      <c r="C32" t="b">
        <v>0</v>
      </c>
      <c r="D32" t="b">
        <v>1</v>
      </c>
      <c r="E32" t="s">
        <v>1479</v>
      </c>
      <c r="F32" t="s">
        <v>2283</v>
      </c>
      <c r="G32" t="s">
        <v>2678</v>
      </c>
      <c r="H32" t="s">
        <v>321</v>
      </c>
      <c r="I32" t="s">
        <v>321</v>
      </c>
      <c r="J32" t="s">
        <v>3178</v>
      </c>
      <c r="K32" t="s">
        <v>633</v>
      </c>
      <c r="L32" t="str">
        <f>LEFT(J32,141)&amp;" &lt;br&gt; &amp;nbsp;&amp;nbsp;&amp;nbsp;&amp;nbsp;&amp;nbsp;&amp;nbsp;&amp;nbsp;&amp;nbsp;"&amp;MID(J32,2,142)&amp;MID(J32,142,500)&amp;"&lt;br&gt;&lt;br&gt;"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2" t="str">
        <f>"    ref_intext_"&amp;E32&amp;": "&amp;""""&amp;H32&amp;""""</f>
        <v xml:space="preserve">    ref_intext_brodie_et_al_2015: "Brodie et al., 2015"</v>
      </c>
      <c r="N32" t="str">
        <f>"    ref_bib_"&amp;E32&amp;": "&amp;""""&amp;J32&amp;""""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3" spans="1:14">
      <c r="A33" t="s">
        <v>2628</v>
      </c>
      <c r="B33" t="b">
        <v>0</v>
      </c>
      <c r="C33" t="b">
        <v>0</v>
      </c>
      <c r="D33" t="b">
        <v>1</v>
      </c>
      <c r="E33" t="s">
        <v>1480</v>
      </c>
      <c r="F33" t="s">
        <v>2284</v>
      </c>
      <c r="G33" t="s">
        <v>2679</v>
      </c>
      <c r="H33" t="s">
        <v>305</v>
      </c>
      <c r="I33" t="s">
        <v>305</v>
      </c>
      <c r="J33" t="s">
        <v>1753</v>
      </c>
      <c r="K33" t="s">
        <v>633</v>
      </c>
      <c r="L33" t="str">
        <f>LEFT(J33,141)&amp;" &lt;br&gt; &amp;nbsp;&amp;nbsp;&amp;nbsp;&amp;nbsp;&amp;nbsp;&amp;nbsp;&amp;nbsp;&amp;nbsp;"&amp;MID(J33,2,142)&amp;MID(J33,142,500)&amp;"&lt;br&gt;&lt;br&gt;"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3" t="str">
        <f>"    ref_intext_"&amp;E33&amp;": "&amp;""""&amp;H33&amp;""""</f>
        <v xml:space="preserve">    ref_intext_broekman_et_al_2022: "Broekman et al., 2022"</v>
      </c>
      <c r="N33" t="str">
        <f>"    ref_bib_"&amp;E33&amp;": "&amp;""""&amp;J33&amp;""""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4" spans="1:14">
      <c r="A34" t="s">
        <v>2628</v>
      </c>
      <c r="B34" t="b">
        <v>0</v>
      </c>
      <c r="C34" t="b">
        <v>0</v>
      </c>
      <c r="E34" t="s">
        <v>2246</v>
      </c>
      <c r="F34" t="s">
        <v>2574</v>
      </c>
      <c r="G34" t="s">
        <v>2969</v>
      </c>
      <c r="H34" t="s">
        <v>2245</v>
      </c>
      <c r="I34" t="s">
        <v>2244</v>
      </c>
      <c r="J34" t="s">
        <v>2242</v>
      </c>
      <c r="K34" t="s">
        <v>633</v>
      </c>
      <c r="L34" t="str">
        <f>LEFT(J34,141)&amp;" &lt;br&gt; &amp;nbsp;&amp;nbsp;&amp;nbsp;&amp;nbsp;&amp;nbsp;&amp;nbsp;&amp;nbsp;&amp;nbsp;"&amp;MID(J34,2,142)&amp;MID(J34,142,500)&amp;"&lt;br&gt;&lt;br&gt;"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4" t="str">
        <f>"    ref_intext_"&amp;E34&amp;": "&amp;""""&amp;H34&amp;""""</f>
        <v xml:space="preserve">    ref_intext_brownlee_et_al_2022: "Brownlee et al., 2022"</v>
      </c>
      <c r="N34" t="str">
        <f>"    ref_bib_"&amp;E34&amp;": "&amp;""""&amp;J34&amp;""""</f>
        <v xml:space="preserve">    ref_bib_brownlee_et_al_2022: "Brownlee, M., Warbington, C., &amp; Boyce., M. (2022). Monitoring Sitatunga (*Tragelaphus Spekii*) Populations Using Camera Traps. *African Journal of Ecology, 60*(3), 377. &lt;https://doi.org/10.1111/aje.12972&gt;"</v>
      </c>
    </row>
    <row r="35" spans="1:14">
      <c r="A35" t="s">
        <v>2628</v>
      </c>
      <c r="B35" t="b">
        <v>1</v>
      </c>
      <c r="C35" t="b">
        <v>0</v>
      </c>
      <c r="D35" t="b">
        <v>0</v>
      </c>
      <c r="E35" t="s">
        <v>1481</v>
      </c>
      <c r="F35" t="s">
        <v>2285</v>
      </c>
      <c r="G35" t="s">
        <v>2680</v>
      </c>
      <c r="H35" t="s">
        <v>303</v>
      </c>
      <c r="I35" t="s">
        <v>303</v>
      </c>
      <c r="J35" t="s">
        <v>3505</v>
      </c>
      <c r="K35" t="s">
        <v>633</v>
      </c>
      <c r="L35" t="str">
        <f>LEFT(J35,141)&amp;" &lt;br&gt; &amp;nbsp;&amp;nbsp;&amp;nbsp;&amp;nbsp;&amp;nbsp;&amp;nbsp;&amp;nbsp;&amp;nbsp;"&amp;MID(J35,2,142)&amp;MID(J35,142,500)&amp;"&lt;br&gt;&lt;br&gt;"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5" t="str">
        <f>"    ref_intext_"&amp;E35&amp;": "&amp;""""&amp;H35&amp;""""</f>
        <v xml:space="preserve">    ref_intext_burgar_et_al_2018: "Burgar et al., 2018"</v>
      </c>
      <c r="N35" t="str">
        <f>"    ref_bib_"&amp;E35&amp;": "&amp;""""&amp;J35&amp;""""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6" spans="1:14">
      <c r="A36" t="s">
        <v>2628</v>
      </c>
      <c r="B36" t="b">
        <v>1</v>
      </c>
      <c r="C36" t="b">
        <v>0</v>
      </c>
      <c r="D36" t="b">
        <v>0</v>
      </c>
      <c r="E36" t="s">
        <v>36</v>
      </c>
      <c r="F36" t="s">
        <v>2286</v>
      </c>
      <c r="G36" t="s">
        <v>2681</v>
      </c>
      <c r="H36" t="s">
        <v>304</v>
      </c>
      <c r="I36" t="s">
        <v>304</v>
      </c>
      <c r="J36" t="s">
        <v>3579</v>
      </c>
      <c r="K36" t="s">
        <v>633</v>
      </c>
      <c r="L36" t="str">
        <f>LEFT(J36,141)&amp;" &lt;br&gt; &amp;nbsp;&amp;nbsp;&amp;nbsp;&amp;nbsp;&amp;nbsp;&amp;nbsp;&amp;nbsp;&amp;nbsp;"&amp;MID(J36,2,142)&amp;MID(J36,142,500)&amp;"&lt;br&gt;&lt;br&gt;"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6" t="str">
        <f>"    ref_intext_"&amp;E36&amp;": "&amp;""""&amp;H36&amp;""""</f>
        <v xml:space="preserve">    ref_intext_burgar_2021: "Burgar, 2021"</v>
      </c>
      <c r="N36" t="str">
        <f>"    ref_bib_"&amp;E36&amp;": "&amp;""""&amp;J36&amp;""""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7" spans="1:14">
      <c r="A37" t="s">
        <v>2628</v>
      </c>
      <c r="B37" t="b">
        <v>0</v>
      </c>
      <c r="C37" t="b">
        <v>1</v>
      </c>
      <c r="D37" t="b">
        <v>0</v>
      </c>
      <c r="E37" t="s">
        <v>1482</v>
      </c>
      <c r="F37" t="s">
        <v>2287</v>
      </c>
      <c r="G37" t="s">
        <v>2682</v>
      </c>
      <c r="H37" t="s">
        <v>302</v>
      </c>
      <c r="I37" t="s">
        <v>302</v>
      </c>
      <c r="J37" t="s">
        <v>1754</v>
      </c>
      <c r="K37" t="s">
        <v>633</v>
      </c>
      <c r="L37" t="str">
        <f>LEFT(J37,141)&amp;" &lt;br&gt; &amp;nbsp;&amp;nbsp;&amp;nbsp;&amp;nbsp;&amp;nbsp;&amp;nbsp;&amp;nbsp;&amp;nbsp;"&amp;MID(J37,2,142)&amp;MID(J37,142,500)&amp;"&lt;br&gt;&lt;br&gt;"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7" t="str">
        <f>"    ref_intext_"&amp;E37&amp;": "&amp;""""&amp;H37&amp;""""</f>
        <v xml:space="preserve">    ref_intext_burkholder_et_al_2018: "Burkholder et al., 2018"</v>
      </c>
      <c r="N37" t="str">
        <f>"    ref_bib_"&amp;E37&amp;": "&amp;""""&amp;J37&amp;""""</f>
        <v xml:space="preserve">    ref_bib_burkholder_et_al_2018: "Burkholder, E. N., Jakes, A. F., Jones, P. F., Hebblewhite, M., &amp; Bishop, C. J. (2018). To Jump or Not to Jump: Mule Deer and White-Tailed Deer Fence Crossing Decisions. *Wildlife Society Bulletin*, *42*(3), 420–429. &lt;https://doi.org/10.1002/wsb.898&gt;"</v>
      </c>
    </row>
    <row r="38" spans="1:14">
      <c r="A38" t="s">
        <v>2628</v>
      </c>
      <c r="B38" t="b">
        <v>1</v>
      </c>
      <c r="C38" t="b">
        <v>0</v>
      </c>
      <c r="D38" t="b">
        <v>0</v>
      </c>
      <c r="E38" t="s">
        <v>1483</v>
      </c>
      <c r="F38" t="s">
        <v>2288</v>
      </c>
      <c r="G38" t="s">
        <v>2683</v>
      </c>
      <c r="H38" t="s">
        <v>301</v>
      </c>
      <c r="I38" t="s">
        <v>301</v>
      </c>
      <c r="J38" t="s">
        <v>3549</v>
      </c>
      <c r="K38" t="s">
        <v>633</v>
      </c>
      <c r="L38" t="str">
        <f>LEFT(J38,141)&amp;" &lt;br&gt; &amp;nbsp;&amp;nbsp;&amp;nbsp;&amp;nbsp;&amp;nbsp;&amp;nbsp;&amp;nbsp;&amp;nbsp;"&amp;MID(J38,2,142)&amp;MID(J38,142,500)&amp;"&lt;br&gt;&lt;br&gt;"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8" t="str">
        <f>"    ref_intext_"&amp;E38&amp;": "&amp;""""&amp;H38&amp;""""</f>
        <v xml:space="preserve">    ref_intext_burton_et_al_2015: "Burton et al., 2015"</v>
      </c>
      <c r="N38" t="str">
        <f>"    ref_bib_"&amp;E38&amp;": "&amp;""""&amp;J38&amp;""""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9" spans="1:14">
      <c r="A39" s="15"/>
      <c r="B39" s="15"/>
      <c r="C39" s="15"/>
      <c r="D39" s="15"/>
      <c r="E39" s="15" t="s">
        <v>3742</v>
      </c>
      <c r="F39" s="15"/>
      <c r="G39" s="15"/>
      <c r="H39" s="15" t="s">
        <v>3741</v>
      </c>
      <c r="I39" s="15" t="s">
        <v>3741</v>
      </c>
      <c r="J39" s="15" t="s">
        <v>3740</v>
      </c>
      <c r="K39" t="s">
        <v>633</v>
      </c>
      <c r="L39" t="str">
        <f>LEFT(J39,141)&amp;" &lt;br&gt; &amp;nbsp;&amp;nbsp;&amp;nbsp;&amp;nbsp;&amp;nbsp;&amp;nbsp;&amp;nbsp;&amp;nbsp;"&amp;MID(J39,2,142)&amp;MID(J39,142,500)&amp;"&lt;br&gt;&lt;br&gt;"</f>
        <v>Cao, A. (2021, Jun 14) *Hurdle models.*  [Video]. YouTube. &lt;https://www.youtube.com/watch?v=q2NRQBcihQY&gt; &lt;br&gt; &amp;nbsp;&amp;nbsp;&amp;nbsp;&amp;nbsp;&amp;nbsp;&amp;nbsp;&amp;nbsp;&amp;nbsp;ao, A. (2021, Jun 14) *Hurdle models.*  [Video]. YouTube. &lt;https://www.youtube.com/watch?v=q2NRQBcihQY&gt;&lt;br&gt;&lt;br&gt;</v>
      </c>
      <c r="M39" t="str">
        <f>"    ref_intext_"&amp;E39&amp;": "&amp;""""&amp;H39&amp;""""</f>
        <v xml:space="preserve">    ref_intext_cao_2021: "Cao (2021)"</v>
      </c>
      <c r="N39" t="str">
        <f>"    ref_bib_"&amp;E39&amp;": "&amp;""""&amp;J39&amp;""""</f>
        <v xml:space="preserve">    ref_bib_cao_2021: "Cao, A. (2021, Jun 14) *Hurdle models.*  [Video]. YouTube. &lt;https://www.youtube.com/watch?v=q2NRQBcihQY&gt;"</v>
      </c>
    </row>
    <row r="40" spans="1:14">
      <c r="A40" t="s">
        <v>2629</v>
      </c>
      <c r="B40" t="b">
        <v>1</v>
      </c>
      <c r="C40" t="b">
        <v>0</v>
      </c>
      <c r="D40" t="b">
        <v>0</v>
      </c>
      <c r="E40" t="s">
        <v>1484</v>
      </c>
      <c r="F40" t="s">
        <v>2289</v>
      </c>
      <c r="G40" t="s">
        <v>2684</v>
      </c>
      <c r="H40" t="s">
        <v>300</v>
      </c>
      <c r="I40" t="s">
        <v>300</v>
      </c>
      <c r="J40" t="s">
        <v>1755</v>
      </c>
      <c r="K40" t="s">
        <v>633</v>
      </c>
      <c r="L40" t="str">
        <f>LEFT(J40,141)&amp;" &lt;br&gt; &amp;nbsp;&amp;nbsp;&amp;nbsp;&amp;nbsp;&amp;nbsp;&amp;nbsp;&amp;nbsp;&amp;nbsp;"&amp;MID(J40,2,142)&amp;MID(J40,142,500)&amp;"&lt;br&gt;&lt;br&gt;"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0" t="str">
        <f>"    ref_intext_"&amp;E40&amp;": "&amp;""""&amp;H40&amp;""""</f>
        <v xml:space="preserve">    ref_intext_cappelle_et_al_2021: "Cappelle et al., 2021"</v>
      </c>
      <c r="N40" t="str">
        <f>"    ref_bib_"&amp;E40&amp;": "&amp;""""&amp;J40&amp;""""</f>
        <v xml:space="preserve">    ref_bib_cappelle_et_al_2021: "Cappelle, N., Howe, E. J., Boesch, C., &amp; Kühl, H. S. (2021). Estimating Animal Abundance and Effort–Precision Relationship with Camera Trap Distance Sampling. *Ecosphere, 12*(1). &lt;https://doi.org/10.1002/ecs2.3299&gt;"</v>
      </c>
    </row>
    <row r="41" spans="1:14">
      <c r="A41" t="s">
        <v>2629</v>
      </c>
      <c r="B41" t="b">
        <v>0</v>
      </c>
      <c r="C41" t="b">
        <v>0</v>
      </c>
      <c r="D41" t="b">
        <v>1</v>
      </c>
      <c r="E41" t="s">
        <v>1485</v>
      </c>
      <c r="F41" t="s">
        <v>2290</v>
      </c>
      <c r="G41" t="s">
        <v>2685</v>
      </c>
      <c r="H41" t="s">
        <v>299</v>
      </c>
      <c r="I41" t="s">
        <v>299</v>
      </c>
      <c r="J41" t="s">
        <v>1756</v>
      </c>
      <c r="K41" t="s">
        <v>633</v>
      </c>
      <c r="L41" t="str">
        <f>LEFT(J41,141)&amp;" &lt;br&gt; &amp;nbsp;&amp;nbsp;&amp;nbsp;&amp;nbsp;&amp;nbsp;&amp;nbsp;&amp;nbsp;&amp;nbsp;"&amp;MID(J41,2,142)&amp;MID(J41,142,500)&amp;"&lt;br&gt;&lt;br&gt;"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1" t="str">
        <f>"    ref_intext_"&amp;E41&amp;": "&amp;""""&amp;H41&amp;""""</f>
        <v xml:space="preserve">    ref_intext_caravaggi_et_al_2017: "Caravaggi et al., 2017"</v>
      </c>
      <c r="N41" t="str">
        <f>"    ref_bib_"&amp;E41&amp;": "&amp;""""&amp;J41&amp;""""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2629</v>
      </c>
      <c r="B42" t="b">
        <v>1</v>
      </c>
      <c r="C42" t="b">
        <v>0</v>
      </c>
      <c r="D42" t="b">
        <v>0</v>
      </c>
      <c r="E42" t="s">
        <v>1486</v>
      </c>
      <c r="F42" t="s">
        <v>2291</v>
      </c>
      <c r="G42" t="s">
        <v>2686</v>
      </c>
      <c r="H42" t="s">
        <v>298</v>
      </c>
      <c r="I42" t="s">
        <v>298</v>
      </c>
      <c r="J42" t="s">
        <v>1757</v>
      </c>
      <c r="K42" t="s">
        <v>633</v>
      </c>
      <c r="L42" t="str">
        <f>LEFT(J42,141)&amp;" &lt;br&gt; &amp;nbsp;&amp;nbsp;&amp;nbsp;&amp;nbsp;&amp;nbsp;&amp;nbsp;&amp;nbsp;&amp;nbsp;"&amp;MID(J42,2,142)&amp;MID(J42,142,500)&amp;"&lt;br&gt;&lt;br&gt;"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2" t="str">
        <f>"    ref_intext_"&amp;E42&amp;": "&amp;""""&amp;H42&amp;""""</f>
        <v xml:space="preserve">    ref_intext_caravaggi_et_al_2020: "Caravaggi et al., 2020"</v>
      </c>
      <c r="N42" t="str">
        <f>"    ref_bib_"&amp;E42&amp;": "&amp;""""&amp;J42&amp;""""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2629</v>
      </c>
      <c r="B43" t="b">
        <v>1</v>
      </c>
      <c r="C43" t="b">
        <v>1</v>
      </c>
      <c r="D43" t="b">
        <v>0</v>
      </c>
      <c r="E43" t="s">
        <v>1487</v>
      </c>
      <c r="F43" t="s">
        <v>2292</v>
      </c>
      <c r="G43" t="s">
        <v>2687</v>
      </c>
      <c r="H43" t="s">
        <v>297</v>
      </c>
      <c r="I43" t="s">
        <v>297</v>
      </c>
      <c r="J43" t="s">
        <v>3584</v>
      </c>
      <c r="K43" t="s">
        <v>633</v>
      </c>
      <c r="L43" t="str">
        <f>LEFT(J43,141)&amp;" &lt;br&gt; &amp;nbsp;&amp;nbsp;&amp;nbsp;&amp;nbsp;&amp;nbsp;&amp;nbsp;&amp;nbsp;&amp;nbsp;"&amp;MID(J43,2,142)&amp;MID(J43,142,500)&amp;"&lt;br&gt;&lt;br&gt;"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3" t="str">
        <f>"    ref_intext_"&amp;E43&amp;": "&amp;""""&amp;H43&amp;""""</f>
        <v xml:space="preserve">    ref_intext_carbone_et_al_2001: "Carbone et al., 2001"</v>
      </c>
      <c r="N43" t="str">
        <f>"    ref_bib_"&amp;E43&amp;": "&amp;""""&amp;J43&amp;""""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2629</v>
      </c>
      <c r="B44" t="b">
        <v>1</v>
      </c>
      <c r="C44" t="b">
        <v>0</v>
      </c>
      <c r="D44" t="b">
        <v>1</v>
      </c>
      <c r="E44" t="s">
        <v>35</v>
      </c>
      <c r="F44" t="s">
        <v>2293</v>
      </c>
      <c r="G44" t="s">
        <v>2688</v>
      </c>
      <c r="H44" t="s">
        <v>296</v>
      </c>
      <c r="I44" t="s">
        <v>296</v>
      </c>
      <c r="J44" t="s">
        <v>3623</v>
      </c>
      <c r="K44" t="s">
        <v>633</v>
      </c>
      <c r="L44" t="str">
        <f>LEFT(J44,141)&amp;" &lt;br&gt; &amp;nbsp;&amp;nbsp;&amp;nbsp;&amp;nbsp;&amp;nbsp;&amp;nbsp;&amp;nbsp;&amp;nbsp;"&amp;MID(J44,2,142)&amp;MID(J44,142,500)&amp;"&lt;br&gt;&lt;br&gt;"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4" t="str">
        <f>"    ref_intext_"&amp;E44&amp;": "&amp;""""&amp;H44&amp;""""</f>
        <v xml:space="preserve">    ref_intext_caughley_1977: "Caughley, 1977"</v>
      </c>
      <c r="N44" t="str">
        <f>"    ref_bib_"&amp;E44&amp;": "&amp;""""&amp;J44&amp;""""</f>
        <v xml:space="preserve">    ref_bib_caughley_1977: "Caughley, G. (1977). Analysis of Vertebrate Populations (pp. 234). Wiley. &lt;https://books.google.ca/books/about/Analysis_of_Vertebrate_Populations.html?id=qAcUAQAAIAAJ&amp;redir_esc=y&gt;"</v>
      </c>
    </row>
    <row r="45" spans="1:14">
      <c r="A45" t="s">
        <v>2629</v>
      </c>
      <c r="B45" t="b">
        <v>1</v>
      </c>
      <c r="C45" t="b">
        <v>0</v>
      </c>
      <c r="D45" t="b">
        <v>0</v>
      </c>
      <c r="E45" t="s">
        <v>1488</v>
      </c>
      <c r="F45" t="s">
        <v>2294</v>
      </c>
      <c r="G45" t="s">
        <v>2689</v>
      </c>
      <c r="H45" t="s">
        <v>295</v>
      </c>
      <c r="I45" t="s">
        <v>295</v>
      </c>
      <c r="J45" t="s">
        <v>3506</v>
      </c>
      <c r="K45" t="s">
        <v>633</v>
      </c>
      <c r="L45" t="str">
        <f>LEFT(J45,141)&amp;" &lt;br&gt; &amp;nbsp;&amp;nbsp;&amp;nbsp;&amp;nbsp;&amp;nbsp;&amp;nbsp;&amp;nbsp;&amp;nbsp;"&amp;MID(J45,2,142)&amp;MID(J45,142,500)&amp;"&lt;br&gt;&lt;br&gt;"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5" t="str">
        <f>"    ref_intext_"&amp;E45&amp;": "&amp;""""&amp;H45&amp;""""</f>
        <v xml:space="preserve">    ref_intext_chandler_royle_2013: "Chandler &amp; Royle, 2013"</v>
      </c>
      <c r="N45" t="str">
        <f>"    ref_bib_"&amp;E45&amp;": "&amp;""""&amp;J45&amp;""""</f>
        <v xml:space="preserve">    ref_bib_chandler_royle_2013: "Chandler, R. B., &amp; Royle, J. A. (2013). Spatially explicit models for inference about Density in unmarked or partially marked populations. *The Annals of Applied Statistics, 7*(2), 936–954. &lt;https://doi.org/10.1214/12-aoas610&gt;"</v>
      </c>
    </row>
    <row r="46" spans="1:14">
      <c r="E46" t="s">
        <v>3056</v>
      </c>
      <c r="H46" t="s">
        <v>3057</v>
      </c>
      <c r="I46" t="s">
        <v>3057</v>
      </c>
      <c r="J46" t="s">
        <v>3058</v>
      </c>
      <c r="K46" t="s">
        <v>633</v>
      </c>
      <c r="L46" t="str">
        <f>LEFT(J46,141)&amp;" &lt;br&gt; &amp;nbsp;&amp;nbsp;&amp;nbsp;&amp;nbsp;&amp;nbsp;&amp;nbsp;&amp;nbsp;&amp;nbsp;"&amp;MID(J46,2,142)&amp;MID(J46,142,500)&amp;"&lt;br&gt;&lt;br&gt;"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6" t="str">
        <f>"    ref_intext_"&amp;E46&amp;": "&amp;""""&amp;H46&amp;""""</f>
        <v xml:space="preserve">    ref_intext_chao_et_al_2014: "Chao et al., 2014"</v>
      </c>
      <c r="N46" t="str">
        <f>"    ref_bib_"&amp;E46&amp;": "&amp;""""&amp;J46&amp;""""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3055</v>
      </c>
      <c r="H47" t="s">
        <v>3054</v>
      </c>
      <c r="I47" t="s">
        <v>3054</v>
      </c>
      <c r="J47" t="s">
        <v>3053</v>
      </c>
      <c r="K47" t="s">
        <v>633</v>
      </c>
      <c r="L47" t="str">
        <f>LEFT(J47,141)&amp;" &lt;br&gt; &amp;nbsp;&amp;nbsp;&amp;nbsp;&amp;nbsp;&amp;nbsp;&amp;nbsp;&amp;nbsp;&amp;nbsp;"&amp;MID(J47,2,142)&amp;MID(J47,142,500)&amp;"&lt;br&gt;&lt;br&gt;"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7" t="str">
        <f>"    ref_intext_"&amp;E47&amp;": "&amp;""""&amp;H47&amp;""""</f>
        <v xml:space="preserve">    ref_intext_chao_et_al_2016: "Chao et al., 2016"</v>
      </c>
      <c r="N47" t="str">
        <f>"    ref_bib_"&amp;E47&amp;": "&amp;""""&amp;J47&amp;""""</f>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2629</v>
      </c>
      <c r="B48" t="b">
        <v>1</v>
      </c>
      <c r="C48" t="b">
        <v>0</v>
      </c>
      <c r="D48" t="b">
        <v>1</v>
      </c>
      <c r="E48" t="s">
        <v>1489</v>
      </c>
      <c r="F48" t="s">
        <v>2295</v>
      </c>
      <c r="G48" t="s">
        <v>2690</v>
      </c>
      <c r="H48" t="s">
        <v>294</v>
      </c>
      <c r="I48" t="s">
        <v>294</v>
      </c>
      <c r="J48" t="s">
        <v>3550</v>
      </c>
      <c r="K48" t="s">
        <v>633</v>
      </c>
      <c r="L48" t="str">
        <f>LEFT(J48,141)&amp;" &lt;br&gt; &amp;nbsp;&amp;nbsp;&amp;nbsp;&amp;nbsp;&amp;nbsp;&amp;nbsp;&amp;nbsp;&amp;nbsp;"&amp;MID(J48,2,142)&amp;MID(J48,142,500)&amp;"&lt;br&gt;&lt;br&gt;"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8" t="str">
        <f>"    ref_intext_"&amp;E48&amp;": "&amp;""""&amp;H48&amp;""""</f>
        <v xml:space="preserve">    ref_intext_chatterjee_et_al_2021: "Chatterjee et al., 2021"</v>
      </c>
      <c r="N48" t="str">
        <f>"    ref_bib_"&amp;E48&amp;": "&amp;""""&amp;J48&amp;""""</f>
        <v xml:space="preserve">    ref_bib_chatterjee_et_al_2021: "Chatterjee, N., Schuttler, T. G., Nigam, P., &amp; Habib, B. (2021). Deciphering the rarity–detectability continuum: optimizing Survey design for terrestrial mammalian community. *Ecosphere 12*(9), e03748. &lt;https://doi.org/10.1002/ecs2.3748&gt;"</v>
      </c>
    </row>
    <row r="49" spans="1:14">
      <c r="A49" t="s">
        <v>2629</v>
      </c>
      <c r="B49" t="b">
        <v>1</v>
      </c>
      <c r="C49" t="b">
        <v>0</v>
      </c>
      <c r="D49" t="b">
        <v>0</v>
      </c>
      <c r="E49" t="s">
        <v>1490</v>
      </c>
      <c r="F49" t="s">
        <v>2296</v>
      </c>
      <c r="G49" t="s">
        <v>2691</v>
      </c>
      <c r="H49" t="s">
        <v>293</v>
      </c>
      <c r="I49" t="s">
        <v>293</v>
      </c>
      <c r="J49" t="s">
        <v>1758</v>
      </c>
      <c r="K49" t="s">
        <v>633</v>
      </c>
      <c r="L49" t="str">
        <f>LEFT(J49,141)&amp;" &lt;br&gt; &amp;nbsp;&amp;nbsp;&amp;nbsp;&amp;nbsp;&amp;nbsp;&amp;nbsp;&amp;nbsp;&amp;nbsp;"&amp;MID(J49,2,142)&amp;MID(J49,142,500)&amp;"&lt;br&gt;&lt;br&gt;"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9" t="str">
        <f>"    ref_intext_"&amp;E49&amp;": "&amp;""""&amp;H49&amp;""""</f>
        <v xml:space="preserve">    ref_intext_clark_et_al_2003: "Clark et al., 2003"</v>
      </c>
      <c r="N49" t="str">
        <f>"    ref_bib_"&amp;E49&amp;": "&amp;""""&amp;J49&amp;""""</f>
        <v xml:space="preserve">    ref_bib_clark_et_al_2003: "Clark, T. G., Bradburn, M. J., Love, S. B., &amp; Altman, D. G. (2003). Survival Analysis Part I: Basic Concepts and First Analyses. *British Journal of Cancer, 89*(2), 232–38. &lt;https://doi.org/10.1038/sj.bjc.6601118&gt;"</v>
      </c>
    </row>
    <row r="50" spans="1:14">
      <c r="A50" t="s">
        <v>2629</v>
      </c>
      <c r="B50" t="b">
        <v>1</v>
      </c>
      <c r="C50" t="b">
        <v>0</v>
      </c>
      <c r="D50" t="b">
        <v>1</v>
      </c>
      <c r="E50" t="s">
        <v>1406</v>
      </c>
      <c r="F50" t="s">
        <v>2297</v>
      </c>
      <c r="G50" t="s">
        <v>2692</v>
      </c>
      <c r="H50" t="s">
        <v>291</v>
      </c>
      <c r="I50" t="s">
        <v>291</v>
      </c>
      <c r="J50" t="s">
        <v>3508</v>
      </c>
      <c r="K50" t="s">
        <v>633</v>
      </c>
      <c r="L50" t="str">
        <f>LEFT(J50,141)&amp;" &lt;br&gt; &amp;nbsp;&amp;nbsp;&amp;nbsp;&amp;nbsp;&amp;nbsp;&amp;nbsp;&amp;nbsp;&amp;nbsp;"&amp;MID(J50,2,142)&amp;MID(J50,142,500)&amp;"&lt;br&gt;&lt;br&gt;"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0" t="str">
        <f>"    ref_intext_"&amp;E50&amp;": "&amp;""""&amp;H50&amp;""""</f>
        <v xml:space="preserve">    ref_intext_clarke_et_al_2023: "Clarke et al., 2023"</v>
      </c>
      <c r="N50" t="str">
        <f>"    ref_bib_"&amp;E50&amp;": "&amp;""""&amp;J50&amp;""""</f>
        <v xml:space="preserve">    ref_bib_clarke_et_al_2023: "Clarke, J., Bohm, H., Burton, C., Constantinou, A. (2023). *Using Camera Traps to Estimate Medium and Large Mammal Density: Comparison of Methods and Recommendations for Wildlife Managers*. &lt;https://doi.org/10.13140/RG.2.2.18364.72320&gt;"</v>
      </c>
    </row>
    <row r="51" spans="1:14">
      <c r="A51" t="s">
        <v>2629</v>
      </c>
      <c r="B51" t="b">
        <v>1</v>
      </c>
      <c r="C51" t="b">
        <v>0</v>
      </c>
      <c r="D51" t="b">
        <v>0</v>
      </c>
      <c r="E51" t="s">
        <v>34</v>
      </c>
      <c r="F51" t="s">
        <v>2298</v>
      </c>
      <c r="G51" t="s">
        <v>2693</v>
      </c>
      <c r="H51" t="s">
        <v>292</v>
      </c>
      <c r="I51" t="s">
        <v>292</v>
      </c>
      <c r="J51" t="s">
        <v>3507</v>
      </c>
      <c r="K51" t="s">
        <v>633</v>
      </c>
      <c r="L51" t="str">
        <f>LEFT(J51,141)&amp;" &lt;br&gt; &amp;nbsp;&amp;nbsp;&amp;nbsp;&amp;nbsp;&amp;nbsp;&amp;nbsp;&amp;nbsp;&amp;nbsp;"&amp;MID(J51,2,142)&amp;MID(J51,142,500)&amp;"&lt;br&gt;&lt;br&gt;"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1" t="str">
        <f>"    ref_intext_"&amp;E51&amp;": "&amp;""""&amp;H51&amp;""""</f>
        <v xml:space="preserve">    ref_intext_clarke_2019: "Clarke, 2019"</v>
      </c>
      <c r="N51" t="str">
        <f>"    ref_bib_"&amp;E51&amp;": "&amp;""""&amp;J51&amp;""""</f>
        <v xml:space="preserve">    ref_bib_clarke_2019: "Clarke, J. D. (2019).comparing Clustered Sampling Designs for Spatially Explicit Estimation of Population Density. *Population Ecology, 61*, 93–101. &lt;https://doi.org/10.1002/1438-390X.1011&gt;"</v>
      </c>
    </row>
    <row r="52" spans="1:14">
      <c r="A52" t="s">
        <v>2629</v>
      </c>
      <c r="B52" t="b">
        <v>0</v>
      </c>
      <c r="C52" t="b">
        <v>1</v>
      </c>
      <c r="D52" t="b">
        <v>0</v>
      </c>
      <c r="E52" t="s">
        <v>1491</v>
      </c>
      <c r="F52" t="s">
        <v>2299</v>
      </c>
      <c r="G52" t="s">
        <v>2694</v>
      </c>
      <c r="H52" t="s">
        <v>290</v>
      </c>
      <c r="I52" t="s">
        <v>290</v>
      </c>
      <c r="J52" t="s">
        <v>1759</v>
      </c>
      <c r="K52" t="s">
        <v>633</v>
      </c>
      <c r="L52" t="str">
        <f>LEFT(J52,141)&amp;" &lt;br&gt; &amp;nbsp;&amp;nbsp;&amp;nbsp;&amp;nbsp;&amp;nbsp;&amp;nbsp;&amp;nbsp;&amp;nbsp;"&amp;MID(J52,2,142)&amp;MID(J52,142,500)&amp;"&lt;br&gt;&lt;br&gt;"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2" t="str">
        <f>"    ref_intext_"&amp;E52&amp;": "&amp;""""&amp;H52&amp;""""</f>
        <v xml:space="preserve">    ref_intext_clevenger_waltho_2005: "Clevenger &amp; Waltho, 2005"</v>
      </c>
      <c r="N52" t="str">
        <f>"    ref_bib_"&amp;E52&amp;": "&amp;""""&amp;J52&amp;""""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2629</v>
      </c>
      <c r="B53" t="b">
        <v>0</v>
      </c>
      <c r="C53" t="b">
        <v>0</v>
      </c>
      <c r="E53" t="s">
        <v>1714</v>
      </c>
      <c r="F53" t="s">
        <v>2300</v>
      </c>
      <c r="G53" t="s">
        <v>2695</v>
      </c>
      <c r="H53" t="s">
        <v>1711</v>
      </c>
      <c r="I53" t="s">
        <v>1711</v>
      </c>
      <c r="J53" t="s">
        <v>3509</v>
      </c>
      <c r="K53" t="s">
        <v>633</v>
      </c>
      <c r="L53" t="str">
        <f>LEFT(J53,141)&amp;" &lt;br&gt; &amp;nbsp;&amp;nbsp;&amp;nbsp;&amp;nbsp;&amp;nbsp;&amp;nbsp;&amp;nbsp;&amp;nbsp;"&amp;MID(J53,2,142)&amp;MID(J53,142,500)&amp;"&lt;br&gt;&lt;br&gt;"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ref_intext_"&amp;E53&amp;": "&amp;""""&amp;H53&amp;""""</f>
        <v xml:space="preserve">    ref_intext_coltrane_et_al_2024: "Coltrane et al., 2024"</v>
      </c>
      <c r="N53" t="str">
        <f>"    ref_bib_"&amp;E53&amp;": "&amp;""""&amp;J53&amp;""""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2629</v>
      </c>
      <c r="B54" t="b">
        <v>1</v>
      </c>
      <c r="C54" t="b">
        <v>0</v>
      </c>
      <c r="D54" t="b">
        <v>0</v>
      </c>
      <c r="E54" t="s">
        <v>33</v>
      </c>
      <c r="F54" t="s">
        <v>2301</v>
      </c>
      <c r="G54" t="s">
        <v>2696</v>
      </c>
      <c r="H54" t="s">
        <v>289</v>
      </c>
      <c r="I54" t="s">
        <v>289</v>
      </c>
      <c r="J54" t="s">
        <v>1760</v>
      </c>
      <c r="K54" t="s">
        <v>633</v>
      </c>
      <c r="L54" t="str">
        <f>LEFT(J54,141)&amp;" &lt;br&gt; &amp;nbsp;&amp;nbsp;&amp;nbsp;&amp;nbsp;&amp;nbsp;&amp;nbsp;&amp;nbsp;&amp;nbsp;"&amp;MID(J54,2,142)&amp;MID(J54,142,500)&amp;"&lt;br&gt;&lt;br&gt;"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4" t="str">
        <f>"    ref_intext_"&amp;E54&amp;": "&amp;""""&amp;H54&amp;""""</f>
        <v xml:space="preserve">    ref_intext_cmi_2020: "Columbia Mountains Institute of Applied Ecology [CMI], 2020"</v>
      </c>
      <c r="N54" t="str">
        <f>"    ref_bib_"&amp;E54&amp;": "&amp;""""&amp;J54&amp;""""</f>
        <v xml:space="preserve">    ref_bib_cmi_2020: "Columbia Mountains Institute of Applied Ecology [CMI]. (2020) *Chris Beirne: Tips and Tricks for the Organization and Analysis of Camera Trap Data*. &lt;https://www.youtube.com/watch?v=VadXgBMhiTY&gt;"</v>
      </c>
    </row>
    <row r="55" spans="1:14">
      <c r="A55" t="s">
        <v>2629</v>
      </c>
      <c r="B55" t="b">
        <v>0</v>
      </c>
      <c r="C55" t="b">
        <v>0</v>
      </c>
      <c r="D55" t="b">
        <v>1</v>
      </c>
      <c r="E55" t="s">
        <v>1492</v>
      </c>
      <c r="F55" t="s">
        <v>2302</v>
      </c>
      <c r="G55" t="s">
        <v>2697</v>
      </c>
      <c r="H55" t="s">
        <v>288</v>
      </c>
      <c r="I55" t="s">
        <v>288</v>
      </c>
      <c r="J55" t="s">
        <v>1761</v>
      </c>
      <c r="K55" t="s">
        <v>633</v>
      </c>
      <c r="L55" t="str">
        <f>LEFT(J55,141)&amp;" &lt;br&gt; &amp;nbsp;&amp;nbsp;&amp;nbsp;&amp;nbsp;&amp;nbsp;&amp;nbsp;&amp;nbsp;&amp;nbsp;"&amp;MID(J55,2,142)&amp;MID(J55,142,500)&amp;"&lt;br&gt;&lt;br&gt;"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5" t="str">
        <f>"    ref_intext_"&amp;E55&amp;": "&amp;""""&amp;H55&amp;""""</f>
        <v xml:space="preserve">    ref_intext_colwell_et_al_2012: "Colwell et al., 2012"</v>
      </c>
      <c r="N55" t="str">
        <f>"    ref_bib_"&amp;E55&amp;": "&amp;""""&amp;J55&amp;""""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6" spans="1:14">
      <c r="A56" t="s">
        <v>2629</v>
      </c>
      <c r="E56" t="s">
        <v>1729</v>
      </c>
      <c r="F56" t="s">
        <v>2303</v>
      </c>
      <c r="G56" t="s">
        <v>2698</v>
      </c>
      <c r="H56" t="s">
        <v>1730</v>
      </c>
      <c r="I56" t="s">
        <v>1730</v>
      </c>
      <c r="J56" t="s">
        <v>1731</v>
      </c>
      <c r="K56" t="s">
        <v>633</v>
      </c>
      <c r="L56" t="str">
        <f>LEFT(J56,141)&amp;" &lt;br&gt; &amp;nbsp;&amp;nbsp;&amp;nbsp;&amp;nbsp;&amp;nbsp;&amp;nbsp;&amp;nbsp;&amp;nbsp;"&amp;MID(J56,2,142)&amp;MID(J56,142,500)&amp;"&lt;br&gt;&lt;br&gt;"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6" t="str">
        <f>"    ref_intext_"&amp;E56&amp;": "&amp;""""&amp;H56&amp;""""</f>
        <v xml:space="preserve">    ref_intext_colwell_2022: "Colwell, 2022"</v>
      </c>
      <c r="N56" t="str">
        <f>"    ref_bib_"&amp;E56&amp;": "&amp;""""&amp;J56&amp;""""</f>
        <v xml:space="preserve">    ref_bib_colwell_2022: "Colwell, R. K. (2022). EstimateS: Statistical Estimation of Species Richness and Shared Species from Samples. Version 9.1. &lt;https://www.robertkcolwell.org/pages/1407&gt;"</v>
      </c>
    </row>
    <row r="57" spans="1:14">
      <c r="A57" t="s">
        <v>2629</v>
      </c>
      <c r="B57" t="b">
        <v>1</v>
      </c>
      <c r="C57" t="b">
        <v>0</v>
      </c>
      <c r="D57" t="b">
        <v>0</v>
      </c>
      <c r="E57" t="s">
        <v>1493</v>
      </c>
      <c r="F57" t="s">
        <v>2304</v>
      </c>
      <c r="G57" t="s">
        <v>2699</v>
      </c>
      <c r="H57" t="s">
        <v>287</v>
      </c>
      <c r="I57" t="s">
        <v>3591</v>
      </c>
      <c r="J57" t="s">
        <v>3592</v>
      </c>
      <c r="K57" t="s">
        <v>633</v>
      </c>
      <c r="L57" t="str">
        <f>LEFT(J57,141)&amp;" &lt;br&gt; &amp;nbsp;&amp;nbsp;&amp;nbsp;&amp;nbsp;&amp;nbsp;&amp;nbsp;&amp;nbsp;&amp;nbsp;"&amp;MID(J57,2,142)&amp;MID(J57,142,500)&amp;"&lt;br&gt;&lt;br&gt;"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7" t="str">
        <f>"    ref_intext_"&amp;E57&amp;": "&amp;""""&amp;H57&amp;""""</f>
        <v xml:space="preserve">    ref_intext_colyn_et_al_2018: "Colyn et al., 2018"</v>
      </c>
      <c r="N57" t="str">
        <f>"    ref_bib_"&amp;E57&amp;": "&amp;""""&amp;J57&amp;""""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2629</v>
      </c>
      <c r="B58" t="b">
        <v>0</v>
      </c>
      <c r="C58" t="b">
        <v>0</v>
      </c>
      <c r="E58" t="s">
        <v>1494</v>
      </c>
      <c r="F58" t="s">
        <v>2305</v>
      </c>
      <c r="G58" t="s">
        <v>2700</v>
      </c>
      <c r="H58" t="s">
        <v>1272</v>
      </c>
      <c r="I58" t="s">
        <v>1272</v>
      </c>
      <c r="J58" t="s">
        <v>1271</v>
      </c>
      <c r="K58" t="s">
        <v>633</v>
      </c>
      <c r="L58" t="str">
        <f>LEFT(J58,141)&amp;" &lt;br&gt; &amp;nbsp;&amp;nbsp;&amp;nbsp;&amp;nbsp;&amp;nbsp;&amp;nbsp;&amp;nbsp;&amp;nbsp;"&amp;MID(J58,2,142)&amp;MID(J58,142,500)&amp;"&lt;br&gt;&lt;br&gt;"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8" t="str">
        <f>"    ref_intext_"&amp;E58&amp;": "&amp;""""&amp;H58&amp;""""</f>
        <v xml:space="preserve">    ref_intext_crisfield_et_al_2024: "Crisfield et al., 2024"</v>
      </c>
      <c r="N58" t="str">
        <f>"    ref_bib_"&amp;E58&amp;": "&amp;""""&amp;J58&amp;""""</f>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2629</v>
      </c>
      <c r="B59" t="b">
        <v>1</v>
      </c>
      <c r="C59" t="b">
        <v>0</v>
      </c>
      <c r="D59" t="b">
        <v>0</v>
      </c>
      <c r="E59" t="s">
        <v>1495</v>
      </c>
      <c r="F59" t="s">
        <v>2306</v>
      </c>
      <c r="G59" t="s">
        <v>2701</v>
      </c>
      <c r="H59" t="s">
        <v>286</v>
      </c>
      <c r="I59" t="s">
        <v>286</v>
      </c>
      <c r="J59" t="s">
        <v>1762</v>
      </c>
      <c r="K59" t="s">
        <v>633</v>
      </c>
      <c r="L59" t="str">
        <f>LEFT(J59,141)&amp;" &lt;br&gt; &amp;nbsp;&amp;nbsp;&amp;nbsp;&amp;nbsp;&amp;nbsp;&amp;nbsp;&amp;nbsp;&amp;nbsp;"&amp;MID(J59,2,142)&amp;MID(J59,142,500)&amp;"&lt;br&gt;&lt;br&gt;"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9" t="str">
        <f>"    ref_intext_"&amp;E59&amp;": "&amp;""""&amp;H59&amp;""""</f>
        <v xml:space="preserve">    ref_intext_cusack_et_al_2015: "Cusack et al., 2015"</v>
      </c>
      <c r="N59" t="str">
        <f>"    ref_bib_"&amp;E59&amp;": "&amp;""""&amp;J59&amp;""""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2630</v>
      </c>
      <c r="B60" t="b">
        <v>1</v>
      </c>
      <c r="C60" t="b">
        <v>0</v>
      </c>
      <c r="D60" t="b">
        <v>0</v>
      </c>
      <c r="E60" t="s">
        <v>1496</v>
      </c>
      <c r="F60" t="s">
        <v>2307</v>
      </c>
      <c r="G60" t="s">
        <v>2702</v>
      </c>
      <c r="H60" t="s">
        <v>285</v>
      </c>
      <c r="I60" t="s">
        <v>285</v>
      </c>
      <c r="J60" t="s">
        <v>1763</v>
      </c>
      <c r="K60" t="s">
        <v>633</v>
      </c>
      <c r="L60" t="str">
        <f>LEFT(J60,141)&amp;" &lt;br&gt; &amp;nbsp;&amp;nbsp;&amp;nbsp;&amp;nbsp;&amp;nbsp;&amp;nbsp;&amp;nbsp;&amp;nbsp;"&amp;MID(J60,2,142)&amp;MID(J60,142,500)&amp;"&lt;br&gt;&lt;br&gt;"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0" t="str">
        <f>"    ref_intext_"&amp;E60&amp;": "&amp;""""&amp;H60&amp;""""</f>
        <v xml:space="preserve">    ref_intext_davis_et_al_2021: "Davis et al., 2021"</v>
      </c>
      <c r="N60" t="str">
        <f>"    ref_bib_"&amp;E60&amp;": "&amp;""""&amp;J60&amp;""""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s="15" t="s">
        <v>2630</v>
      </c>
      <c r="B61" s="15"/>
      <c r="C61" s="15"/>
      <c r="D61" s="15"/>
      <c r="E61" s="15" t="s">
        <v>3736</v>
      </c>
      <c r="F61" s="15"/>
      <c r="G61" s="15"/>
      <c r="H61" s="15" t="s">
        <v>3738</v>
      </c>
      <c r="I61" s="15" t="s">
        <v>3738</v>
      </c>
      <c r="J61" s="15" t="s">
        <v>3737</v>
      </c>
      <c r="K61" t="s">
        <v>3739</v>
      </c>
      <c r="L61" t="str">
        <f>LEFT(J61,141)&amp;" &lt;br&gt; &amp;nbsp;&amp;nbsp;&amp;nbsp;&amp;nbsp;&amp;nbsp;&amp;nbsp;&amp;nbsp;&amp;nbsp;"&amp;MID(J61,2,142)&amp;MID(J61,142,500)&amp;"&lt;br&gt;&lt;br&gt;"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1" t="str">
        <f>"    ref_intext_"&amp;E61&amp;": "&amp;""""&amp;H61&amp;""""</f>
        <v xml:space="preserve">    ref_intext_dectre_accel_2016: "DE-CTR ACCEL (2016)"</v>
      </c>
      <c r="N61" t="str">
        <f>"    ref_bib_"&amp;E61&amp;": "&amp;""""&amp;J61&amp;""""</f>
        <v xml:space="preserve">    ref_bib_dectre_accel_2016: "DE-CTR ACCEL (2016, Dec 21) *Using Hurdle Models to Analyze Zero-Inflated Count Data.*  [Video]. YouTube. &lt;https://www.youtube.com/watch?v=CvM6j8hE8lE&gt;"</v>
      </c>
    </row>
    <row r="62" spans="1:14">
      <c r="A62" t="s">
        <v>2630</v>
      </c>
      <c r="B62" t="b">
        <v>1</v>
      </c>
      <c r="C62" t="b">
        <v>0</v>
      </c>
      <c r="D62" t="b">
        <v>0</v>
      </c>
      <c r="E62" t="s">
        <v>1497</v>
      </c>
      <c r="F62" t="s">
        <v>2308</v>
      </c>
      <c r="G62" t="s">
        <v>2703</v>
      </c>
      <c r="H62" t="s">
        <v>284</v>
      </c>
      <c r="I62" t="s">
        <v>284</v>
      </c>
      <c r="J62" t="s">
        <v>1764</v>
      </c>
      <c r="K62" t="s">
        <v>633</v>
      </c>
      <c r="L62" t="str">
        <f>LEFT(J62,141)&amp;" &lt;br&gt; &amp;nbsp;&amp;nbsp;&amp;nbsp;&amp;nbsp;&amp;nbsp;&amp;nbsp;&amp;nbsp;&amp;nbsp;"&amp;MID(J62,2,142)&amp;MID(J62,142,500)&amp;"&lt;br&gt;&lt;br&gt;"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2" t="str">
        <f>"    ref_intext_"&amp;E62&amp;": "&amp;""""&amp;H62&amp;""""</f>
        <v xml:space="preserve">    ref_intext_denes_et_al_2015: "Dénes et al., 2015"</v>
      </c>
      <c r="N62" t="str">
        <f>"    ref_bib_"&amp;E62&amp;": "&amp;""""&amp;J62&amp;""""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3" spans="1:14">
      <c r="A63" t="s">
        <v>2630</v>
      </c>
      <c r="B63" t="b">
        <v>0</v>
      </c>
      <c r="C63" t="b">
        <v>0</v>
      </c>
      <c r="D63" t="b">
        <v>1</v>
      </c>
      <c r="E63" t="s">
        <v>1498</v>
      </c>
      <c r="F63" t="s">
        <v>2309</v>
      </c>
      <c r="G63" t="s">
        <v>2704</v>
      </c>
      <c r="H63" t="s">
        <v>283</v>
      </c>
      <c r="I63" t="s">
        <v>283</v>
      </c>
      <c r="J63" t="s">
        <v>1765</v>
      </c>
      <c r="K63" t="s">
        <v>633</v>
      </c>
      <c r="L63" t="str">
        <f>LEFT(J63,141)&amp;" &lt;br&gt; &amp;nbsp;&amp;nbsp;&amp;nbsp;&amp;nbsp;&amp;nbsp;&amp;nbsp;&amp;nbsp;&amp;nbsp;"&amp;MID(J63,2,142)&amp;MID(J63,142,500)&amp;"&lt;br&gt;&lt;br&gt;"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3" t="str">
        <f>"    ref_intext_"&amp;E63&amp;": "&amp;""""&amp;H63&amp;""""</f>
        <v xml:space="preserve">    ref_intext_deng_et_al_2015: "Deng et al., 2015"</v>
      </c>
      <c r="N63" t="str">
        <f>"    ref_bib_"&amp;E63&amp;": "&amp;""""&amp;J63&amp;""""</f>
        <v xml:space="preserve">    ref_bib_deng_et_al_2015: "Deng, C., Daley, T., &amp; Smith, A. (2015). Applications of species accumulation curves in large‐scale biological data analysis. *Quantitative Biology*, *3*(3), 135–144. &lt;https://doi.org/10.1007/s40484-015-0049-7&gt;"</v>
      </c>
    </row>
    <row r="64" spans="1:14">
      <c r="A64" t="s">
        <v>2630</v>
      </c>
      <c r="B64" t="b">
        <v>0</v>
      </c>
      <c r="C64" t="b">
        <v>0</v>
      </c>
      <c r="E64" t="s">
        <v>1499</v>
      </c>
      <c r="F64" t="s">
        <v>2310</v>
      </c>
      <c r="G64" t="s">
        <v>2705</v>
      </c>
      <c r="H64" t="s">
        <v>282</v>
      </c>
      <c r="I64" t="s">
        <v>282</v>
      </c>
      <c r="J64" t="s">
        <v>1766</v>
      </c>
      <c r="K64" t="s">
        <v>633</v>
      </c>
      <c r="L64" t="str">
        <f>LEFT(J64,141)&amp;" &lt;br&gt; &amp;nbsp;&amp;nbsp;&amp;nbsp;&amp;nbsp;&amp;nbsp;&amp;nbsp;&amp;nbsp;&amp;nbsp;"&amp;MID(J64,2,142)&amp;MID(J64,142,500)&amp;"&lt;br&gt;&lt;br&gt;"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4" t="str">
        <f>"    ref_intext_"&amp;E64&amp;": "&amp;""""&amp;H64&amp;""""</f>
        <v xml:space="preserve">    ref_intext_dey_et_al_2023: "Dey et al., 2023"</v>
      </c>
      <c r="N64" t="str">
        <f>"    ref_bib_"&amp;E64&amp;": "&amp;""""&amp;J64&amp;""""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5" spans="1:14">
      <c r="A65" t="s">
        <v>2630</v>
      </c>
      <c r="B65" t="b">
        <v>1</v>
      </c>
      <c r="C65" t="b">
        <v>0</v>
      </c>
      <c r="D65" t="b">
        <v>0</v>
      </c>
      <c r="E65" t="s">
        <v>1500</v>
      </c>
      <c r="F65" t="s">
        <v>2311</v>
      </c>
      <c r="G65" t="s">
        <v>2706</v>
      </c>
      <c r="H65" t="s">
        <v>281</v>
      </c>
      <c r="I65" t="s">
        <v>281</v>
      </c>
      <c r="J65" t="s">
        <v>3510</v>
      </c>
      <c r="K65" t="s">
        <v>633</v>
      </c>
      <c r="L65" t="str">
        <f>LEFT(J65,141)&amp;" &lt;br&gt; &amp;nbsp;&amp;nbsp;&amp;nbsp;&amp;nbsp;&amp;nbsp;&amp;nbsp;&amp;nbsp;&amp;nbsp;"&amp;MID(J65,2,142)&amp;MID(J65,142,500)&amp;"&lt;br&gt;&lt;br&gt;"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ref_intext_"&amp;E65&amp;": "&amp;""""&amp;H65&amp;""""</f>
        <v xml:space="preserve">    ref_intext_dillon_kelly_2008: "Dillon &amp; Kelly, 2008"</v>
      </c>
      <c r="N65" t="str">
        <f>"    ref_bib_"&amp;E65&amp;": "&amp;""""&amp;J65&amp;""""</f>
        <v xml:space="preserve">    ref_bib_dillon_kelly_2008: "Dillon, A., &amp; Kelly, M. J. (2008). Ocelot Home Range, Overlap and Density: Comparing Radio Telemetry with Camera Trapping. *Journal of Zoology, 275*, 391–398. &lt;https://doi.org/10.1111/j.1469-7998.2008.00452.x&gt;"</v>
      </c>
    </row>
    <row r="66" spans="1:14">
      <c r="A66" t="s">
        <v>2630</v>
      </c>
      <c r="B66" t="b">
        <v>1</v>
      </c>
      <c r="C66" t="b">
        <v>0</v>
      </c>
      <c r="D66" t="b">
        <v>0</v>
      </c>
      <c r="E66" t="s">
        <v>1501</v>
      </c>
      <c r="F66" t="s">
        <v>2312</v>
      </c>
      <c r="G66" t="s">
        <v>2707</v>
      </c>
      <c r="H66" t="s">
        <v>280</v>
      </c>
      <c r="I66" t="s">
        <v>280</v>
      </c>
      <c r="J66" t="s">
        <v>3511</v>
      </c>
      <c r="K66" t="s">
        <v>633</v>
      </c>
      <c r="L66" t="str">
        <f>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ref_intext_"&amp;E66&amp;": "&amp;""""&amp;H66&amp;""""</f>
        <v xml:space="preserve">    ref_intext_doran_myers_2018: "Doran-Myers, 2018"</v>
      </c>
      <c r="N66" t="str">
        <f>"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2630</v>
      </c>
      <c r="B67" t="b">
        <v>0</v>
      </c>
      <c r="C67" t="b">
        <v>1</v>
      </c>
      <c r="D67" t="b">
        <v>0</v>
      </c>
      <c r="E67" t="s">
        <v>1502</v>
      </c>
      <c r="F67" t="s">
        <v>2313</v>
      </c>
      <c r="G67" t="s">
        <v>2708</v>
      </c>
      <c r="H67" t="s">
        <v>279</v>
      </c>
      <c r="I67" t="s">
        <v>279</v>
      </c>
      <c r="J67" t="s">
        <v>1767</v>
      </c>
      <c r="K67" t="s">
        <v>633</v>
      </c>
      <c r="L67" t="str">
        <f>LEFT(J67,141)&amp;" &lt;br&gt; &amp;nbsp;&amp;nbsp;&amp;nbsp;&amp;nbsp;&amp;nbsp;&amp;nbsp;&amp;nbsp;&amp;nbsp;"&amp;MID(J67,2,142)&amp;MID(J67,142,500)&amp;"&lt;br&gt;&lt;br&gt;"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ref_intext_"&amp;E67&amp;": "&amp;""""&amp;H67&amp;""""</f>
        <v xml:space="preserve">    ref_intext_dunne_quinn_2009: "Dunne &amp; Quinn, 2009"</v>
      </c>
      <c r="N67" t="str">
        <f>"    ref_bib_"&amp;E67&amp;": "&amp;""""&amp;J67&amp;""""</f>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2630</v>
      </c>
      <c r="B68" t="b">
        <v>1</v>
      </c>
      <c r="C68" t="b">
        <v>1</v>
      </c>
      <c r="D68" t="b">
        <v>0</v>
      </c>
      <c r="E68" t="s">
        <v>1503</v>
      </c>
      <c r="F68" t="s">
        <v>2314</v>
      </c>
      <c r="G68" t="s">
        <v>2709</v>
      </c>
      <c r="H68" t="s">
        <v>278</v>
      </c>
      <c r="I68" t="s">
        <v>279</v>
      </c>
      <c r="J68" t="s">
        <v>1768</v>
      </c>
      <c r="K68" t="s">
        <v>633</v>
      </c>
      <c r="L68" t="str">
        <f>LEFT(J68,141)&amp;" &lt;br&gt; &amp;nbsp;&amp;nbsp;&amp;nbsp;&amp;nbsp;&amp;nbsp;&amp;nbsp;&amp;nbsp;&amp;nbsp;"&amp;MID(J68,2,142)&amp;MID(J68,142,500)&amp;"&lt;br&gt;&lt;br&gt;"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ref_intext_"&amp;E68&amp;": "&amp;""""&amp;H68&amp;""""</f>
        <v xml:space="preserve">    ref_intext_duquette_et_al_2014: "Duquette et al., 2014"</v>
      </c>
      <c r="N68" t="str">
        <f>"    ref_bib_"&amp;E68&amp;": "&amp;""""&amp;J68&amp;""""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2631</v>
      </c>
      <c r="B69" t="b">
        <v>1</v>
      </c>
      <c r="C69" t="b">
        <v>0</v>
      </c>
      <c r="D69" t="b">
        <v>0</v>
      </c>
      <c r="E69" t="s">
        <v>1504</v>
      </c>
      <c r="F69" t="s">
        <v>2315</v>
      </c>
      <c r="G69" t="s">
        <v>2710</v>
      </c>
      <c r="H69" t="s">
        <v>274</v>
      </c>
      <c r="I69" t="s">
        <v>274</v>
      </c>
      <c r="J69" t="s">
        <v>1769</v>
      </c>
      <c r="K69" t="s">
        <v>633</v>
      </c>
      <c r="L69" t="str">
        <f>LEFT(J69,141)&amp;" &lt;br&gt; &amp;nbsp;&amp;nbsp;&amp;nbsp;&amp;nbsp;&amp;nbsp;&amp;nbsp;&amp;nbsp;&amp;nbsp;"&amp;MID(J69,2,142)&amp;MID(J69,142,500)&amp;"&lt;br&gt;&lt;br&gt;"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69" t="str">
        <f>"    ref_intext_"&amp;E69&amp;": "&amp;""""&amp;H69&amp;""""</f>
        <v xml:space="preserve">    ref_intext_efford_boulanger_2019: "Efford &amp; Boulanger, 2019"</v>
      </c>
      <c r="N69" t="str">
        <f>"    ref_bib_"&amp;E69&amp;": "&amp;""""&amp;J69&amp;""""</f>
        <v xml:space="preserve">    ref_bib_efford_boulanger_2019: "Efford, M. G., &amp; Boulanger, J. (2019). Fast Evaluation of Study Designs for Spatially Explicit Capture–Recapture. *Methods in Ecology and Evolution*, 10(9), 1529–1535. &lt;https://doi.org/10.1111/2041-210X.13239&gt;"</v>
      </c>
    </row>
    <row r="70" spans="1:14">
      <c r="A70" t="s">
        <v>2631</v>
      </c>
      <c r="B70" t="b">
        <v>1</v>
      </c>
      <c r="C70" t="b">
        <v>0</v>
      </c>
      <c r="D70" t="b">
        <v>0</v>
      </c>
      <c r="E70" t="s">
        <v>1507</v>
      </c>
      <c r="F70" t="s">
        <v>2316</v>
      </c>
      <c r="G70" t="s">
        <v>2711</v>
      </c>
      <c r="H70" t="s">
        <v>273</v>
      </c>
      <c r="I70" t="s">
        <v>273</v>
      </c>
      <c r="J70" t="s">
        <v>3515</v>
      </c>
      <c r="K70" t="s">
        <v>633</v>
      </c>
      <c r="L70" t="str">
        <f>LEFT(J70,141)&amp;" &lt;br&gt; &amp;nbsp;&amp;nbsp;&amp;nbsp;&amp;nbsp;&amp;nbsp;&amp;nbsp;&amp;nbsp;&amp;nbsp;"&amp;MID(J70,2,142)&amp;MID(J70,142,500)&amp;"&lt;br&gt;&lt;br&gt;"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0" t="str">
        <f>"    ref_intext_"&amp;E70&amp;": "&amp;""""&amp;H70&amp;""""</f>
        <v xml:space="preserve">    ref_intext_efford_hunter_2018: "Efford &amp; Hunter, 2018"</v>
      </c>
      <c r="N70" t="str">
        <f>"    ref_bib_"&amp;E70&amp;": "&amp;""""&amp;J70&amp;""""</f>
        <v xml:space="preserve">    ref_bib_efford_hunter_2018: "Efford, M. G., &amp; Hunter, C. M. (2018). Spatial Capture-mark-resight Estimation of Animal Population Density. *Biometrics, 74*(2), 411–420. &lt;https://doi.org/10.1111/biom.12766&gt;"</v>
      </c>
    </row>
    <row r="71" spans="1:14">
      <c r="A71" t="s">
        <v>2631</v>
      </c>
      <c r="B71" t="b">
        <v>1</v>
      </c>
      <c r="C71" t="b">
        <v>0</v>
      </c>
      <c r="D71" t="b">
        <v>0</v>
      </c>
      <c r="E71" t="s">
        <v>32</v>
      </c>
      <c r="F71" t="s">
        <v>2319</v>
      </c>
      <c r="G71" t="s">
        <v>2714</v>
      </c>
      <c r="H71" t="s">
        <v>277</v>
      </c>
      <c r="I71" t="s">
        <v>277</v>
      </c>
      <c r="J71" t="s">
        <v>3512</v>
      </c>
      <c r="K71" t="s">
        <v>633</v>
      </c>
      <c r="L71" t="str">
        <f>LEFT(J71,141)&amp;" &lt;br&gt; &amp;nbsp;&amp;nbsp;&amp;nbsp;&amp;nbsp;&amp;nbsp;&amp;nbsp;&amp;nbsp;&amp;nbsp;"&amp;MID(J71,2,142)&amp;MID(J71,142,500)&amp;"&lt;br&gt;&lt;br&gt;"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71" t="str">
        <f>"    ref_intext_"&amp;E71&amp;": "&amp;""""&amp;H71&amp;""""</f>
        <v xml:space="preserve">    ref_intext_efford_2004: "Efford, 2004"</v>
      </c>
      <c r="N71" t="str">
        <f>"    ref_bib_"&amp;E71&amp;": "&amp;""""&amp;J71&amp;""""</f>
        <v xml:space="preserve">    ref_bib_efford_2004: "Efford, M. (2004). Density Estimation in Live-Trapping Studies. *Oikos, 106*(3), 598–610. &lt;http://www.jstor.org.login.ezproxy.library.ualberta.ca/stable/3548382&gt;"</v>
      </c>
    </row>
    <row r="72" spans="1:14">
      <c r="A72" t="s">
        <v>2631</v>
      </c>
      <c r="B72" t="b">
        <v>0</v>
      </c>
      <c r="C72" t="b">
        <v>0</v>
      </c>
      <c r="E72" t="s">
        <v>31</v>
      </c>
      <c r="F72" t="s">
        <v>2320</v>
      </c>
      <c r="G72" t="s">
        <v>2715</v>
      </c>
      <c r="H72" t="s">
        <v>276</v>
      </c>
      <c r="I72" t="s">
        <v>276</v>
      </c>
      <c r="J72" t="s">
        <v>3513</v>
      </c>
      <c r="K72" t="s">
        <v>633</v>
      </c>
      <c r="L72" t="str">
        <f>LEFT(J72,141)&amp;" &lt;br&gt; &amp;nbsp;&amp;nbsp;&amp;nbsp;&amp;nbsp;&amp;nbsp;&amp;nbsp;&amp;nbsp;&amp;nbsp;"&amp;MID(J72,2,142)&amp;MID(J72,142,500)&amp;"&lt;br&gt;&lt;br&gt;"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2" t="str">
        <f>"    ref_intext_"&amp;E72&amp;": "&amp;""""&amp;H72&amp;""""</f>
        <v xml:space="preserve">    ref_intext_efford_2011: "Efford, 2011"</v>
      </c>
      <c r="N72" t="str">
        <f>"    ref_bib_"&amp;E72&amp;": "&amp;""""&amp;J72&amp;""""</f>
        <v xml:space="preserve">    ref_bib_efford_2011: "Efford, M. (2011). *secr—Spatially explicit capture–recapture in R.* &lt;https://www.otago.ac.nz/Density/pdfs/secr-overview%202.3.1.pdf&gt;"</v>
      </c>
    </row>
    <row r="73" spans="1:14">
      <c r="A73" t="s">
        <v>2631</v>
      </c>
      <c r="B73" t="b">
        <v>1</v>
      </c>
      <c r="C73" t="b">
        <v>0</v>
      </c>
      <c r="D73" t="b">
        <v>0</v>
      </c>
      <c r="E73" t="s">
        <v>30</v>
      </c>
      <c r="F73" t="s">
        <v>2321</v>
      </c>
      <c r="G73" t="s">
        <v>2716</v>
      </c>
      <c r="H73" t="s">
        <v>275</v>
      </c>
      <c r="I73" t="s">
        <v>275</v>
      </c>
      <c r="J73" t="s">
        <v>3514</v>
      </c>
      <c r="K73" t="s">
        <v>633</v>
      </c>
      <c r="L73" t="str">
        <f>LEFT(J73,141)&amp;" &lt;br&gt; &amp;nbsp;&amp;nbsp;&amp;nbsp;&amp;nbsp;&amp;nbsp;&amp;nbsp;&amp;nbsp;&amp;nbsp;"&amp;MID(J73,2,142)&amp;MID(J73,142,500)&amp;"&lt;br&gt;&lt;br&gt;"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73" t="str">
        <f>"    ref_intext_"&amp;E73&amp;": "&amp;""""&amp;H73&amp;""""</f>
        <v xml:space="preserve">    ref_intext_efford_2022: "Efford, 2022"</v>
      </c>
      <c r="N73" t="str">
        <f>"    ref_bib_"&amp;E73&amp;": "&amp;""""&amp;J73&amp;""""</f>
        <v xml:space="preserve">    ref_bib_efford_2022: "Efford, M. G. (2022). Mark–resight in secr 4. 5. 1–20. &lt;https://www.otago.ac.nz/Density/pdfs/secr-markresight.pdf&gt;"</v>
      </c>
    </row>
    <row r="74" spans="1:14">
      <c r="A74" t="s">
        <v>2631</v>
      </c>
      <c r="B74" t="b">
        <v>0</v>
      </c>
      <c r="C74" t="b">
        <v>0</v>
      </c>
      <c r="E74" t="s">
        <v>841</v>
      </c>
      <c r="F74" t="s">
        <v>2322</v>
      </c>
      <c r="G74" t="s">
        <v>2717</v>
      </c>
      <c r="H74" t="s">
        <v>842</v>
      </c>
      <c r="I74" t="s">
        <v>842</v>
      </c>
      <c r="J74" t="s">
        <v>1770</v>
      </c>
      <c r="K74" t="s">
        <v>633</v>
      </c>
      <c r="L74" t="str">
        <f>LEFT(J74,141)&amp;" &lt;br&gt; &amp;nbsp;&amp;nbsp;&amp;nbsp;&amp;nbsp;&amp;nbsp;&amp;nbsp;&amp;nbsp;&amp;nbsp;"&amp;MID(J74,2,142)&amp;MID(J74,142,500)&amp;"&lt;br&gt;&lt;br&gt;"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4" t="str">
        <f>"    ref_intext_"&amp;E74&amp;": "&amp;""""&amp;H74&amp;""""</f>
        <v xml:space="preserve">    ref_intext_efford_2024: "Efford, 2024"</v>
      </c>
      <c r="N74" t="str">
        <f>"    ref_bib_"&amp;E74&amp;": "&amp;""""&amp;J74&amp;""""</f>
        <v xml:space="preserve">    ref_bib_efford_2024: "Efford, M. (2024). *secr: Spatially explicit capture-recapture models.* R package version 4.6.9, &lt;https://CRAN.R-project.org/package=secr&gt;"</v>
      </c>
    </row>
    <row r="75" spans="1:14">
      <c r="A75" t="s">
        <v>2631</v>
      </c>
      <c r="B75" t="b">
        <v>1</v>
      </c>
      <c r="C75" t="b">
        <v>0</v>
      </c>
      <c r="D75" t="b">
        <v>0</v>
      </c>
      <c r="E75" t="s">
        <v>1505</v>
      </c>
      <c r="F75" t="s">
        <v>2317</v>
      </c>
      <c r="G75" t="s">
        <v>2712</v>
      </c>
      <c r="H75" t="s">
        <v>272</v>
      </c>
      <c r="I75" t="s">
        <v>830</v>
      </c>
      <c r="J75" t="s">
        <v>3516</v>
      </c>
      <c r="K75" t="s">
        <v>633</v>
      </c>
      <c r="L75" t="str">
        <f>LEFT(J75,141)&amp;" &lt;br&gt; &amp;nbsp;&amp;nbsp;&amp;nbsp;&amp;nbsp;&amp;nbsp;&amp;nbsp;&amp;nbsp;&amp;nbsp;"&amp;MID(J75,2,142)&amp;MID(J75,142,500)&amp;"&lt;br&gt;&lt;br&gt;"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5" t="str">
        <f>"    ref_intext_"&amp;E75&amp;": "&amp;""""&amp;H75&amp;""""</f>
        <v xml:space="preserve">    ref_intext_efford_et_al_2009a: "Efford et al., 2009a"</v>
      </c>
      <c r="N75" t="str">
        <f>"    ref_bib_"&amp;E75&amp;": "&amp;""""&amp;J75&amp;""""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6" spans="1:14">
      <c r="A76" t="s">
        <v>2631</v>
      </c>
      <c r="B76" t="b">
        <v>1</v>
      </c>
      <c r="C76" t="b">
        <v>0</v>
      </c>
      <c r="D76" t="b">
        <v>0</v>
      </c>
      <c r="E76" t="s">
        <v>1506</v>
      </c>
      <c r="F76" t="s">
        <v>2318</v>
      </c>
      <c r="G76" t="s">
        <v>2713</v>
      </c>
      <c r="H76" t="s">
        <v>271</v>
      </c>
      <c r="I76" t="s">
        <v>829</v>
      </c>
      <c r="J76" t="s">
        <v>3517</v>
      </c>
      <c r="K76" t="s">
        <v>633</v>
      </c>
      <c r="L76" t="str">
        <f>LEFT(J76,141)&amp;" &lt;br&gt; &amp;nbsp;&amp;nbsp;&amp;nbsp;&amp;nbsp;&amp;nbsp;&amp;nbsp;&amp;nbsp;&amp;nbsp;"&amp;MID(J76,2,142)&amp;MID(J76,142,500)&amp;"&lt;br&gt;&lt;br&gt;"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6" t="str">
        <f>"    ref_intext_"&amp;E76&amp;": "&amp;""""&amp;H76&amp;""""</f>
        <v xml:space="preserve">    ref_intext_efford_et_al_2009b: "Efford et al., 2009b"</v>
      </c>
      <c r="N76" t="str">
        <f>"    ref_bib_"&amp;E76&amp;": "&amp;""""&amp;J76&amp;""""</f>
        <v xml:space="preserve">    ref_bib_efford_et_al_2009b: "Efford, M. G., Dawson, D. K., &amp; Borchers, D. L. (2009b). Population Density estimated from locations of individuals on a passive detector array. *Ecology, 90*(10), 2676–2682. &lt;https://doi.org/10.1890/08-1735.1&gt;"</v>
      </c>
    </row>
    <row r="77" spans="1:14">
      <c r="A77" t="s">
        <v>2631</v>
      </c>
      <c r="B77" t="b">
        <v>1</v>
      </c>
      <c r="C77" t="b">
        <v>0</v>
      </c>
      <c r="D77" t="b">
        <v>0</v>
      </c>
      <c r="E77" t="s">
        <v>1508</v>
      </c>
      <c r="F77" t="s">
        <v>2323</v>
      </c>
      <c r="G77" t="s">
        <v>2718</v>
      </c>
      <c r="H77" t="s">
        <v>270</v>
      </c>
      <c r="I77" t="s">
        <v>828</v>
      </c>
      <c r="J77" t="s">
        <v>3551</v>
      </c>
      <c r="K77" t="s">
        <v>633</v>
      </c>
      <c r="L77" t="str">
        <f>LEFT(J77,141)&amp;" &lt;br&gt; &amp;nbsp;&amp;nbsp;&amp;nbsp;&amp;nbsp;&amp;nbsp;&amp;nbsp;&amp;nbsp;&amp;nbsp;"&amp;MID(J77,2,142)&amp;MID(J77,142,500)&amp;"&lt;br&gt;&lt;br&gt;"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7" t="str">
        <f>"    ref_intext_"&amp;E77&amp;": "&amp;""""&amp;H77&amp;""""</f>
        <v xml:space="preserve">    ref_intext_espartosa_et_al_2011: "Espartosa et al., 2011"</v>
      </c>
      <c r="N77" t="str">
        <f>"    ref_bib_"&amp;E77&amp;": "&amp;""""&amp;J77&amp;""""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8" spans="1:14">
      <c r="A78" t="s">
        <v>2632</v>
      </c>
      <c r="B78" t="b">
        <v>1</v>
      </c>
      <c r="C78" t="b">
        <v>0</v>
      </c>
      <c r="D78" t="b">
        <v>0</v>
      </c>
      <c r="E78" t="s">
        <v>29</v>
      </c>
      <c r="F78" t="s">
        <v>2324</v>
      </c>
      <c r="G78" t="s">
        <v>2719</v>
      </c>
      <c r="H78" t="s">
        <v>268</v>
      </c>
      <c r="I78" t="s">
        <v>268</v>
      </c>
      <c r="J78" t="s">
        <v>1771</v>
      </c>
      <c r="K78" t="s">
        <v>633</v>
      </c>
      <c r="L78" t="str">
        <f>LEFT(J78,141)&amp;" &lt;br&gt; &amp;nbsp;&amp;nbsp;&amp;nbsp;&amp;nbsp;&amp;nbsp;&amp;nbsp;&amp;nbsp;&amp;nbsp;"&amp;MID(J78,2,142)&amp;MID(J78,142,500)&amp;"&lt;br&gt;&lt;br&gt;"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8" t="str">
        <f>"    ref_intext_"&amp;E78&amp;": "&amp;""""&amp;H78&amp;""""</f>
        <v xml:space="preserve">    ref_intext_fancourt_2016: "Fancourt, 2016"</v>
      </c>
      <c r="N78" t="str">
        <f>"    ref_bib_"&amp;E78&amp;": "&amp;""""&amp;J78&amp;""""</f>
        <v xml:space="preserve">    ref_bib_fancourt_2016: "Fancourt, B. A. (2016). Avoiding the subject: The implications of avoidance behaviour for detecting predators. *Behavioral Ecology and Sociobiology, 70*(9), 1535–1546. &lt;https://doi.org/10.1007/s00265-016-2162-7&gt;"</v>
      </c>
    </row>
    <row r="79" spans="1:14">
      <c r="A79" t="s">
        <v>2632</v>
      </c>
      <c r="B79" t="b">
        <v>0</v>
      </c>
      <c r="C79" t="b">
        <v>1</v>
      </c>
      <c r="D79" t="b">
        <v>0</v>
      </c>
      <c r="E79" t="s">
        <v>1509</v>
      </c>
      <c r="F79" t="s">
        <v>2325</v>
      </c>
      <c r="G79" t="s">
        <v>2720</v>
      </c>
      <c r="H79" t="s">
        <v>267</v>
      </c>
      <c r="I79" t="s">
        <v>267</v>
      </c>
      <c r="J79" t="s">
        <v>1772</v>
      </c>
      <c r="K79" t="s">
        <v>633</v>
      </c>
      <c r="L79" t="str">
        <f>LEFT(J79,141)&amp;" &lt;br&gt; &amp;nbsp;&amp;nbsp;&amp;nbsp;&amp;nbsp;&amp;nbsp;&amp;nbsp;&amp;nbsp;&amp;nbsp;"&amp;MID(J79,2,142)&amp;MID(J79,142,500)&amp;"&lt;br&gt;&lt;br&gt;"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9" t="str">
        <f>"    ref_intext_"&amp;E79&amp;": "&amp;""""&amp;H79&amp;""""</f>
        <v xml:space="preserve">    ref_intext_fegraus_et_al_2011: "Fegraus et al., 2011"</v>
      </c>
      <c r="N79" t="str">
        <f>"    ref_bib_"&amp;E79&amp;": "&amp;""""&amp;J79&amp;""""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0" spans="1:14">
      <c r="A80" t="s">
        <v>2632</v>
      </c>
      <c r="B80" t="b">
        <v>1</v>
      </c>
      <c r="C80" t="b">
        <v>0</v>
      </c>
      <c r="D80" t="b">
        <v>0</v>
      </c>
      <c r="E80" t="s">
        <v>1510</v>
      </c>
      <c r="F80" t="s">
        <v>2326</v>
      </c>
      <c r="G80" t="s">
        <v>2721</v>
      </c>
      <c r="H80" t="s">
        <v>266</v>
      </c>
      <c r="I80" t="s">
        <v>827</v>
      </c>
      <c r="J80" t="s">
        <v>1773</v>
      </c>
      <c r="K80" t="s">
        <v>633</v>
      </c>
      <c r="L80" t="str">
        <f>LEFT(J80,141)&amp;" &lt;br&gt; &amp;nbsp;&amp;nbsp;&amp;nbsp;&amp;nbsp;&amp;nbsp;&amp;nbsp;&amp;nbsp;&amp;nbsp;"&amp;MID(J80,2,142)&amp;MID(J80,142,500)&amp;"&lt;br&gt;&lt;br&gt;"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0" t="str">
        <f>"    ref_intext_"&amp;E80&amp;": "&amp;""""&amp;H80&amp;""""</f>
        <v xml:space="preserve">    ref_intext_fennell_et_al_2022: "Fennell et al., 2022"</v>
      </c>
      <c r="N80" t="str">
        <f>"    ref_bib_"&amp;E80&amp;": "&amp;""""&amp;J80&amp;""""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1" spans="1:14">
      <c r="A81" t="s">
        <v>2632</v>
      </c>
      <c r="B81" t="b">
        <v>0</v>
      </c>
      <c r="C81" t="b">
        <v>0</v>
      </c>
      <c r="D81" t="b">
        <v>1</v>
      </c>
      <c r="E81" t="s">
        <v>1511</v>
      </c>
      <c r="F81" t="s">
        <v>2327</v>
      </c>
      <c r="G81" t="s">
        <v>2722</v>
      </c>
      <c r="H81" t="s">
        <v>265</v>
      </c>
      <c r="I81" t="s">
        <v>265</v>
      </c>
      <c r="J81" t="s">
        <v>1774</v>
      </c>
      <c r="K81" t="s">
        <v>633</v>
      </c>
      <c r="L81" t="str">
        <f>LEFT(J81,141)&amp;" &lt;br&gt; &amp;nbsp;&amp;nbsp;&amp;nbsp;&amp;nbsp;&amp;nbsp;&amp;nbsp;&amp;nbsp;&amp;nbsp;"&amp;MID(J81,2,142)&amp;MID(J81,142,500)&amp;"&lt;br&gt;&lt;br&gt;"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1" t="str">
        <f>"    ref_intext_"&amp;E81&amp;": "&amp;""""&amp;H81&amp;""""</f>
        <v xml:space="preserve">    ref_intext_ferreira_rodriguez_et_al_2019: "Ferreira-Rodríguez et al., 2019"</v>
      </c>
      <c r="N81" t="str">
        <f>"    ref_bib_"&amp;E81&amp;": "&amp;""""&amp;J81&amp;""""</f>
        <v xml:space="preserve">    ref_bib_ferreira_rodriguez_et_al_2019: "Ferreira-Rodríguez, N., &amp; Pombal, M. A. (2019). Bait effectiveness in camera trap studies in the Iberian Peninsula. *Mammal Research, 64*(2), 155–164. &lt;https://doi.org/10.1007/s13364-018-00414-1&gt;"</v>
      </c>
    </row>
    <row r="82" spans="1:14">
      <c r="A82" t="s">
        <v>2632</v>
      </c>
      <c r="B82" t="b">
        <v>0</v>
      </c>
      <c r="C82" t="b">
        <v>0</v>
      </c>
      <c r="D82" t="b">
        <v>1</v>
      </c>
      <c r="E82" t="s">
        <v>1512</v>
      </c>
      <c r="F82" t="s">
        <v>2328</v>
      </c>
      <c r="G82" t="s">
        <v>2723</v>
      </c>
      <c r="H82" t="s">
        <v>264</v>
      </c>
      <c r="I82" t="s">
        <v>264</v>
      </c>
      <c r="J82" t="s">
        <v>1775</v>
      </c>
      <c r="K82" t="s">
        <v>633</v>
      </c>
      <c r="L82" t="str">
        <f>LEFT(J82,141)&amp;" &lt;br&gt; &amp;nbsp;&amp;nbsp;&amp;nbsp;&amp;nbsp;&amp;nbsp;&amp;nbsp;&amp;nbsp;&amp;nbsp;"&amp;MID(J82,2,142)&amp;MID(J82,142,500)&amp;"&lt;br&gt;&lt;br&gt;"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2" t="str">
        <f>"    ref_intext_"&amp;E82&amp;": "&amp;""""&amp;H82&amp;""""</f>
        <v xml:space="preserve">    ref_intext_fidino_et_al_2020: "Fidino et al., 2020"</v>
      </c>
      <c r="N82" t="str">
        <f>"    ref_bib_"&amp;E82&amp;": "&amp;""""&amp;J82&amp;""""</f>
        <v xml:space="preserve">    ref_bib_fidino_et_al_2020: "Fidino, M., Barnas, G. R., Lehrer, E. W., Murray, M. H., &amp; Magle, S. B. (2020). Effect of Lure on Detecting Mammals with Camera Traps. *Wildlife Society Bulletin*. &lt;https://doi.org/10.1002/wsb.1122&gt;"</v>
      </c>
    </row>
    <row r="83" spans="1:14">
      <c r="A83" t="s">
        <v>2632</v>
      </c>
      <c r="B83" t="b">
        <v>1</v>
      </c>
      <c r="C83" t="b">
        <v>0</v>
      </c>
      <c r="D83" t="b">
        <v>0</v>
      </c>
      <c r="E83" t="s">
        <v>1513</v>
      </c>
      <c r="F83" t="s">
        <v>2329</v>
      </c>
      <c r="G83" t="s">
        <v>2724</v>
      </c>
      <c r="H83" t="s">
        <v>263</v>
      </c>
      <c r="I83" t="s">
        <v>826</v>
      </c>
      <c r="J83" t="s">
        <v>1776</v>
      </c>
      <c r="K83" t="s">
        <v>633</v>
      </c>
      <c r="L83" t="str">
        <f>LEFT(J83,141)&amp;" &lt;br&gt; &amp;nbsp;&amp;nbsp;&amp;nbsp;&amp;nbsp;&amp;nbsp;&amp;nbsp;&amp;nbsp;&amp;nbsp;"&amp;MID(J83,2,142)&amp;MID(J83,142,500)&amp;"&lt;br&gt;&lt;br&gt;"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3" t="str">
        <f>"    ref_intext_"&amp;E83&amp;": "&amp;""""&amp;H83&amp;""""</f>
        <v xml:space="preserve">    ref_intext_findlay_et_al_2020: "Findlay et al., 2020"</v>
      </c>
      <c r="N83" t="str">
        <f>"    ref_bib_"&amp;E83&amp;": "&amp;""""&amp;J83&amp;""""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4" spans="1:14">
      <c r="A84" t="s">
        <v>2632</v>
      </c>
      <c r="B84" t="b">
        <v>1</v>
      </c>
      <c r="C84" t="b">
        <v>1</v>
      </c>
      <c r="D84" t="b">
        <v>0</v>
      </c>
      <c r="E84" t="s">
        <v>1514</v>
      </c>
      <c r="F84" t="s">
        <v>2330</v>
      </c>
      <c r="G84" t="s">
        <v>2725</v>
      </c>
      <c r="H84" t="s">
        <v>262</v>
      </c>
      <c r="I84" t="s">
        <v>262</v>
      </c>
      <c r="J84" t="s">
        <v>1777</v>
      </c>
      <c r="K84" t="s">
        <v>633</v>
      </c>
      <c r="L84" t="str">
        <f>LEFT(J84,141)&amp;" &lt;br&gt; &amp;nbsp;&amp;nbsp;&amp;nbsp;&amp;nbsp;&amp;nbsp;&amp;nbsp;&amp;nbsp;&amp;nbsp;"&amp;MID(J84,2,142)&amp;MID(J84,142,500)&amp;"&lt;br&gt;&lt;br&gt;"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4" t="str">
        <f>"    ref_intext_"&amp;E84&amp;": "&amp;""""&amp;H84&amp;""""</f>
        <v xml:space="preserve">    ref_intext_fisher_burton_2012: "Fisher &amp; Burton, 2012"</v>
      </c>
      <c r="N84" t="str">
        <f>"    ref_bib_"&amp;E84&amp;": "&amp;""""&amp;J84&amp;""""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5" spans="1:14">
      <c r="A85" t="s">
        <v>2632</v>
      </c>
      <c r="B85" t="b">
        <v>0</v>
      </c>
      <c r="C85" t="b">
        <v>0</v>
      </c>
      <c r="D85" t="b">
        <v>1</v>
      </c>
      <c r="E85" t="s">
        <v>1515</v>
      </c>
      <c r="F85" t="s">
        <v>2331</v>
      </c>
      <c r="G85" t="s">
        <v>2726</v>
      </c>
      <c r="H85" t="s">
        <v>269</v>
      </c>
      <c r="I85" t="s">
        <v>269</v>
      </c>
      <c r="J85" t="s">
        <v>1778</v>
      </c>
      <c r="K85" t="s">
        <v>633</v>
      </c>
      <c r="L85" t="str">
        <f>LEFT(J85,141)&amp;" &lt;br&gt; &amp;nbsp;&amp;nbsp;&amp;nbsp;&amp;nbsp;&amp;nbsp;&amp;nbsp;&amp;nbsp;&amp;nbsp;"&amp;MID(J85,2,142)&amp;MID(J85,142,500)&amp;"&lt;br&gt;&lt;br&gt;"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5" t="str">
        <f>"    ref_intext_"&amp;E85&amp;": "&amp;""""&amp;H85&amp;""""</f>
        <v xml:space="preserve">    ref_intext_fisher_et_al_2011: "Fisher et al., 2011"</v>
      </c>
      <c r="N85" t="str">
        <f>"    ref_bib_"&amp;E85&amp;": "&amp;""""&amp;J85&amp;""""</f>
        <v xml:space="preserve">    ref_bib_fisher_et_al_2011: "Fisher, J. T., Anholt, B., &amp; Volpe, J. P. (2011). Body Mass Explains Characteristic Scales of Habitat Selection in Terrestrial Mammals. *Ecology and Evolution*, *1*(4), 517–528. &lt;https://doi.org/10.1002/ece3.45&gt;"</v>
      </c>
    </row>
    <row r="86" spans="1:14">
      <c r="A86" t="s">
        <v>2632</v>
      </c>
      <c r="B86" t="b">
        <v>1</v>
      </c>
      <c r="C86" t="b">
        <v>1</v>
      </c>
      <c r="D86" t="b">
        <v>0</v>
      </c>
      <c r="E86" t="s">
        <v>1516</v>
      </c>
      <c r="F86" t="s">
        <v>2332</v>
      </c>
      <c r="G86" t="s">
        <v>2727</v>
      </c>
      <c r="H86" t="s">
        <v>261</v>
      </c>
      <c r="I86" t="s">
        <v>825</v>
      </c>
      <c r="J86" t="s">
        <v>1779</v>
      </c>
      <c r="K86" t="s">
        <v>633</v>
      </c>
      <c r="L86" t="str">
        <f>LEFT(J86,141)&amp;" &lt;br&gt; &amp;nbsp;&amp;nbsp;&amp;nbsp;&amp;nbsp;&amp;nbsp;&amp;nbsp;&amp;nbsp;&amp;nbsp;"&amp;MID(J86,2,142)&amp;MID(J86,142,500)&amp;"&lt;br&gt;&lt;br&gt;"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6" t="str">
        <f>"    ref_intext_"&amp;E86&amp;": "&amp;""""&amp;H86&amp;""""</f>
        <v xml:space="preserve">    ref_intext_fisher_et_al_2014: "Fisher et al., 2014"</v>
      </c>
      <c r="N86" t="str">
        <f>"    ref_bib_"&amp;E86&amp;": "&amp;""""&amp;J86&amp;""""</f>
        <v xml:space="preserve">    ref_bib_fisher_et_al_2014: "Fisher, J. T., Wheatley, M., &amp; Mackenzie, D. (2014). Spatial Patterns of Breeding Success of Grizzly Bears derived from Hierarchical Multistate Models. *Conservation Biology, 28*(5), 1249–1259. &lt;https://doi.org/10.1111/cobi.12302&gt;"</v>
      </c>
    </row>
    <row r="87" spans="1:14">
      <c r="A87" t="s">
        <v>2632</v>
      </c>
      <c r="B87" t="b">
        <v>0</v>
      </c>
      <c r="C87" t="b">
        <v>0</v>
      </c>
      <c r="E87" t="s">
        <v>1517</v>
      </c>
      <c r="F87" t="s">
        <v>2333</v>
      </c>
      <c r="G87" t="s">
        <v>2728</v>
      </c>
      <c r="H87" t="s">
        <v>1266</v>
      </c>
      <c r="I87" t="s">
        <v>1266</v>
      </c>
      <c r="J87" t="s">
        <v>1267</v>
      </c>
      <c r="K87" t="s">
        <v>633</v>
      </c>
      <c r="L87" t="str">
        <f>LEFT(J87,141)&amp;" &lt;br&gt; &amp;nbsp;&amp;nbsp;&amp;nbsp;&amp;nbsp;&amp;nbsp;&amp;nbsp;&amp;nbsp;&amp;nbsp;"&amp;MID(J87,2,142)&amp;MID(J87,142,500)&amp;"&lt;br&gt;&lt;br&gt;"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7" t="str">
        <f>"    ref_intext_"&amp;E87&amp;": "&amp;""""&amp;H87&amp;""""</f>
        <v xml:space="preserve">    ref_intext_flather_sieg_2007: "Flather &amp; Sieg, 2007"</v>
      </c>
      <c r="N87" t="str">
        <f>"    ref_bib_"&amp;E87&amp;": "&amp;""""&amp;J87&amp;""""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8" spans="1:14">
      <c r="A88" t="s">
        <v>2632</v>
      </c>
      <c r="B88" t="b">
        <v>1</v>
      </c>
      <c r="C88" t="b">
        <v>1</v>
      </c>
      <c r="D88" t="b">
        <v>0</v>
      </c>
      <c r="E88" t="s">
        <v>1518</v>
      </c>
      <c r="F88" t="s">
        <v>2334</v>
      </c>
      <c r="G88" t="s">
        <v>2729</v>
      </c>
      <c r="H88" t="s">
        <v>260</v>
      </c>
      <c r="I88" t="s">
        <v>260</v>
      </c>
      <c r="J88" t="s">
        <v>3585</v>
      </c>
      <c r="K88" t="s">
        <v>633</v>
      </c>
      <c r="L88" t="str">
        <f>LEFT(J88,141)&amp;" &lt;br&gt; &amp;nbsp;&amp;nbsp;&amp;nbsp;&amp;nbsp;&amp;nbsp;&amp;nbsp;&amp;nbsp;&amp;nbsp;"&amp;MID(J88,2,142)&amp;MID(J88,142,500)&amp;"&lt;br&gt;&lt;br&gt;"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8" t="str">
        <f>"    ref_intext_"&amp;E88&amp;": "&amp;""""&amp;H88&amp;""""</f>
        <v xml:space="preserve">    ref_intext_forrester_et_al_2016: "Forrester et al., 2016"</v>
      </c>
      <c r="N88" t="str">
        <f>"    ref_bib_"&amp;E88&amp;": "&amp;""""&amp;J88&amp;""""</f>
        <v xml:space="preserve">    ref_bib_forrester_et_al_2016: "Forrester, T., O'Brien, T., Fegraus, E., Jansen, P. A., Palmer, J., Kays, R., Ahumada, J., Stern, B., &amp; McShea, W. (2016). An Open Standard for Camera Trap Data. *Biodiversity Data Journal, 4*, e10197. &lt;https://doi.org/10.3897/BDJ.4.e10197&gt;"</v>
      </c>
    </row>
    <row r="89" spans="1:14">
      <c r="A89" t="s">
        <v>2632</v>
      </c>
      <c r="B89" t="b">
        <v>1</v>
      </c>
      <c r="C89" t="b">
        <v>0</v>
      </c>
      <c r="D89" t="b">
        <v>0</v>
      </c>
      <c r="E89" t="s">
        <v>1519</v>
      </c>
      <c r="F89" t="s">
        <v>2335</v>
      </c>
      <c r="G89" t="s">
        <v>2730</v>
      </c>
      <c r="H89" t="s">
        <v>259</v>
      </c>
      <c r="I89" t="s">
        <v>259</v>
      </c>
      <c r="J89" t="s">
        <v>3518</v>
      </c>
      <c r="K89" t="s">
        <v>633</v>
      </c>
      <c r="L89" t="str">
        <f>LEFT(J89,141)&amp;" &lt;br&gt; &amp;nbsp;&amp;nbsp;&amp;nbsp;&amp;nbsp;&amp;nbsp;&amp;nbsp;&amp;nbsp;&amp;nbsp;"&amp;MID(J89,2,142)&amp;MID(J89,142,500)&amp;"&lt;br&gt;&lt;br&gt;"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9" t="str">
        <f>"    ref_intext_"&amp;E89&amp;": "&amp;""""&amp;H89&amp;""""</f>
        <v xml:space="preserve">    ref_intext_foster_harmsen_2012: "Foster &amp; Harmsen, 2012"</v>
      </c>
      <c r="N89" t="str">
        <f>"    ref_bib_"&amp;E89&amp;": "&amp;""""&amp;J89&amp;""""</f>
        <v xml:space="preserve">    ref_bib_foster_harmsen_2012: "Foster, R. J., &amp; Harmsen, B. J. (2012). A Critique of Density Estimation from Camera Trap Data. *Journal of* *Wildlife Management, 76*(2), 224–36. &lt;https://doi.org/10.1002/jwmg.275&gt;"</v>
      </c>
    </row>
    <row r="90" spans="1:14">
      <c r="A90" t="s">
        <v>2632</v>
      </c>
      <c r="B90" t="b">
        <v>1</v>
      </c>
      <c r="C90" t="b">
        <v>0</v>
      </c>
      <c r="D90" t="b">
        <v>0</v>
      </c>
      <c r="E90" t="s">
        <v>1520</v>
      </c>
      <c r="F90" t="s">
        <v>2336</v>
      </c>
      <c r="G90" t="s">
        <v>2731</v>
      </c>
      <c r="H90" t="s">
        <v>258</v>
      </c>
      <c r="I90" t="s">
        <v>258</v>
      </c>
      <c r="J90" t="s">
        <v>1780</v>
      </c>
      <c r="K90" t="s">
        <v>633</v>
      </c>
      <c r="L90" t="str">
        <f>LEFT(J90,141)&amp;" &lt;br&gt; &amp;nbsp;&amp;nbsp;&amp;nbsp;&amp;nbsp;&amp;nbsp;&amp;nbsp;&amp;nbsp;&amp;nbsp;"&amp;MID(J90,2,142)&amp;MID(J90,142,500)&amp;"&lt;br&gt;&lt;br&gt;"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0" t="str">
        <f>"    ref_intext_"&amp;E90&amp;": "&amp;""""&amp;H90&amp;""""</f>
        <v xml:space="preserve">    ref_intext_found_patterson_2020: "Found &amp; Patterson, 2020"</v>
      </c>
      <c r="N90" t="str">
        <f>"    ref_bib_"&amp;E90&amp;": "&amp;""""&amp;J90&amp;""""</f>
        <v xml:space="preserve">    ref_bib_found_patterson_2020: "Found, R., &amp; Patterson, B. R. (2020). Assessing Ungulate Populations in Temperate North America. *Canadian Wildlife Biology and Management, 9*(1), 21–42. &lt;https://cwbm.ca/wp-content/uploads/2020/05/Found-Patterson.pdf&gt;"</v>
      </c>
    </row>
    <row r="91" spans="1:14">
      <c r="A91" t="s">
        <v>2632</v>
      </c>
      <c r="B91" t="b">
        <v>0</v>
      </c>
      <c r="C91" t="b">
        <v>0</v>
      </c>
      <c r="E91" t="s">
        <v>1521</v>
      </c>
      <c r="F91" t="s">
        <v>2337</v>
      </c>
      <c r="G91" t="s">
        <v>2732</v>
      </c>
      <c r="H91" t="s">
        <v>257</v>
      </c>
      <c r="I91" t="s">
        <v>257</v>
      </c>
      <c r="J91" t="s">
        <v>1781</v>
      </c>
      <c r="K91" t="s">
        <v>633</v>
      </c>
      <c r="L91" t="str">
        <f>LEFT(J91,141)&amp;" &lt;br&gt; &amp;nbsp;&amp;nbsp;&amp;nbsp;&amp;nbsp;&amp;nbsp;&amp;nbsp;&amp;nbsp;&amp;nbsp;"&amp;MID(J91,2,142)&amp;MID(J91,142,500)&amp;"&lt;br&gt;&lt;br&gt;"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1" t="str">
        <f>"    ref_intext_"&amp;E91&amp;": "&amp;""""&amp;H91&amp;""""</f>
        <v xml:space="preserve">    ref_intext_frampton_et_al_2022: "Frampton et al., 2022"</v>
      </c>
      <c r="N91" t="str">
        <f>"    ref_bib_"&amp;E91&amp;": "&amp;""""&amp;J91&amp;""""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2" spans="1:14">
      <c r="A92" t="s">
        <v>2632</v>
      </c>
      <c r="B92" t="b">
        <v>1</v>
      </c>
      <c r="C92" t="b">
        <v>1</v>
      </c>
      <c r="D92" t="b">
        <v>0</v>
      </c>
      <c r="E92" t="s">
        <v>1522</v>
      </c>
      <c r="F92" t="s">
        <v>2338</v>
      </c>
      <c r="G92" t="s">
        <v>2733</v>
      </c>
      <c r="H92" t="s">
        <v>256</v>
      </c>
      <c r="I92" t="s">
        <v>256</v>
      </c>
      <c r="J92" t="s">
        <v>1782</v>
      </c>
      <c r="K92" t="s">
        <v>633</v>
      </c>
      <c r="L92" t="str">
        <f>LEFT(J92,141)&amp;" &lt;br&gt; &amp;nbsp;&amp;nbsp;&amp;nbsp;&amp;nbsp;&amp;nbsp;&amp;nbsp;&amp;nbsp;&amp;nbsp;"&amp;MID(J92,2,142)&amp;MID(J92,142,500)&amp;"&lt;br&gt;&lt;br&gt;"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2" t="str">
        <f>"    ref_intext_"&amp;E92&amp;": "&amp;""""&amp;H92&amp;""""</f>
        <v xml:space="preserve">    ref_intext_frey_et_al_2017: "Frey et al., 2017"</v>
      </c>
      <c r="N92" t="str">
        <f>"    ref_bib_"&amp;E92&amp;": "&amp;""""&amp;J92&amp;""""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3" spans="1:14">
      <c r="A93" t="s">
        <v>2633</v>
      </c>
      <c r="B93" t="b">
        <v>1</v>
      </c>
      <c r="C93" t="b">
        <v>0</v>
      </c>
      <c r="D93" t="b">
        <v>0</v>
      </c>
      <c r="E93" t="s">
        <v>1523</v>
      </c>
      <c r="F93" t="s">
        <v>2339</v>
      </c>
      <c r="G93" t="s">
        <v>2734</v>
      </c>
      <c r="H93" t="s">
        <v>255</v>
      </c>
      <c r="I93" t="s">
        <v>255</v>
      </c>
      <c r="J93" t="s">
        <v>1783</v>
      </c>
      <c r="K93" t="s">
        <v>633</v>
      </c>
      <c r="L93" t="str">
        <f>LEFT(J93,141)&amp;" &lt;br&gt; &amp;nbsp;&amp;nbsp;&amp;nbsp;&amp;nbsp;&amp;nbsp;&amp;nbsp;&amp;nbsp;&amp;nbsp;"&amp;MID(J93,2,142)&amp;MID(J93,142,500)&amp;"&lt;br&gt;&lt;br&gt;"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3" t="str">
        <f>"    ref_intext_"&amp;E93&amp;": "&amp;""""&amp;H93&amp;""""</f>
        <v xml:space="preserve">    ref_intext_gallo_et_al_2022: "Gallo et al., 2022"</v>
      </c>
      <c r="N93" t="str">
        <f>"    ref_bib_"&amp;E93&amp;": "&amp;""""&amp;J93&amp;""""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4" spans="1:14">
      <c r="A94" t="s">
        <v>2633</v>
      </c>
      <c r="B94" t="b">
        <v>1</v>
      </c>
      <c r="C94" t="b">
        <v>0</v>
      </c>
      <c r="D94" t="b">
        <v>0</v>
      </c>
      <c r="E94" t="s">
        <v>1524</v>
      </c>
      <c r="F94" t="s">
        <v>2340</v>
      </c>
      <c r="G94" t="s">
        <v>2735</v>
      </c>
      <c r="H94" t="s">
        <v>254</v>
      </c>
      <c r="I94" t="s">
        <v>254</v>
      </c>
      <c r="J94" t="s">
        <v>3552</v>
      </c>
      <c r="K94" t="s">
        <v>633</v>
      </c>
      <c r="L94" t="str">
        <f>LEFT(J94,141)&amp;" &lt;br&gt; &amp;nbsp;&amp;nbsp;&amp;nbsp;&amp;nbsp;&amp;nbsp;&amp;nbsp;&amp;nbsp;&amp;nbsp;"&amp;MID(J94,2,142)&amp;MID(J94,142,500)&amp;"&lt;br&gt;&lt;br&gt;"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4" t="str">
        <f>"    ref_intext_"&amp;E94&amp;": "&amp;""""&amp;H94&amp;""""</f>
        <v xml:space="preserve">    ref_intext_galvez_et_al_2016: "Gálvez et al., 2016"</v>
      </c>
      <c r="N94" t="str">
        <f>"    ref_bib_"&amp;E94&amp;": "&amp;""""&amp;J94&amp;""""</f>
        <v xml:space="preserve">    ref_bib_galvez_et_al_2016: "Gálvez, N., Guillera-Arroita, G., Morgan, B. J. T., &amp; Davies, Z. G. (2016). Cost-Efficient Effort Allocation for Camera-Trap Occupancy Surveys of Mammals. *Biological Conservation*, *204*(B), 350–359. &lt;https://doi.org/10.1016/j.biocon.2016.10.019&gt;"</v>
      </c>
    </row>
    <row r="95" spans="1:14">
      <c r="A95" t="s">
        <v>2633</v>
      </c>
      <c r="B95" t="b">
        <v>1</v>
      </c>
      <c r="C95" t="b">
        <v>0</v>
      </c>
      <c r="D95" t="b">
        <v>0</v>
      </c>
      <c r="E95" t="s">
        <v>1525</v>
      </c>
      <c r="F95" t="s">
        <v>2341</v>
      </c>
      <c r="G95" t="s">
        <v>2736</v>
      </c>
      <c r="H95" t="s">
        <v>253</v>
      </c>
      <c r="I95" t="s">
        <v>253</v>
      </c>
      <c r="J95" t="s">
        <v>1784</v>
      </c>
      <c r="K95" t="s">
        <v>633</v>
      </c>
      <c r="L95" t="str">
        <f>LEFT(J95,141)&amp;" &lt;br&gt; &amp;nbsp;&amp;nbsp;&amp;nbsp;&amp;nbsp;&amp;nbsp;&amp;nbsp;&amp;nbsp;&amp;nbsp;"&amp;MID(J95,2,142)&amp;MID(J95,142,500)&amp;"&lt;br&gt;&lt;br&gt;"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5" t="str">
        <f>"    ref_intext_"&amp;E95&amp;": "&amp;""""&amp;H95&amp;""""</f>
        <v xml:space="preserve">    ref_intext_ganskopp_johnson_2007: "Ganskopp &amp; Johnson, 2007"</v>
      </c>
      <c r="N95" t="str">
        <f>"    ref_bib_"&amp;E95&amp;": "&amp;""""&amp;J95&amp;""""</f>
        <v xml:space="preserve">    ref_bib_ganskopp_johnson_2007: "Ganskopp, D. C., &amp; Johnson, D. D. (2007). GPS Error in Studies Addressing Animal Movements and Activities. *Rangeland Ecology and Management, 60*, 350–358. &lt;https://doi.org/10.2111/1551-5028(2007)60[350:GEISAA]2.0.CO;2&gt;"</v>
      </c>
    </row>
    <row r="96" spans="1:14" ht="15">
      <c r="A96" s="8"/>
      <c r="B96" s="8"/>
      <c r="C96" s="8"/>
      <c r="D96" s="8"/>
      <c r="E96" t="s">
        <v>3894</v>
      </c>
      <c r="F96" s="8"/>
      <c r="G96" s="8"/>
      <c r="H96" s="65" t="s">
        <v>3897</v>
      </c>
      <c r="I96" s="65" t="s">
        <v>3897</v>
      </c>
      <c r="J96" s="8" t="s">
        <v>3892</v>
      </c>
      <c r="K96" s="8"/>
      <c r="L96" s="8"/>
      <c r="M96" t="str">
        <f>"    ref_intext_"&amp;E96&amp;": "&amp;""""&amp;H96&amp;""""</f>
        <v xml:space="preserve">    ref_intext_gaston_et_al_2020: "Gaston et al., 2020"</v>
      </c>
      <c r="N96" t="str">
        <f>"    ref_bib_"&amp;E96&amp;": "&amp;""""&amp;J96&amp;""""</f>
        <v xml:space="preserve">    ref_bib_gaston_et_al_2020: "Gaston, K. J., Blackburn, T. M., Greenwood, J. J. D., Gregory, R. D., Quinn, R. M., &amp; Lawton, J. H. (2000). Abundance-Occupancy Relationships. *The Journal of Applied Ecology, 37*(s1), 39–59. &lt;https://doi.org/10.1046/j.1365-2664.2000.00485.x&gt;"</v>
      </c>
    </row>
    <row r="97" spans="1:14">
      <c r="A97" t="s">
        <v>2633</v>
      </c>
      <c r="B97" t="b">
        <v>1</v>
      </c>
      <c r="C97" t="b">
        <v>1</v>
      </c>
      <c r="D97" t="b">
        <v>0</v>
      </c>
      <c r="E97" t="s">
        <v>1526</v>
      </c>
      <c r="F97" t="s">
        <v>2342</v>
      </c>
      <c r="G97" t="s">
        <v>2737</v>
      </c>
      <c r="H97" t="s">
        <v>251</v>
      </c>
      <c r="I97" t="s">
        <v>251</v>
      </c>
      <c r="J97" t="s">
        <v>3520</v>
      </c>
      <c r="K97" t="s">
        <v>633</v>
      </c>
      <c r="L97" t="str">
        <f>LEFT(J97,141)&amp;" &lt;br&gt; &amp;nbsp;&amp;nbsp;&amp;nbsp;&amp;nbsp;&amp;nbsp;&amp;nbsp;&amp;nbsp;&amp;nbsp;"&amp;MID(J97,2,142)&amp;MID(J97,142,500)&amp;"&lt;br&gt;&lt;br&gt;"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7" t="str">
        <f>"    ref_intext_"&amp;E97&amp;": "&amp;""""&amp;H97&amp;""""</f>
        <v xml:space="preserve">    ref_intext_gerber_et_al_2010: "Gerber et al., 2010"</v>
      </c>
      <c r="N97" t="str">
        <f>"    ref_bib_"&amp;E97&amp;": "&amp;""""&amp;J97&amp;""""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8" spans="1:14">
      <c r="A98" t="s">
        <v>2633</v>
      </c>
      <c r="B98" t="b">
        <v>0</v>
      </c>
      <c r="C98" t="b">
        <v>0</v>
      </c>
      <c r="D98" t="b">
        <v>1</v>
      </c>
      <c r="E98" t="s">
        <v>1527</v>
      </c>
      <c r="F98" t="s">
        <v>2343</v>
      </c>
      <c r="G98" t="s">
        <v>2738</v>
      </c>
      <c r="H98" t="s">
        <v>252</v>
      </c>
      <c r="I98" t="s">
        <v>252</v>
      </c>
      <c r="J98" t="s">
        <v>3519</v>
      </c>
      <c r="K98" t="s">
        <v>633</v>
      </c>
      <c r="L98" t="str">
        <f>LEFT(J98,141)&amp;" &lt;br&gt; &amp;nbsp;&amp;nbsp;&amp;nbsp;&amp;nbsp;&amp;nbsp;&amp;nbsp;&amp;nbsp;&amp;nbsp;"&amp;MID(J98,2,142)&amp;MID(J98,142,500)&amp;"&lt;br&gt;&lt;br&gt;"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8" t="str">
        <f>"    ref_intext_"&amp;E98&amp;": "&amp;""""&amp;H98&amp;""""</f>
        <v xml:space="preserve">    ref_intext_gerber_et_al_2011: "Gerber et al., 2011"</v>
      </c>
      <c r="N98" t="str">
        <f>"    ref_bib_"&amp;E98&amp;": "&amp;""""&amp;J98&amp;""""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9" spans="1:14">
      <c r="A99" t="s">
        <v>2633</v>
      </c>
      <c r="B99" t="b">
        <v>0</v>
      </c>
      <c r="C99" t="b">
        <v>0</v>
      </c>
      <c r="E99" t="s">
        <v>1725</v>
      </c>
      <c r="F99" t="s">
        <v>2344</v>
      </c>
      <c r="G99" t="s">
        <v>2739</v>
      </c>
      <c r="H99" t="s">
        <v>1727</v>
      </c>
      <c r="I99" t="s">
        <v>1726</v>
      </c>
      <c r="J99" t="s">
        <v>1728</v>
      </c>
      <c r="K99" t="s">
        <v>633</v>
      </c>
      <c r="L99" t="str">
        <f>LEFT(J99,141)&amp;" &lt;br&gt; &amp;nbsp;&amp;nbsp;&amp;nbsp;&amp;nbsp;&amp;nbsp;&amp;nbsp;&amp;nbsp;&amp;nbsp;"&amp;MID(J99,2,142)&amp;MID(J99,142,500)&amp;"&lt;br&gt;&lt;br&gt;"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9" t="str">
        <f>"    ref_intext_"&amp;E99&amp;": "&amp;""""&amp;H99&amp;""""</f>
        <v xml:space="preserve">    ref_intext_gerhartbarley_nd: "Gerhart-Barley, n.d."</v>
      </c>
      <c r="N99" t="str">
        <f>"    ref_bib_"&amp;E99&amp;": "&amp;""""&amp;J99&amp;""""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00" spans="1:14">
      <c r="A100" t="s">
        <v>2633</v>
      </c>
      <c r="B100" t="b">
        <v>1</v>
      </c>
      <c r="C100" t="b">
        <v>0</v>
      </c>
      <c r="D100" t="b">
        <v>0</v>
      </c>
      <c r="E100" t="s">
        <v>1528</v>
      </c>
      <c r="F100" t="s">
        <v>2345</v>
      </c>
      <c r="G100" t="s">
        <v>2740</v>
      </c>
      <c r="H100" t="s">
        <v>250</v>
      </c>
      <c r="I100" t="s">
        <v>250</v>
      </c>
      <c r="J100" t="s">
        <v>1785</v>
      </c>
      <c r="K100" t="s">
        <v>633</v>
      </c>
      <c r="L100" t="str">
        <f>LEFT(J100,141)&amp;" &lt;br&gt; &amp;nbsp;&amp;nbsp;&amp;nbsp;&amp;nbsp;&amp;nbsp;&amp;nbsp;&amp;nbsp;&amp;nbsp;"&amp;MID(J100,2,142)&amp;MID(J100,142,500)&amp;"&lt;br&gt;&lt;br&gt;"</f>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0" t="str">
        <f>"    ref_intext_"&amp;E100&amp;": "&amp;""""&amp;H100&amp;""""</f>
        <v xml:space="preserve">    ref_intext_gilbert_et_al_2021: "Gilbert et al., 2021"</v>
      </c>
      <c r="N100" t="str">
        <f>"    ref_bib_"&amp;E100&amp;": "&amp;""""&amp;J100&amp;""""</f>
        <v xml:space="preserve">    ref_bib_gilbert_et_al_2021: "Gilbert, N. A., Clare, J. D. J., Stenglein, J. L., &amp; Zuckerberg, B. (2021). Abundance Estimation of Unmarked Animals based on Camera-Trap Data. *Conservation Biology, 35*(1), 88-100. &lt;https://doi.org/10.1111/cobi.13517&gt;"</v>
      </c>
    </row>
    <row r="101" spans="1:14">
      <c r="A101" t="s">
        <v>2633</v>
      </c>
      <c r="B101" t="b">
        <v>1</v>
      </c>
      <c r="C101" t="b">
        <v>0</v>
      </c>
      <c r="D101" t="b">
        <v>0</v>
      </c>
      <c r="E101" t="s">
        <v>1529</v>
      </c>
      <c r="F101" t="s">
        <v>2346</v>
      </c>
      <c r="G101" t="s">
        <v>2741</v>
      </c>
      <c r="H101" t="s">
        <v>249</v>
      </c>
      <c r="I101" t="s">
        <v>249</v>
      </c>
      <c r="J101" t="s">
        <v>3553</v>
      </c>
      <c r="K101" t="s">
        <v>633</v>
      </c>
      <c r="L101" t="str">
        <f>LEFT(J101,141)&amp;" &lt;br&gt; &amp;nbsp;&amp;nbsp;&amp;nbsp;&amp;nbsp;&amp;nbsp;&amp;nbsp;&amp;nbsp;&amp;nbsp;"&amp;MID(J101,2,142)&amp;MID(J101,142,500)&amp;"&lt;br&gt;&lt;br&gt;"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1" t="str">
        <f>"    ref_intext_"&amp;E101&amp;": "&amp;""""&amp;H101&amp;""""</f>
        <v xml:space="preserve">    ref_intext_gillespie_et_al_2015: "Gillespie et al., 2015"</v>
      </c>
      <c r="N101" t="str">
        <f>"    ref_bib_"&amp;E101&amp;": "&amp;""""&amp;J101&amp;""""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2" spans="1:14">
      <c r="A102" t="s">
        <v>2633</v>
      </c>
      <c r="B102" t="b">
        <v>1</v>
      </c>
      <c r="C102" t="b">
        <v>0</v>
      </c>
      <c r="D102" t="b">
        <v>0</v>
      </c>
      <c r="E102" t="s">
        <v>1530</v>
      </c>
      <c r="F102" t="s">
        <v>2347</v>
      </c>
      <c r="G102" t="s">
        <v>2742</v>
      </c>
      <c r="H102" t="s">
        <v>248</v>
      </c>
      <c r="I102" t="s">
        <v>248</v>
      </c>
      <c r="J102" t="s">
        <v>1786</v>
      </c>
      <c r="K102" t="s">
        <v>633</v>
      </c>
      <c r="L102" t="str">
        <f>LEFT(J102,141)&amp;" &lt;br&gt; &amp;nbsp;&amp;nbsp;&amp;nbsp;&amp;nbsp;&amp;nbsp;&amp;nbsp;&amp;nbsp;&amp;nbsp;"&amp;MID(J102,2,142)&amp;MID(J102,142,500)&amp;"&lt;br&gt;&lt;br&gt;"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2" t="str">
        <f>"    ref_intext_"&amp;E102&amp;": "&amp;""""&amp;H102&amp;""""</f>
        <v xml:space="preserve">    ref_intext_glen_et_al_2013: "Glen et al., 2013"</v>
      </c>
      <c r="N102" t="str">
        <f>"    ref_bib_"&amp;E102&amp;": "&amp;""""&amp;J102&amp;""""</f>
        <v xml:space="preserve">    ref_bib_glen_et_al_2013: "Glen, A. S., Cockburn, S., Nichols, M., Ekanayake, J., &amp; Warburton, B. (2013) Optimising Camera Traps for Monitoring Small Mammals. *PloS one,* 8(6), Article e67940. &lt;https://doi.org/10.1371/journal.pone.0067940&gt;"</v>
      </c>
    </row>
    <row r="103" spans="1:14">
      <c r="A103" t="s">
        <v>2633</v>
      </c>
      <c r="B103" t="b">
        <v>0</v>
      </c>
      <c r="C103" t="b">
        <v>0</v>
      </c>
      <c r="D103" t="s">
        <v>800</v>
      </c>
      <c r="E103" t="s">
        <v>1531</v>
      </c>
      <c r="F103" t="s">
        <v>2348</v>
      </c>
      <c r="G103" t="s">
        <v>2743</v>
      </c>
      <c r="H103" t="s">
        <v>247</v>
      </c>
      <c r="I103" t="s">
        <v>247</v>
      </c>
      <c r="J103" t="s">
        <v>1787</v>
      </c>
      <c r="K103" t="s">
        <v>633</v>
      </c>
      <c r="L103" t="str">
        <f>LEFT(J103,141)&amp;" &lt;br&gt; &amp;nbsp;&amp;nbsp;&amp;nbsp;&amp;nbsp;&amp;nbsp;&amp;nbsp;&amp;nbsp;&amp;nbsp;"&amp;MID(J103,2,142)&amp;MID(J103,142,500)&amp;"&lt;br&gt;&lt;br&gt;"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3" t="str">
        <f>"    ref_intext_"&amp;E103&amp;": "&amp;""""&amp;H103&amp;""""</f>
        <v xml:space="preserve">    ref_intext_glover_kapfer_et_al_2019: "Glover-Kapfer et al., 2017"</v>
      </c>
      <c r="N103" t="str">
        <f>"    ref_bib_"&amp;E103&amp;": "&amp;""""&amp;J103&amp;""""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4" spans="1:14">
      <c r="A104" t="s">
        <v>2633</v>
      </c>
      <c r="B104" t="b">
        <v>0</v>
      </c>
      <c r="C104" t="b">
        <v>0</v>
      </c>
      <c r="E104" t="s">
        <v>1532</v>
      </c>
      <c r="F104" t="s">
        <v>2349</v>
      </c>
      <c r="G104" t="s">
        <v>2744</v>
      </c>
      <c r="H104" t="s">
        <v>238</v>
      </c>
      <c r="I104" t="s">
        <v>238</v>
      </c>
      <c r="J104" t="s">
        <v>3521</v>
      </c>
      <c r="K104" t="s">
        <v>633</v>
      </c>
      <c r="L104" t="str">
        <f>LEFT(J104,141)&amp;" &lt;br&gt; &amp;nbsp;&amp;nbsp;&amp;nbsp;&amp;nbsp;&amp;nbsp;&amp;nbsp;&amp;nbsp;&amp;nbsp;"&amp;MID(J104,2,142)&amp;MID(J104,142,500)&amp;"&lt;br&gt;&lt;br&gt;"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4" t="str">
        <f>"    ref_intext_"&amp;E104&amp;": "&amp;""""&amp;H104&amp;""""</f>
        <v xml:space="preserve">    ref_intext_gopalaswamy_et_al_2012: "Gopalaswamy et al., 2012"</v>
      </c>
      <c r="N104" t="str">
        <f>"    ref_bib_"&amp;E104&amp;": "&amp;""""&amp;J104&amp;""""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5" spans="1:14">
      <c r="A105" t="s">
        <v>2633</v>
      </c>
      <c r="B105" t="b">
        <v>0</v>
      </c>
      <c r="C105" t="b">
        <v>0</v>
      </c>
      <c r="E105" t="s">
        <v>1709</v>
      </c>
      <c r="F105" t="s">
        <v>2350</v>
      </c>
      <c r="G105" t="s">
        <v>2745</v>
      </c>
      <c r="H105" t="s">
        <v>1273</v>
      </c>
      <c r="I105" t="s">
        <v>1273</v>
      </c>
      <c r="J105" t="s">
        <v>3176</v>
      </c>
      <c r="K105" t="s">
        <v>633</v>
      </c>
      <c r="L105" t="str">
        <f>LEFT(J105,141)&amp;" &lt;br&gt; &amp;nbsp;&amp;nbsp;&amp;nbsp;&amp;nbsp;&amp;nbsp;&amp;nbsp;&amp;nbsp;&amp;nbsp;"&amp;MID(J105,2,142)&amp;MID(J105,142,500)&amp;"&lt;br&gt;&lt;br&gt;"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5" t="str">
        <f>"    ref_intext_"&amp;E105&amp;": "&amp;""""&amp;H105&amp;""""</f>
        <v xml:space="preserve">    ref_intext_gotelli_chao_2013: "Gotelli &amp; Chao, 2013"</v>
      </c>
      <c r="N105" t="str">
        <f>"    ref_bib_"&amp;E105&amp;": "&amp;""""&amp;J105&amp;""""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6" spans="1:14">
      <c r="A106" t="s">
        <v>2633</v>
      </c>
      <c r="B106" t="b">
        <v>0</v>
      </c>
      <c r="C106" t="b">
        <v>0</v>
      </c>
      <c r="D106" t="b">
        <v>1</v>
      </c>
      <c r="E106" t="s">
        <v>1533</v>
      </c>
      <c r="F106" t="s">
        <v>2351</v>
      </c>
      <c r="G106" t="s">
        <v>2746</v>
      </c>
      <c r="H106" t="s">
        <v>246</v>
      </c>
      <c r="I106" t="s">
        <v>246</v>
      </c>
      <c r="J106" t="s">
        <v>1788</v>
      </c>
      <c r="K106" t="s">
        <v>633</v>
      </c>
      <c r="L106" t="str">
        <f>LEFT(J106,141)&amp;" &lt;br&gt; &amp;nbsp;&amp;nbsp;&amp;nbsp;&amp;nbsp;&amp;nbsp;&amp;nbsp;&amp;nbsp;&amp;nbsp;"&amp;MID(J106,2,142)&amp;MID(J106,142,500)&amp;"&lt;br&gt;&lt;br&gt;"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6" t="str">
        <f>"    ref_intext_"&amp;E106&amp;": "&amp;""""&amp;H106&amp;""""</f>
        <v xml:space="preserve">    ref_intext_gotelli_colwell_2001: "Gotelli &amp; Colwell, 2001"</v>
      </c>
      <c r="N106" t="str">
        <f>"    ref_bib_"&amp;E106&amp;": "&amp;""""&amp;J106&amp;""""</f>
        <v xml:space="preserve">    ref_bib_gotelli_colwell_2001: "Gotelli, N., &amp; Colwell, R. (2001). Quantifying biodiversity: procedures and pitfalls in the measurement and comparison of species richness. *Ecology Letters, 4*, 379–391. &lt;https://doi.org/10.1046/j.1461-0248.2001.00230.x&gt;"</v>
      </c>
    </row>
    <row r="107" spans="1:14">
      <c r="A107" t="s">
        <v>2633</v>
      </c>
      <c r="B107" t="b">
        <v>0</v>
      </c>
      <c r="C107" t="b">
        <v>0</v>
      </c>
      <c r="D107" t="b">
        <v>1</v>
      </c>
      <c r="E107" t="s">
        <v>1534</v>
      </c>
      <c r="F107" t="s">
        <v>2352</v>
      </c>
      <c r="G107" t="s">
        <v>2747</v>
      </c>
      <c r="H107" t="s">
        <v>245</v>
      </c>
      <c r="I107" t="s">
        <v>245</v>
      </c>
      <c r="J107" t="s">
        <v>1789</v>
      </c>
      <c r="K107" t="s">
        <v>633</v>
      </c>
      <c r="L107" t="str">
        <f>LEFT(J107,141)&amp;" &lt;br&gt; &amp;nbsp;&amp;nbsp;&amp;nbsp;&amp;nbsp;&amp;nbsp;&amp;nbsp;&amp;nbsp;&amp;nbsp;"&amp;MID(J107,2,142)&amp;MID(J107,142,500)&amp;"&lt;br&gt;&lt;br&gt;"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7" t="str">
        <f>"    ref_intext_"&amp;E107&amp;": "&amp;""""&amp;H107&amp;""""</f>
        <v xml:space="preserve">    ref_intext_gotelli_colwell_2011: "Gotelli &amp; Colwell, 2011"</v>
      </c>
      <c r="N107" t="str">
        <f>"    ref_bib_"&amp;E107&amp;": "&amp;""""&amp;J107&amp;""""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8" spans="1:14">
      <c r="A108" t="s">
        <v>2633</v>
      </c>
      <c r="B108" t="b">
        <v>1</v>
      </c>
      <c r="C108" t="b">
        <v>0</v>
      </c>
      <c r="D108" t="b">
        <v>0</v>
      </c>
      <c r="E108" t="s">
        <v>28</v>
      </c>
      <c r="F108" t="s">
        <v>2353</v>
      </c>
      <c r="G108" t="s">
        <v>2748</v>
      </c>
      <c r="H108" t="s">
        <v>244</v>
      </c>
      <c r="I108" t="s">
        <v>244</v>
      </c>
      <c r="J108" t="s">
        <v>1790</v>
      </c>
      <c r="K108" t="s">
        <v>633</v>
      </c>
      <c r="L108" t="str">
        <f>LEFT(J108,141)&amp;" &lt;br&gt; &amp;nbsp;&amp;nbsp;&amp;nbsp;&amp;nbsp;&amp;nbsp;&amp;nbsp;&amp;nbsp;&amp;nbsp;"&amp;MID(J108,2,142)&amp;MID(J108,142,500)&amp;"&lt;br&gt;&lt;br&gt;"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08" t="str">
        <f>"    ref_intext_"&amp;E108&amp;": "&amp;""""&amp;H108&amp;""""</f>
        <v xml:space="preserve">    ref_intext_goa_2023a: "Government of Alberta, 2023a"</v>
      </c>
      <c r="N108" t="str">
        <f>"    ref_bib_"&amp;E108&amp;": "&amp;""""&amp;J108&amp;""""</f>
        <v xml:space="preserve">    ref_bib_goa_2023a: "Government of Alberta (2023a) *LAT Overview.* Edmonton, Alberta. &lt;https://www.alberta.ca/lat-overview.aspx&gt;"</v>
      </c>
    </row>
    <row r="109" spans="1:14">
      <c r="A109" t="s">
        <v>2633</v>
      </c>
      <c r="B109" t="b">
        <v>1</v>
      </c>
      <c r="C109" t="b">
        <v>0</v>
      </c>
      <c r="D109" t="b">
        <v>0</v>
      </c>
      <c r="E109" t="s">
        <v>27</v>
      </c>
      <c r="F109" t="s">
        <v>2354</v>
      </c>
      <c r="G109" t="s">
        <v>2749</v>
      </c>
      <c r="H109" t="s">
        <v>243</v>
      </c>
      <c r="I109" t="s">
        <v>243</v>
      </c>
      <c r="J109" t="s">
        <v>1791</v>
      </c>
      <c r="K109" t="s">
        <v>633</v>
      </c>
      <c r="L109" t="str">
        <f>LEFT(J109,141)&amp;" &lt;br&gt; &amp;nbsp;&amp;nbsp;&amp;nbsp;&amp;nbsp;&amp;nbsp;&amp;nbsp;&amp;nbsp;&amp;nbsp;"&amp;MID(J109,2,142)&amp;MID(J109,142,500)&amp;"&lt;br&gt;&lt;br&gt;"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9" t="str">
        <f>"    ref_intext_"&amp;E109&amp;": "&amp;""""&amp;H109&amp;""""</f>
        <v xml:space="preserve">    ref_intext_goa_2023b: "Government of Alberta, 2023b"</v>
      </c>
      <c r="N109" t="str">
        <f>"    ref_bib_"&amp;E109&amp;": "&amp;""""&amp;J109&amp;""""</f>
        <v xml:space="preserve">    ref_bib_goa_2023b: "Government of Alberta (2023b) *Proponent-led Indigenous consultations.* Edmonton, Alberta. &lt;https://www.alberta.ca/proponent-led-indigenous-consultations.aspx&gt;"</v>
      </c>
    </row>
    <row r="110" spans="1:14">
      <c r="A110" t="s">
        <v>2633</v>
      </c>
      <c r="B110" t="b">
        <v>1</v>
      </c>
      <c r="C110" t="b">
        <v>0</v>
      </c>
      <c r="D110" t="b">
        <v>0</v>
      </c>
      <c r="E110" t="s">
        <v>1535</v>
      </c>
      <c r="F110" t="s">
        <v>2355</v>
      </c>
      <c r="G110" t="s">
        <v>2750</v>
      </c>
      <c r="H110" t="s">
        <v>242</v>
      </c>
      <c r="I110" t="s">
        <v>824</v>
      </c>
      <c r="J110" t="s">
        <v>3522</v>
      </c>
      <c r="K110" t="s">
        <v>633</v>
      </c>
      <c r="L110" t="str">
        <f>LEFT(J110,141)&amp;" &lt;br&gt; &amp;nbsp;&amp;nbsp;&amp;nbsp;&amp;nbsp;&amp;nbsp;&amp;nbsp;&amp;nbsp;&amp;nbsp;"&amp;MID(J110,2,142)&amp;MID(J110,142,500)&amp;"&lt;br&gt;&lt;br&gt;"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0" t="str">
        <f>"    ref_intext_"&amp;E110&amp;": "&amp;""""&amp;H110&amp;""""</f>
        <v xml:space="preserve">    ref_intext_green_et_al_2020: "Green et al., 2020"</v>
      </c>
      <c r="N110" t="str">
        <f>"    ref_bib_"&amp;E110&amp;": "&amp;""""&amp;J110&amp;""""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1" spans="1:14">
      <c r="A111" t="s">
        <v>2633</v>
      </c>
      <c r="B111" t="b">
        <v>1</v>
      </c>
      <c r="C111" t="b">
        <v>0</v>
      </c>
      <c r="D111" t="b">
        <v>0</v>
      </c>
      <c r="E111" t="s">
        <v>26</v>
      </c>
      <c r="F111" t="s">
        <v>2356</v>
      </c>
      <c r="G111" t="s">
        <v>2751</v>
      </c>
      <c r="H111" t="s">
        <v>241</v>
      </c>
      <c r="I111" t="s">
        <v>241</v>
      </c>
      <c r="J111" t="s">
        <v>1792</v>
      </c>
      <c r="K111" t="s">
        <v>633</v>
      </c>
      <c r="L111" t="str">
        <f>LEFT(J111,141)&amp;" &lt;br&gt; &amp;nbsp;&amp;nbsp;&amp;nbsp;&amp;nbsp;&amp;nbsp;&amp;nbsp;&amp;nbsp;&amp;nbsp;"&amp;MID(J111,2,142)&amp;MID(J111,142,500)&amp;"&lt;br&gt;&lt;br&gt;"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1" t="str">
        <f>"    ref_intext_"&amp;E111&amp;": "&amp;""""&amp;H111&amp;""""</f>
        <v xml:space="preserve">    ref_intext_greenberg_2018: "Greenberg, 2018"</v>
      </c>
      <c r="N111" t="str">
        <f>"    ref_bib_"&amp;E111&amp;": "&amp;""""&amp;J111&amp;""""</f>
        <v xml:space="preserve">    ref_bib_greenberg_2018: "Greenberg, S. (2018). *Timelapse: An Image Analyser for Camera Traps.* University of Calgary. &lt;https://saul.cpsc.ucalgary.ca/timelapse/pmwiki.php?n=Main.Download2./&gt;"</v>
      </c>
    </row>
    <row r="112" spans="1:14">
      <c r="A112" t="s">
        <v>2633</v>
      </c>
      <c r="B112" t="b">
        <v>1</v>
      </c>
      <c r="C112" t="b">
        <v>0</v>
      </c>
      <c r="D112" t="b">
        <v>0</v>
      </c>
      <c r="E112" t="s">
        <v>25</v>
      </c>
      <c r="F112" t="s">
        <v>2357</v>
      </c>
      <c r="G112" t="s">
        <v>2752</v>
      </c>
      <c r="H112" t="s">
        <v>240</v>
      </c>
      <c r="I112" t="s">
        <v>240</v>
      </c>
      <c r="J112" t="s">
        <v>1793</v>
      </c>
      <c r="K112" t="s">
        <v>633</v>
      </c>
      <c r="L112" t="str">
        <f>LEFT(J112,141)&amp;" &lt;br&gt; &amp;nbsp;&amp;nbsp;&amp;nbsp;&amp;nbsp;&amp;nbsp;&amp;nbsp;&amp;nbsp;&amp;nbsp;"&amp;MID(J112,2,142)&amp;MID(J112,142,500)&amp;"&lt;br&gt;&lt;br&gt;"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2" t="str">
        <f>"    ref_intext_"&amp;E112&amp;": "&amp;""""&amp;H112&amp;""""</f>
        <v xml:space="preserve">    ref_intext_greenberg_2020: "Greenberg, 2020"</v>
      </c>
      <c r="N112" t="str">
        <f>"    ref_bib_"&amp;E112&amp;": "&amp;""""&amp;J112&amp;""""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3" spans="1:14">
      <c r="A113" t="s">
        <v>2633</v>
      </c>
      <c r="B113" t="b">
        <v>1</v>
      </c>
      <c r="C113" t="b">
        <v>0</v>
      </c>
      <c r="D113" t="b">
        <v>0</v>
      </c>
      <c r="E113" t="s">
        <v>1536</v>
      </c>
      <c r="F113" t="s">
        <v>2358</v>
      </c>
      <c r="G113" t="s">
        <v>2753</v>
      </c>
      <c r="H113" t="s">
        <v>239</v>
      </c>
      <c r="I113" t="s">
        <v>823</v>
      </c>
      <c r="J113" t="s">
        <v>1794</v>
      </c>
      <c r="K113" t="s">
        <v>633</v>
      </c>
      <c r="L113" t="str">
        <f>LEFT(J113,141)&amp;" &lt;br&gt; &amp;nbsp;&amp;nbsp;&amp;nbsp;&amp;nbsp;&amp;nbsp;&amp;nbsp;&amp;nbsp;&amp;nbsp;"&amp;MID(J113,2,142)&amp;MID(J113,142,500)&amp;"&lt;br&gt;&lt;br&gt;"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3" t="str">
        <f>"    ref_intext_"&amp;E113&amp;": "&amp;""""&amp;H113&amp;""""</f>
        <v xml:space="preserve">    ref_intext_guillera_arroita_et_al_2010: "Guillera-Arroita et al., 2010"</v>
      </c>
      <c r="N113" t="str">
        <f>"    ref_bib_"&amp;E113&amp;": "&amp;""""&amp;J113&amp;""""</f>
        <v xml:space="preserve">    ref_bib_guillera_arroita_et_al_2010: "Guillera-Arroita, G., Ridout, M. S., &amp; Morgan, B. J. T. (2010). Design of Occupancy Studies with Imperfect Detection. *Methods in Ecology and Evolution, 1*, 131–139. &lt;https://doi.org/10.1111/j.2041-210X.2010.00017.x&gt;"</v>
      </c>
    </row>
    <row r="114" spans="1:14">
      <c r="A114" t="s">
        <v>2634</v>
      </c>
      <c r="B114" t="b">
        <v>1</v>
      </c>
      <c r="C114" t="b">
        <v>0</v>
      </c>
      <c r="D114" t="b">
        <v>0</v>
      </c>
      <c r="E114" t="s">
        <v>1537</v>
      </c>
      <c r="F114" t="s">
        <v>2359</v>
      </c>
      <c r="G114" t="s">
        <v>2754</v>
      </c>
      <c r="H114" t="s">
        <v>237</v>
      </c>
      <c r="I114" t="s">
        <v>822</v>
      </c>
      <c r="J114" t="s">
        <v>1795</v>
      </c>
      <c r="K114" t="s">
        <v>633</v>
      </c>
      <c r="L114" t="str">
        <f>LEFT(J114,141)&amp;" &lt;br&gt; &amp;nbsp;&amp;nbsp;&amp;nbsp;&amp;nbsp;&amp;nbsp;&amp;nbsp;&amp;nbsp;&amp;nbsp;"&amp;MID(J114,2,142)&amp;MID(J114,142,500)&amp;"&lt;br&gt;&lt;br&gt;"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4" t="str">
        <f>"    ref_intext_"&amp;E114&amp;": "&amp;""""&amp;H114&amp;""""</f>
        <v xml:space="preserve">    ref_intext_hall_et_al_2008: "Hall et al., 2008"</v>
      </c>
      <c r="N114" t="str">
        <f>"    ref_bib_"&amp;E114&amp;": "&amp;""""&amp;J114&amp;""""</f>
        <v xml:space="preserve">    ref_bib_hall_et_al_2008: "Hall, K. W., Cooper, J. K., &amp; Lawton, D. C. (2008). GPS accuracy: Hand-held versus RTK. *CREWES Research Report, 20*. &lt;https://www.crewes.org/Documents/ResearchReports/2008/2008-15.pdf&gt;"</v>
      </c>
    </row>
    <row r="115" spans="1:14">
      <c r="A115" t="s">
        <v>2634</v>
      </c>
      <c r="B115" t="b">
        <v>1</v>
      </c>
      <c r="C115" t="b">
        <v>0</v>
      </c>
      <c r="D115" t="b">
        <v>1</v>
      </c>
      <c r="E115" t="s">
        <v>1538</v>
      </c>
      <c r="F115" t="s">
        <v>2360</v>
      </c>
      <c r="G115" t="s">
        <v>2755</v>
      </c>
      <c r="H115" t="s">
        <v>236</v>
      </c>
      <c r="I115" t="s">
        <v>236</v>
      </c>
      <c r="J115" t="s">
        <v>1796</v>
      </c>
      <c r="K115" t="s">
        <v>633</v>
      </c>
      <c r="L115" t="str">
        <f>LEFT(J115,141)&amp;" &lt;br&gt; &amp;nbsp;&amp;nbsp;&amp;nbsp;&amp;nbsp;&amp;nbsp;&amp;nbsp;&amp;nbsp;&amp;nbsp;"&amp;MID(J115,2,142)&amp;MID(J115,142,500)&amp;"&lt;br&gt;&lt;br&gt;"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5" t="str">
        <f>"    ref_intext_"&amp;E115&amp;": "&amp;""""&amp;H115&amp;""""</f>
        <v xml:space="preserve">    ref_intext_harrison_et_al_2018: "Harrison et al., 2018"</v>
      </c>
      <c r="N115" t="str">
        <f>"    ref_bib_"&amp;E115&amp;": "&amp;""""&amp;J115&amp;""""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6" spans="1:14">
      <c r="A116" t="s">
        <v>2634</v>
      </c>
      <c r="B116" t="b">
        <v>0</v>
      </c>
      <c r="C116" t="b">
        <v>0</v>
      </c>
      <c r="D116" t="b">
        <v>1</v>
      </c>
      <c r="E116" t="s">
        <v>24</v>
      </c>
      <c r="F116" t="s">
        <v>2361</v>
      </c>
      <c r="G116" t="s">
        <v>2756</v>
      </c>
      <c r="H116" t="s">
        <v>235</v>
      </c>
      <c r="I116" t="s">
        <v>235</v>
      </c>
      <c r="J116" t="s">
        <v>3743</v>
      </c>
      <c r="K116" t="s">
        <v>633</v>
      </c>
      <c r="L116" t="str">
        <f>LEFT(J116,141)&amp;" &lt;br&gt; &amp;nbsp;&amp;nbsp;&amp;nbsp;&amp;nbsp;&amp;nbsp;&amp;nbsp;&amp;nbsp;&amp;nbsp;"&amp;MID(J116,2,142)&amp;MID(J116,142,500)&amp;"&lt;br&gt;&lt;br&gt;"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6" t="str">
        <f>"    ref_intext_"&amp;E116&amp;": "&amp;""""&amp;H116&amp;""""</f>
        <v xml:space="preserve">    ref_intext_hartig_2019: "Hartig, 2019"</v>
      </c>
      <c r="N116" t="str">
        <f>"    ref_bib_"&amp;E116&amp;": "&amp;""""&amp;J116&amp;""""</f>
        <v xml:space="preserve">    ref_bib_hartig_2019: "Hartig, F. (2019). *DHARMa: Residual Diagnostics for Hierarchical (Multi-Level/Mixed) Regression Models.* R package version 0.2.2, &lt;https://CRAN.R-project.org/package=DHARMa&gt;"</v>
      </c>
    </row>
    <row r="117" spans="1:14">
      <c r="A117" t="s">
        <v>2634</v>
      </c>
      <c r="B117" t="b">
        <v>1</v>
      </c>
      <c r="C117" t="b">
        <v>0</v>
      </c>
      <c r="D117" t="b">
        <v>1</v>
      </c>
      <c r="E117" t="s">
        <v>23</v>
      </c>
      <c r="F117" t="s">
        <v>2362</v>
      </c>
      <c r="G117" t="s">
        <v>2757</v>
      </c>
      <c r="H117" t="s">
        <v>234</v>
      </c>
      <c r="I117" t="s">
        <v>234</v>
      </c>
      <c r="J117" t="s">
        <v>1797</v>
      </c>
      <c r="K117" t="s">
        <v>633</v>
      </c>
      <c r="L117" t="str">
        <f>LEFT(J117,141)&amp;" &lt;br&gt; &amp;nbsp;&amp;nbsp;&amp;nbsp;&amp;nbsp;&amp;nbsp;&amp;nbsp;&amp;nbsp;&amp;nbsp;"&amp;MID(J117,2,142)&amp;MID(J117,142,500)&amp;"&lt;br&gt;&lt;br&gt;"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7" t="str">
        <f>"    ref_intext_"&amp;E117&amp;": "&amp;""""&amp;H117&amp;""""</f>
        <v xml:space="preserve">    ref_intext_heilbron_1994: "Heilbron, 1994"</v>
      </c>
      <c r="N117" t="str">
        <f>"    ref_bib_"&amp;E117&amp;": "&amp;""""&amp;J117&amp;""""</f>
        <v xml:space="preserve">    ref_bib_heilbron_1994: "Heilbron, D. C. (1994). Zero-Altered and other Regression Models for Count Data with Added Zeros. *Biometrical Journal, 36*(5), 531-547. &lt;https://doi.org/https://doi.org/10.1002/bimj.4710360505&gt;"</v>
      </c>
    </row>
    <row r="118" spans="1:14">
      <c r="A118" t="s">
        <v>2634</v>
      </c>
      <c r="B118" t="b">
        <v>0</v>
      </c>
      <c r="C118" t="b">
        <v>0</v>
      </c>
      <c r="D118" t="s">
        <v>800</v>
      </c>
      <c r="E118" t="s">
        <v>1539</v>
      </c>
      <c r="F118" t="s">
        <v>2363</v>
      </c>
      <c r="G118" t="s">
        <v>2758</v>
      </c>
      <c r="H118" t="s">
        <v>233</v>
      </c>
      <c r="I118" t="s">
        <v>233</v>
      </c>
      <c r="J118" t="s">
        <v>3523</v>
      </c>
      <c r="K118" t="s">
        <v>633</v>
      </c>
      <c r="L118" t="str">
        <f>LEFT(J118,141)&amp;" &lt;br&gt; &amp;nbsp;&amp;nbsp;&amp;nbsp;&amp;nbsp;&amp;nbsp;&amp;nbsp;&amp;nbsp;&amp;nbsp;"&amp;MID(J118,2,142)&amp;MID(J118,142,500)&amp;"&lt;br&gt;&lt;br&gt;"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8" t="str">
        <f>"    ref_intext_"&amp;E118&amp;": "&amp;""""&amp;H118&amp;""""</f>
        <v xml:space="preserve">    ref_intext_henrich_et_al_2022: "Henrich et al., 2022"</v>
      </c>
      <c r="N118" t="str">
        <f>"    ref_bib_"&amp;E118&amp;": "&amp;""""&amp;J118&amp;""""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9" spans="1:14">
      <c r="A119" t="s">
        <v>2634</v>
      </c>
      <c r="B119" t="b">
        <v>1</v>
      </c>
      <c r="C119" t="b">
        <v>0</v>
      </c>
      <c r="D119" t="b">
        <v>0</v>
      </c>
      <c r="E119" t="s">
        <v>1540</v>
      </c>
      <c r="F119" t="s">
        <v>2364</v>
      </c>
      <c r="G119" t="s">
        <v>2759</v>
      </c>
      <c r="H119" t="s">
        <v>232</v>
      </c>
      <c r="I119" t="s">
        <v>232</v>
      </c>
      <c r="J119" t="s">
        <v>1798</v>
      </c>
      <c r="K119" t="s">
        <v>633</v>
      </c>
      <c r="L119" t="str">
        <f>LEFT(J119,141)&amp;" &lt;br&gt; &amp;nbsp;&amp;nbsp;&amp;nbsp;&amp;nbsp;&amp;nbsp;&amp;nbsp;&amp;nbsp;&amp;nbsp;"&amp;MID(J119,2,142)&amp;MID(J119,142,500)&amp;"&lt;br&gt;&lt;br&gt;"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9" t="str">
        <f>"    ref_intext_"&amp;E119&amp;": "&amp;""""&amp;H119&amp;""""</f>
        <v xml:space="preserve">    ref_intext_hofmeester_et_al_2019: "Hofmeester et al., 2019"</v>
      </c>
      <c r="N119" t="str">
        <f>"    ref_bib_"&amp;E119&amp;": "&amp;""""&amp;J119&amp;""""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0" spans="1:14">
      <c r="A120" t="s">
        <v>2634</v>
      </c>
      <c r="B120" t="b">
        <v>1</v>
      </c>
      <c r="C120" t="b">
        <v>1</v>
      </c>
      <c r="D120" t="b">
        <v>1</v>
      </c>
      <c r="E120" t="s">
        <v>1541</v>
      </c>
      <c r="F120" t="s">
        <v>2365</v>
      </c>
      <c r="G120" t="s">
        <v>2760</v>
      </c>
      <c r="H120" t="s">
        <v>231</v>
      </c>
      <c r="I120" t="s">
        <v>231</v>
      </c>
      <c r="J120" t="s">
        <v>1799</v>
      </c>
      <c r="K120" t="s">
        <v>633</v>
      </c>
      <c r="L120" t="str">
        <f>LEFT(J120,141)&amp;" &lt;br&gt; &amp;nbsp;&amp;nbsp;&amp;nbsp;&amp;nbsp;&amp;nbsp;&amp;nbsp;&amp;nbsp;&amp;nbsp;"&amp;MID(J120,2,142)&amp;MID(J120,142,500)&amp;"&lt;br&gt;&lt;br&gt;"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0" t="str">
        <f>"    ref_intext_"&amp;E120&amp;": "&amp;""""&amp;H120&amp;""""</f>
        <v xml:space="preserve">    ref_intext_holinda_et_al_2020: "Holinda et al., 2020"</v>
      </c>
      <c r="N120" t="str">
        <f>"    ref_bib_"&amp;E120&amp;": "&amp;""""&amp;J120&amp;""""</f>
        <v xml:space="preserve">    ref_bib_holinda_et_al_2020: "Holinda, D., Burgar, J. M., &amp; Burton, A. C. (2020). Effects of scent lure on camera trap detections vary across mammalian predator and prey species. *PLoS One, 15*(5), e0229055. &lt;https://doi.org/10.1371/journal.pone.0229055&gt;"</v>
      </c>
    </row>
    <row r="121" spans="1:14">
      <c r="A121" t="s">
        <v>2634</v>
      </c>
      <c r="B121" t="b">
        <v>1</v>
      </c>
      <c r="C121" t="b">
        <v>0</v>
      </c>
      <c r="D121" t="b">
        <v>0</v>
      </c>
      <c r="E121" t="s">
        <v>1542</v>
      </c>
      <c r="F121" t="s">
        <v>2366</v>
      </c>
      <c r="G121" t="s">
        <v>2761</v>
      </c>
      <c r="H121" t="s">
        <v>230</v>
      </c>
      <c r="I121" t="s">
        <v>230</v>
      </c>
      <c r="J121" t="s">
        <v>1800</v>
      </c>
      <c r="K121" t="s">
        <v>633</v>
      </c>
      <c r="L121" t="str">
        <f>LEFT(J121,141)&amp;" &lt;br&gt; &amp;nbsp;&amp;nbsp;&amp;nbsp;&amp;nbsp;&amp;nbsp;&amp;nbsp;&amp;nbsp;&amp;nbsp;"&amp;MID(J121,2,142)&amp;MID(J121,142,500)&amp;"&lt;br&gt;&lt;br&gt;"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1" t="str">
        <f>"    ref_intext_"&amp;E121&amp;": "&amp;""""&amp;H121&amp;""""</f>
        <v xml:space="preserve">    ref_intext_howe_et_al_2017: "Howe et al., 2017"</v>
      </c>
      <c r="N121" t="str">
        <f>"    ref_bib_"&amp;E121&amp;": "&amp;""""&amp;J121&amp;""""</f>
        <v xml:space="preserve">    ref_bib_howe_et_al_2017: "Howe, E. J., Buckland, S. T., Després-Einspenner, M. -L., &amp; Kühl, H. S. (2017). Distance sampling with camera traps. *Methods in Ecology and Evolution, 8*(11), 1558–1565. &lt;https://doi.org/https://doi.org/10.1111/2041-210X.12790&gt;"</v>
      </c>
    </row>
    <row r="122" spans="1:14">
      <c r="A122" t="s">
        <v>2634</v>
      </c>
      <c r="B122" t="b">
        <v>0</v>
      </c>
      <c r="C122" t="b">
        <v>0</v>
      </c>
      <c r="E122" t="s">
        <v>1719</v>
      </c>
      <c r="F122" t="s">
        <v>2367</v>
      </c>
      <c r="G122" t="s">
        <v>2762</v>
      </c>
      <c r="H122" t="s">
        <v>1718</v>
      </c>
      <c r="I122" t="s">
        <v>1717</v>
      </c>
      <c r="J122" t="s">
        <v>1720</v>
      </c>
      <c r="K122" t="s">
        <v>633</v>
      </c>
      <c r="L122" t="str">
        <f>LEFT(J122,141)&amp;" &lt;br&gt; &amp;nbsp;&amp;nbsp;&amp;nbsp;&amp;nbsp;&amp;nbsp;&amp;nbsp;&amp;nbsp;&amp;nbsp;"&amp;MID(J122,2,142)&amp;MID(J122,142,500)&amp;"&lt;br&gt;&lt;br&gt;"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2" t="str">
        <f>"    ref_intext_"&amp;E122&amp;": "&amp;""""&amp;H122&amp;""""</f>
        <v xml:space="preserve">    ref_intext_hsieh_et_al_2015: "Hsieh et al., 2015"</v>
      </c>
      <c r="N122" t="str">
        <f>"    ref_bib_"&amp;E122&amp;": "&amp;""""&amp;J122&amp;""""</f>
        <v xml:space="preserve">    ref_bib_hsieh_et_al_2015: "Hsieh, T. C., Ma, K. H., &amp; Chao, A. (2015). *iNEXT: Interpolation and Extrapolation for Species Diversity*. R package Version 2.6-6.1. &lt;https://doi.org/10.32614/CRAN.package.iNEXT&gt;"</v>
      </c>
    </row>
    <row r="123" spans="1:14">
      <c r="A123" t="s">
        <v>2634</v>
      </c>
      <c r="B123" t="b">
        <v>1</v>
      </c>
      <c r="C123" t="b">
        <v>0</v>
      </c>
      <c r="D123" t="b">
        <v>0</v>
      </c>
      <c r="E123" t="s">
        <v>22</v>
      </c>
      <c r="F123" t="s">
        <v>2368</v>
      </c>
      <c r="G123" t="s">
        <v>2763</v>
      </c>
      <c r="H123" t="s">
        <v>229</v>
      </c>
      <c r="I123" t="s">
        <v>229</v>
      </c>
      <c r="J123" t="s">
        <v>3524</v>
      </c>
      <c r="K123" t="s">
        <v>633</v>
      </c>
      <c r="L123" t="str">
        <f>LEFT(J123,141)&amp;" &lt;br&gt; &amp;nbsp;&amp;nbsp;&amp;nbsp;&amp;nbsp;&amp;nbsp;&amp;nbsp;&amp;nbsp;&amp;nbsp;"&amp;MID(J123,2,142)&amp;MID(J123,142,500)&amp;"&lt;br&gt;&lt;br&gt;"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3" t="str">
        <f>"    ref_intext_"&amp;E123&amp;": "&amp;""""&amp;H123&amp;""""</f>
        <v xml:space="preserve">    ref_intext_huggard_2018: "Huggard, 2018"</v>
      </c>
      <c r="N123" t="str">
        <f>"    ref_bib_"&amp;E123&amp;": "&amp;""""&amp;J123&amp;""""</f>
        <v xml:space="preserve">    ref_bib_huggard_2018: "Huggard, D. (2018). *Animal Density from Camera Data*. Alberta Biodiversity Monitoring Institute. &lt;https://www.abmi.ca/home/publications/501-550/516&gt;"</v>
      </c>
    </row>
    <row r="124" spans="1:14">
      <c r="A124" t="s">
        <v>2634</v>
      </c>
      <c r="B124" t="b">
        <v>1</v>
      </c>
      <c r="C124" t="b">
        <v>0</v>
      </c>
      <c r="D124" t="b">
        <v>0</v>
      </c>
      <c r="E124" t="s">
        <v>21</v>
      </c>
      <c r="F124" t="s">
        <v>2369</v>
      </c>
      <c r="G124" t="s">
        <v>2764</v>
      </c>
      <c r="H124" t="s">
        <v>228</v>
      </c>
      <c r="I124" t="s">
        <v>228</v>
      </c>
      <c r="J124" t="s">
        <v>1801</v>
      </c>
      <c r="K124" t="s">
        <v>633</v>
      </c>
      <c r="L124" t="str">
        <f>LEFT(J124,141)&amp;" &lt;br&gt; &amp;nbsp;&amp;nbsp;&amp;nbsp;&amp;nbsp;&amp;nbsp;&amp;nbsp;&amp;nbsp;&amp;nbsp;"&amp;MID(J124,2,142)&amp;MID(J124,142,500)&amp;"&lt;br&gt;&lt;br&gt;"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4" t="str">
        <f>"    ref_intext_"&amp;E124&amp;": "&amp;""""&amp;H124&amp;""""</f>
        <v xml:space="preserve">    ref_intext_hurlbert_1984: "Hurlbert, 1984"</v>
      </c>
      <c r="N124" t="str">
        <f>"    ref_bib_"&amp;E124&amp;": "&amp;""""&amp;J124&amp;""""</f>
        <v xml:space="preserve">    ref_bib_hurlbert_1984: "Hurlbert, S. (1984). Pseudoreplication and the design of ecological field experiments. *Ecological Monographs, 54*(2), 187–211. &lt;https://doi.org/10.2307/1942661&gt;"</v>
      </c>
    </row>
    <row r="125" spans="1:14">
      <c r="A125" t="s">
        <v>2635</v>
      </c>
      <c r="B125" t="b">
        <v>0</v>
      </c>
      <c r="C125" t="b">
        <v>0</v>
      </c>
      <c r="D125" t="b">
        <v>1</v>
      </c>
      <c r="E125" t="s">
        <v>1543</v>
      </c>
      <c r="F125" t="s">
        <v>2370</v>
      </c>
      <c r="G125" t="s">
        <v>2765</v>
      </c>
      <c r="H125" t="s">
        <v>227</v>
      </c>
      <c r="I125" t="s">
        <v>227</v>
      </c>
      <c r="J125" t="s">
        <v>3554</v>
      </c>
      <c r="K125" t="s">
        <v>633</v>
      </c>
      <c r="L125" t="str">
        <f>LEFT(J125,141)&amp;" &lt;br&gt; &amp;nbsp;&amp;nbsp;&amp;nbsp;&amp;nbsp;&amp;nbsp;&amp;nbsp;&amp;nbsp;&amp;nbsp;"&amp;MID(J125,2,142)&amp;MID(J125,142,500)&amp;"&lt;br&gt;&lt;br&gt;"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5" t="str">
        <f>"    ref_intext_"&amp;E125&amp;": "&amp;""""&amp;H125&amp;""""</f>
        <v xml:space="preserve">    ref_intext_iannarilli_et_al_2021: "Iannarilli et al., 2021"</v>
      </c>
      <c r="N125" t="str">
        <f>"    ref_bib_"&amp;E125&amp;": "&amp;""""&amp;J125&amp;""""</f>
        <v xml:space="preserve">    ref_bib_iannarilli_et_al_2021: "Iannarilli, F., Erb, J., Arnold, T. W., &amp; Fieberg, J. R. (2021). Evaluating species-specific responses to camera-trap Survey designs. *Wildlife Biology*, *2021*(1). &lt;https://doi.org/10.2981/wlb.00726&gt;"</v>
      </c>
    </row>
    <row r="126" spans="1:14">
      <c r="A126" t="s">
        <v>2635</v>
      </c>
      <c r="B126" t="b">
        <v>0</v>
      </c>
      <c r="C126" t="b">
        <v>0</v>
      </c>
      <c r="D126" t="b">
        <v>1</v>
      </c>
      <c r="E126" t="s">
        <v>20</v>
      </c>
      <c r="F126" t="s">
        <v>2371</v>
      </c>
      <c r="G126" t="s">
        <v>2766</v>
      </c>
      <c r="H126" t="s">
        <v>226</v>
      </c>
      <c r="I126" t="s">
        <v>226</v>
      </c>
      <c r="J126" t="s">
        <v>1802</v>
      </c>
      <c r="K126" t="s">
        <v>633</v>
      </c>
      <c r="L126" t="str">
        <f>LEFT(J126,141)&amp;" &lt;br&gt; &amp;nbsp;&amp;nbsp;&amp;nbsp;&amp;nbsp;&amp;nbsp;&amp;nbsp;&amp;nbsp;&amp;nbsp;"&amp;MID(J126,2,142)&amp;MID(J126,142,500)&amp;"&lt;br&gt;&lt;br&gt;"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6" t="str">
        <f>"    ref_intext_"&amp;E126&amp;": "&amp;""""&amp;H126&amp;""""</f>
        <v xml:space="preserve">    ref_intext_iijima_2020: "Iijima, 2020"</v>
      </c>
      <c r="N126" t="str">
        <f>"    ref_bib_"&amp;E126&amp;": "&amp;""""&amp;J126&amp;""""</f>
        <v xml:space="preserve">    ref_bib_iijima_2020: "Iijima, H. (2020). A Review of Wildlife Abundance Estimation Models: Comparison of Models for Correct Application. Mammal Study, 45(3), 177. &lt;https://doi.org/10.3106/ms2019-0082&gt;"</v>
      </c>
    </row>
    <row r="127" spans="1:14">
      <c r="A127" t="s">
        <v>2635</v>
      </c>
      <c r="B127" t="b">
        <v>1</v>
      </c>
      <c r="C127" t="b">
        <v>0</v>
      </c>
      <c r="D127" t="b">
        <v>1</v>
      </c>
      <c r="E127" t="s">
        <v>1544</v>
      </c>
      <c r="F127" t="s">
        <v>2372</v>
      </c>
      <c r="G127" t="s">
        <v>2767</v>
      </c>
      <c r="H127" t="s">
        <v>225</v>
      </c>
      <c r="I127" t="s">
        <v>225</v>
      </c>
      <c r="J127" t="s">
        <v>1803</v>
      </c>
      <c r="K127" t="s">
        <v>633</v>
      </c>
      <c r="L127" t="str">
        <f>LEFT(J127,141)&amp;" &lt;br&gt; &amp;nbsp;&amp;nbsp;&amp;nbsp;&amp;nbsp;&amp;nbsp;&amp;nbsp;&amp;nbsp;&amp;nbsp;"&amp;MID(J127,2,142)&amp;MID(J127,142,500)&amp;"&lt;br&gt;&lt;br&gt;"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7" t="str">
        <f>"    ref_intext_"&amp;E127&amp;": "&amp;""""&amp;H127&amp;""""</f>
        <v xml:space="preserve">    ref_intext_iknayan_et_al_2014: "Iknayan et al., 2014"</v>
      </c>
      <c r="N127" t="str">
        <f>"    ref_bib_"&amp;E127&amp;": "&amp;""""&amp;J127&amp;""""</f>
        <v xml:space="preserve">    ref_bib_iknayan_et_al_2014: "Iknayan, K. J., Tingley, M. W., Furnas, B. J., &amp; Beissinger, S. R. (2014). Detecting Diversity: Emerging Methods to Estimate Species Diversity. *Trends in Ecology &amp; Evolution, 29*(2), 97–106. &lt;https://doi.org/10.1016/j.tree.2013.10.012&gt;"</v>
      </c>
    </row>
    <row r="128" spans="1:14">
      <c r="A128" t="s">
        <v>2636</v>
      </c>
      <c r="B128" t="b">
        <v>1</v>
      </c>
      <c r="C128" t="b">
        <v>0</v>
      </c>
      <c r="D128" t="b">
        <v>0</v>
      </c>
      <c r="E128" t="s">
        <v>1545</v>
      </c>
      <c r="F128" t="s">
        <v>2373</v>
      </c>
      <c r="G128" t="s">
        <v>2768</v>
      </c>
      <c r="H128" t="s">
        <v>224</v>
      </c>
      <c r="I128" t="s">
        <v>821</v>
      </c>
      <c r="J128" t="s">
        <v>1804</v>
      </c>
      <c r="K128" t="s">
        <v>633</v>
      </c>
      <c r="L128" t="str">
        <f>LEFT(J128,141)&amp;" &lt;br&gt; &amp;nbsp;&amp;nbsp;&amp;nbsp;&amp;nbsp;&amp;nbsp;&amp;nbsp;&amp;nbsp;&amp;nbsp;"&amp;MID(J128,2,142)&amp;MID(J128,142,500)&amp;"&lt;br&gt;&lt;br&gt;"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8" t="str">
        <f>"    ref_intext_"&amp;E128&amp;": "&amp;""""&amp;H128&amp;""""</f>
        <v xml:space="preserve">    ref_intext_jennelle_et_al_2002: "Jennelle et al., 2002"</v>
      </c>
      <c r="N128" t="str">
        <f>"    ref_bib_"&amp;E128&amp;": "&amp;""""&amp;J128&amp;""""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9" spans="1:14">
      <c r="A129" t="s">
        <v>2636</v>
      </c>
      <c r="B129" t="b">
        <v>1</v>
      </c>
      <c r="C129" t="b">
        <v>0</v>
      </c>
      <c r="D129" t="b">
        <v>0</v>
      </c>
      <c r="E129" t="s">
        <v>1546</v>
      </c>
      <c r="F129" t="s">
        <v>2374</v>
      </c>
      <c r="G129" t="s">
        <v>2769</v>
      </c>
      <c r="H129" t="s">
        <v>223</v>
      </c>
      <c r="I129" t="s">
        <v>223</v>
      </c>
      <c r="J129" t="s">
        <v>1805</v>
      </c>
      <c r="K129" t="s">
        <v>633</v>
      </c>
      <c r="L129" t="str">
        <f>LEFT(J129,141)&amp;" &lt;br&gt; &amp;nbsp;&amp;nbsp;&amp;nbsp;&amp;nbsp;&amp;nbsp;&amp;nbsp;&amp;nbsp;&amp;nbsp;"&amp;MID(J129,2,142)&amp;MID(J129,142,500)&amp;"&lt;br&gt;&lt;br&gt;"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9" t="str">
        <f>"    ref_intext_"&amp;E129&amp;": "&amp;""""&amp;H129&amp;""""</f>
        <v xml:space="preserve">    ref_intext_jennrich_turner_1969: "Jennrich &amp; Turner, 1969"</v>
      </c>
      <c r="N129" t="str">
        <f>"    ref_bib_"&amp;E129&amp;": "&amp;""""&amp;J129&amp;""""</f>
        <v xml:space="preserve">    ref_bib_jennrich_turner_1969: "Jennrich, R. I., &amp; Turner, F. B. (1969). Measurement of non-circular home range. *Journal of Theoretical Biology, 22*(2), 227–237. &lt;https://doi.org/https://doi.org/10.1016/0022-5193(69)90002-2&gt;"</v>
      </c>
    </row>
    <row r="130" spans="1:14">
      <c r="A130" t="s">
        <v>2636</v>
      </c>
      <c r="B130" t="b">
        <v>0</v>
      </c>
      <c r="C130" t="b">
        <v>0</v>
      </c>
      <c r="D130" t="s">
        <v>800</v>
      </c>
      <c r="E130" t="s">
        <v>1547</v>
      </c>
      <c r="F130" t="s">
        <v>2375</v>
      </c>
      <c r="G130" t="s">
        <v>2770</v>
      </c>
      <c r="H130" t="s">
        <v>222</v>
      </c>
      <c r="I130" t="s">
        <v>222</v>
      </c>
      <c r="J130" t="s">
        <v>1806</v>
      </c>
      <c r="K130" t="s">
        <v>633</v>
      </c>
      <c r="L130" t="str">
        <f>LEFT(J130,141)&amp;" &lt;br&gt; &amp;nbsp;&amp;nbsp;&amp;nbsp;&amp;nbsp;&amp;nbsp;&amp;nbsp;&amp;nbsp;&amp;nbsp;"&amp;MID(J130,2,142)&amp;MID(J130,142,500)&amp;"&lt;br&gt;&lt;br&gt;"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0" t="str">
        <f>"    ref_intext_"&amp;E130&amp;": "&amp;""""&amp;H130&amp;""""</f>
        <v xml:space="preserve">    ref_intext_jimenez_et_al_2021: "Jiménez et al., 2021"</v>
      </c>
      <c r="N130" t="str">
        <f>"    ref_bib_"&amp;E130&amp;": "&amp;""""&amp;J130&amp;""""</f>
        <v xml:space="preserve">    ref_bib_jimenez_et_al_2021: "Jiménez, J., C. Augustine, B., Linden, D. W., B. Chandler, R., &amp; Royle, J. A. (2021). Spatial capture–recapture with random thinning for unidentified encounters. *Ecology and Evolution, 11*, 1187–1198. &lt;https://doi.org/10.1002/ece3.7091&gt;"</v>
      </c>
    </row>
    <row r="131" spans="1:14">
      <c r="A131" t="s">
        <v>2636</v>
      </c>
      <c r="B131" t="b">
        <v>0</v>
      </c>
      <c r="C131" t="b">
        <v>0</v>
      </c>
      <c r="E131" t="s">
        <v>2018</v>
      </c>
      <c r="F131" t="s">
        <v>2376</v>
      </c>
      <c r="G131" t="s">
        <v>2771</v>
      </c>
      <c r="H131" t="s">
        <v>2017</v>
      </c>
      <c r="I131" t="s">
        <v>2017</v>
      </c>
      <c r="J131" t="s">
        <v>2014</v>
      </c>
      <c r="K131" t="s">
        <v>2016</v>
      </c>
      <c r="L131" t="str">
        <f>LEFT(J131,141)&amp;" &lt;br&gt; &amp;nbsp;&amp;nbsp;&amp;nbsp;&amp;nbsp;&amp;nbsp;&amp;nbsp;&amp;nbsp;&amp;nbsp;"&amp;MID(J131,2,142)&amp;MID(J131,142,500)&amp;"&lt;br&gt;&lt;br&gt;"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1" t="str">
        <f>"    ref_intext_"&amp;E131&amp;": "&amp;""""&amp;H131&amp;""""</f>
        <v xml:space="preserve">    ref_intext_jncc_2022: "JNCC, 2022"</v>
      </c>
      <c r="N131" t="str">
        <f>"    ref_bib_"&amp;E131&amp;": "&amp;""""&amp;J131&amp;""""</f>
        <v xml:space="preserve">    ref_bib_jncc_2022: "JNCC (2022, Mar 29). *Introduction to Distance Sampling Video 1* [Video]. YouTube. &lt;https://www.youtube.com/watch?v=u8crevEd3yI&gt;"</v>
      </c>
    </row>
    <row r="132" spans="1:14">
      <c r="A132" t="s">
        <v>2636</v>
      </c>
      <c r="B132" t="b">
        <v>1</v>
      </c>
      <c r="C132" t="b">
        <v>0</v>
      </c>
      <c r="D132" t="b">
        <v>0</v>
      </c>
      <c r="E132" t="s">
        <v>1548</v>
      </c>
      <c r="F132" t="s">
        <v>2377</v>
      </c>
      <c r="G132" t="s">
        <v>2772</v>
      </c>
      <c r="H132" t="s">
        <v>221</v>
      </c>
      <c r="I132" t="s">
        <v>820</v>
      </c>
      <c r="J132" t="s">
        <v>1807</v>
      </c>
      <c r="K132" t="s">
        <v>633</v>
      </c>
      <c r="L132" t="str">
        <f>LEFT(J132,141)&amp;" &lt;br&gt; &amp;nbsp;&amp;nbsp;&amp;nbsp;&amp;nbsp;&amp;nbsp;&amp;nbsp;&amp;nbsp;&amp;nbsp;"&amp;MID(J132,2,142)&amp;MID(J132,142,500)&amp;"&lt;br&gt;&lt;br&gt;"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2" t="str">
        <f>"    ref_intext_"&amp;E132&amp;": "&amp;""""&amp;H132&amp;""""</f>
        <v xml:space="preserve">    ref_intext_johanns_et_al_2022: "Johanns et al., 2022"</v>
      </c>
      <c r="N132" t="str">
        <f>"    ref_bib_"&amp;E132&amp;": "&amp;""""&amp;J132&amp;""""</f>
        <v xml:space="preserve">    ref_bib_johanns_et_al_2022: "Johanns, P, Haucke, T., &amp; Steinhage, V. (2022) Automated Distance Estimation and Animal Tracking for Wildlife Camera Trapping. *Ecological Informatics, 70,* arXiv:2202. 04613. &lt;https://doi.org/10.48550/arXiv.2202.04613&gt;"</v>
      </c>
    </row>
    <row r="133" spans="1:14">
      <c r="A133" t="s">
        <v>2636</v>
      </c>
      <c r="B133" t="b">
        <v>1</v>
      </c>
      <c r="C133" t="b">
        <v>0</v>
      </c>
      <c r="D133" t="b">
        <v>0</v>
      </c>
      <c r="E133" t="s">
        <v>1549</v>
      </c>
      <c r="F133" t="s">
        <v>2378</v>
      </c>
      <c r="G133" t="s">
        <v>2773</v>
      </c>
      <c r="H133" t="s">
        <v>220</v>
      </c>
      <c r="I133" t="s">
        <v>220</v>
      </c>
      <c r="J133" t="s">
        <v>1808</v>
      </c>
      <c r="K133" t="s">
        <v>633</v>
      </c>
      <c r="L133" t="str">
        <f>LEFT(J133,141)&amp;" &lt;br&gt; &amp;nbsp;&amp;nbsp;&amp;nbsp;&amp;nbsp;&amp;nbsp;&amp;nbsp;&amp;nbsp;&amp;nbsp;"&amp;MID(J133,2,142)&amp;MID(J133,142,500)&amp;"&lt;br&gt;&lt;br&gt;"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3" t="str">
        <f>"    ref_intext_"&amp;E133&amp;": "&amp;""""&amp;H133&amp;""""</f>
        <v xml:space="preserve">    ref_intext_junker_et_al_2021: "Junker et al., 2021"</v>
      </c>
      <c r="N133" t="str">
        <f>"    ref_bib_"&amp;E133&amp;": "&amp;""""&amp;J133&amp;""""</f>
        <v xml:space="preserve">    ref_bib_junker_et_al_2021: "Junker, J., Kühl, H., Orth, L., Smith, R., Petrovan, S., &amp; Sutherland, W. (2021). *7. Primate Conservation.* In (pp. 435–486). &lt;https://doi.org/10.11647/obp.0267.07&gt;"</v>
      </c>
    </row>
    <row r="134" spans="1:14">
      <c r="A134" t="s">
        <v>2637</v>
      </c>
      <c r="B134" t="b">
        <v>1</v>
      </c>
      <c r="C134" t="b">
        <v>0</v>
      </c>
      <c r="D134" t="b">
        <v>0</v>
      </c>
      <c r="E134" t="s">
        <v>1552</v>
      </c>
      <c r="F134" t="s">
        <v>2379</v>
      </c>
      <c r="G134" t="s">
        <v>2774</v>
      </c>
      <c r="H134" t="s">
        <v>218</v>
      </c>
      <c r="I134" t="s">
        <v>218</v>
      </c>
      <c r="J134" t="s">
        <v>1809</v>
      </c>
      <c r="K134" t="s">
        <v>633</v>
      </c>
      <c r="L134" t="str">
        <f>LEFT(J134,141)&amp;" &lt;br&gt; &amp;nbsp;&amp;nbsp;&amp;nbsp;&amp;nbsp;&amp;nbsp;&amp;nbsp;&amp;nbsp;&amp;nbsp;"&amp;MID(J134,2,142)&amp;MID(J134,142,500)&amp;"&lt;br&gt;&lt;br&gt;"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ref_intext_"&amp;E134&amp;": "&amp;""""&amp;H134&amp;""""</f>
        <v xml:space="preserve">    ref_intext_karanth_nichols_1998: "Karanth &amp; Nichols, 1998"</v>
      </c>
      <c r="N134" t="str">
        <f>"    ref_bib_"&amp;E134&amp;": "&amp;""""&amp;J134&amp;""""</f>
        <v xml:space="preserve">    ref_bib_karanth_nichols_1998: "Karanth, K. U., &amp; Nichols, J. D. (1998). Estimation of tiger densities in India using photographic captures and recaptures. *Ecology*, *79*(8), 2852–2862. &lt;https://doi.org/10.1890/0012-9658(1998)079[2852:EOTDII]2.0.CO;2&gt;"</v>
      </c>
    </row>
    <row r="135" spans="1:14">
      <c r="A135" t="s">
        <v>2637</v>
      </c>
      <c r="B135" t="b">
        <v>1</v>
      </c>
      <c r="C135" t="b">
        <v>1</v>
      </c>
      <c r="D135" t="b">
        <v>0</v>
      </c>
      <c r="E135" t="s">
        <v>1550</v>
      </c>
      <c r="F135" t="s">
        <v>2380</v>
      </c>
      <c r="G135" t="s">
        <v>2775</v>
      </c>
      <c r="H135" t="s">
        <v>216</v>
      </c>
      <c r="I135" t="s">
        <v>216</v>
      </c>
      <c r="J135" t="s">
        <v>1810</v>
      </c>
      <c r="K135" t="s">
        <v>633</v>
      </c>
      <c r="L135" t="str">
        <f>LEFT(J135,141)&amp;" &lt;br&gt; &amp;nbsp;&amp;nbsp;&amp;nbsp;&amp;nbsp;&amp;nbsp;&amp;nbsp;&amp;nbsp;&amp;nbsp;"&amp;MID(J135,2,142)&amp;MID(J135,142,500)&amp;"&lt;br&gt;&lt;br&gt;"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5" t="str">
        <f>"    ref_intext_"&amp;E135&amp;": "&amp;""""&amp;H135&amp;""""</f>
        <v xml:space="preserve">    ref_intext_karanth_et_al_2006: "Karanth et al., 2006"</v>
      </c>
      <c r="N135" t="str">
        <f>"    ref_bib_"&amp;E135&amp;": "&amp;""""&amp;J135&amp;""""</f>
        <v xml:space="preserve">    ref_bib_karanth_et_al_2006: "Karanth, K. U., Nichols, J. D., Kumar, N. S., &amp; Hines, J. E. (2006). Assessing Tiger Population Dynamics Using Photographic Capture–Recapture Sampling. *Ecology, 87*(11), 2925–2937. &lt;https://doi.org/10.1890/0012-9658(2006)87[2925:ATPDUP]2.0.CO;2&gt;"</v>
      </c>
    </row>
    <row r="136" spans="1:14">
      <c r="A136" t="s">
        <v>2637</v>
      </c>
      <c r="B136" t="b">
        <v>1</v>
      </c>
      <c r="C136" t="b">
        <v>0</v>
      </c>
      <c r="D136" t="b">
        <v>0</v>
      </c>
      <c r="E136" t="s">
        <v>19</v>
      </c>
      <c r="F136" t="s">
        <v>2382</v>
      </c>
      <c r="G136" t="s">
        <v>2777</v>
      </c>
      <c r="H136" t="s">
        <v>219</v>
      </c>
      <c r="I136" t="s">
        <v>219</v>
      </c>
      <c r="J136" t="s">
        <v>1811</v>
      </c>
      <c r="K136" t="s">
        <v>633</v>
      </c>
      <c r="L136" t="str">
        <f>LEFT(J136,141)&amp;" &lt;br&gt; &amp;nbsp;&amp;nbsp;&amp;nbsp;&amp;nbsp;&amp;nbsp;&amp;nbsp;&amp;nbsp;&amp;nbsp;"&amp;MID(J136,2,142)&amp;MID(J136,142,500)&amp;"&lt;br&gt;&lt;br&gt;"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6" t="str">
        <f>"    ref_intext_"&amp;E136&amp;": "&amp;""""&amp;H136&amp;""""</f>
        <v xml:space="preserve">    ref_intext_karanth_1995: "Karanth, 1995"</v>
      </c>
      <c r="N136" t="str">
        <f>"    ref_bib_"&amp;E136&amp;": "&amp;""""&amp;J136&amp;""""</f>
        <v xml:space="preserve">    ref_bib_karanth_1995: "Karanth, K. U. (1995). Estimating tiger Panthera tigris populations from camera-trap data using capture-recapture models. *Biological Conservation, 71*(3), 333–338. &lt;https://doi.org/10.1016/0006-3207(94)00057-W&gt;"</v>
      </c>
    </row>
    <row r="137" spans="1:14">
      <c r="A137" t="s">
        <v>2637</v>
      </c>
      <c r="B137" t="b">
        <v>1</v>
      </c>
      <c r="C137" t="b">
        <v>0</v>
      </c>
      <c r="D137" t="b">
        <v>0</v>
      </c>
      <c r="E137" t="s">
        <v>1551</v>
      </c>
      <c r="F137" t="s">
        <v>2381</v>
      </c>
      <c r="G137" t="s">
        <v>2776</v>
      </c>
      <c r="H137" t="s">
        <v>217</v>
      </c>
      <c r="I137" t="s">
        <v>819</v>
      </c>
      <c r="J137" t="s">
        <v>3555</v>
      </c>
      <c r="K137" t="s">
        <v>633</v>
      </c>
      <c r="L137" t="str">
        <f>LEFT(J137,141)&amp;" &lt;br&gt; &amp;nbsp;&amp;nbsp;&amp;nbsp;&amp;nbsp;&amp;nbsp;&amp;nbsp;&amp;nbsp;&amp;nbsp;"&amp;MID(J137,2,142)&amp;MID(J137,142,500)&amp;"&lt;br&gt;&lt;br&gt;"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7" t="str">
        <f>"    ref_intext_"&amp;E137&amp;": "&amp;""""&amp;H137&amp;""""</f>
        <v xml:space="preserve">    ref_intext_karanth_et_al_2011: "Karanth et al., 2011"</v>
      </c>
      <c r="N137" t="str">
        <f>"    ref_bib_"&amp;E137&amp;": "&amp;""""&amp;J137&amp;""""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8" spans="1:14">
      <c r="A138" t="s">
        <v>2637</v>
      </c>
      <c r="B138" t="b">
        <v>0</v>
      </c>
      <c r="C138" t="b">
        <v>0</v>
      </c>
      <c r="D138" t="s">
        <v>800</v>
      </c>
      <c r="E138" t="s">
        <v>1553</v>
      </c>
      <c r="F138" t="s">
        <v>2383</v>
      </c>
      <c r="G138" t="s">
        <v>2778</v>
      </c>
      <c r="H138" t="s">
        <v>213</v>
      </c>
      <c r="I138" t="s">
        <v>213</v>
      </c>
      <c r="J138" t="s">
        <v>1812</v>
      </c>
      <c r="K138" t="s">
        <v>633</v>
      </c>
      <c r="L138" t="str">
        <f>LEFT(J138,141)&amp;" &lt;br&gt; &amp;nbsp;&amp;nbsp;&amp;nbsp;&amp;nbsp;&amp;nbsp;&amp;nbsp;&amp;nbsp;&amp;nbsp;"&amp;MID(J138,2,142)&amp;MID(J138,142,500)&amp;"&lt;br&gt;&lt;br&gt;"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8" t="str">
        <f>"    ref_intext_"&amp;E138&amp;": "&amp;""""&amp;H138&amp;""""</f>
        <v xml:space="preserve">    ref_intext_kays_et_al_2009: "Kays et al., 2009"</v>
      </c>
      <c r="N138" t="str">
        <f>"    ref_bib_"&amp;E138&amp;": "&amp;""""&amp;J138&amp;""""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9" spans="1:14">
      <c r="A139" t="s">
        <v>2637</v>
      </c>
      <c r="B139" t="b">
        <v>1</v>
      </c>
      <c r="C139" t="b">
        <v>0</v>
      </c>
      <c r="D139" t="b">
        <v>0</v>
      </c>
      <c r="E139" t="s">
        <v>1554</v>
      </c>
      <c r="F139" t="s">
        <v>2384</v>
      </c>
      <c r="G139" t="s">
        <v>2779</v>
      </c>
      <c r="H139" t="s">
        <v>212</v>
      </c>
      <c r="I139" t="s">
        <v>212</v>
      </c>
      <c r="J139" t="s">
        <v>1813</v>
      </c>
      <c r="K139" t="s">
        <v>633</v>
      </c>
      <c r="L139" t="str">
        <f>LEFT(J139,141)&amp;" &lt;br&gt; &amp;nbsp;&amp;nbsp;&amp;nbsp;&amp;nbsp;&amp;nbsp;&amp;nbsp;&amp;nbsp;&amp;nbsp;"&amp;MID(J139,2,142)&amp;MID(J139,142,500)&amp;"&lt;br&gt;&lt;br&gt;"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39" t="str">
        <f>"    ref_intext_"&amp;E139&amp;": "&amp;""""&amp;H139&amp;""""</f>
        <v xml:space="preserve">    ref_intext_kays_et_al_2010: "Kays et al., 2010"</v>
      </c>
      <c r="N139" t="str">
        <f>"    ref_bib_"&amp;E139&amp;": "&amp;""""&amp;J139&amp;""""</f>
        <v xml:space="preserve">    ref_bib_kays_et_al_2010: "Kays, R., Tilak, S., Kranstauber, B., Jansen, P. A., Carbone, C., Rowcliffe, M. J., &amp; He, Z. (2010). Monitoring wild animal communities with arrays of motion sensitive camera traps. *arXiv Preprint*, arXiv:1009. 5718. &lt;https://arxiv.org/pdf/1009.5718&gt;"</v>
      </c>
    </row>
    <row r="140" spans="1:14">
      <c r="A140" t="s">
        <v>2637</v>
      </c>
      <c r="B140" t="b">
        <v>1</v>
      </c>
      <c r="C140" t="b">
        <v>0</v>
      </c>
      <c r="D140" t="b">
        <v>1</v>
      </c>
      <c r="E140" t="s">
        <v>1555</v>
      </c>
      <c r="F140" t="s">
        <v>2385</v>
      </c>
      <c r="G140" t="s">
        <v>2780</v>
      </c>
      <c r="H140" t="s">
        <v>215</v>
      </c>
      <c r="I140" t="s">
        <v>215</v>
      </c>
      <c r="J140" t="s">
        <v>1814</v>
      </c>
      <c r="K140" t="s">
        <v>633</v>
      </c>
      <c r="L140" t="str">
        <f>LEFT(J140,141)&amp;" &lt;br&gt; &amp;nbsp;&amp;nbsp;&amp;nbsp;&amp;nbsp;&amp;nbsp;&amp;nbsp;&amp;nbsp;&amp;nbsp;"&amp;MID(J140,2,142)&amp;MID(J140,142,500)&amp;"&lt;br&gt;&lt;br&gt;"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0" t="str">
        <f>"    ref_intext_"&amp;E140&amp;": "&amp;""""&amp;H140&amp;""""</f>
        <v xml:space="preserve">    ref_intext_kays_et_al_2020: "Kays et al., 2020"</v>
      </c>
      <c r="N140" t="str">
        <f>"    ref_bib_"&amp;E140&amp;": "&amp;""""&amp;J140&amp;""""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1" spans="1:14">
      <c r="A141" t="s">
        <v>2637</v>
      </c>
      <c r="B141" t="b">
        <v>1</v>
      </c>
      <c r="C141" t="b">
        <v>0</v>
      </c>
      <c r="D141" t="b">
        <v>0</v>
      </c>
      <c r="E141" t="s">
        <v>1556</v>
      </c>
      <c r="F141" t="s">
        <v>2386</v>
      </c>
      <c r="G141" t="s">
        <v>2781</v>
      </c>
      <c r="H141" t="s">
        <v>214</v>
      </c>
      <c r="I141" t="s">
        <v>214</v>
      </c>
      <c r="J141" t="s">
        <v>3556</v>
      </c>
      <c r="K141" t="s">
        <v>633</v>
      </c>
      <c r="L141" t="str">
        <f>LEFT(J141,141)&amp;" &lt;br&gt; &amp;nbsp;&amp;nbsp;&amp;nbsp;&amp;nbsp;&amp;nbsp;&amp;nbsp;&amp;nbsp;&amp;nbsp;"&amp;MID(J141,2,142)&amp;MID(J141,142,500)&amp;"&lt;br&gt;&lt;br&gt;"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1" t="str">
        <f>"    ref_intext_"&amp;E141&amp;": "&amp;""""&amp;H141&amp;""""</f>
        <v xml:space="preserve">    ref_intext_kays_et_al_2021: "Kays et al., 2021"</v>
      </c>
      <c r="N141" t="str">
        <f>"    ref_bib_"&amp;E141&amp;": "&amp;""""&amp;J141&amp;""""</f>
        <v xml:space="preserve">    ref_bib_kays_et_al_2021: "Kays, R., Hody, A., Jachowski, D. S., &amp; Parsons, A. W. (2021). Empirical Evaluation of the Spatial Scale and Detection Process of Camera Trap Surveys. *Movement Ecology, 9*, 41. &lt;https://doi.org/10.1186/s40462-021-00277-3.&gt;"</v>
      </c>
    </row>
    <row r="142" spans="1:14">
      <c r="A142" t="s">
        <v>2637</v>
      </c>
      <c r="B142" t="b">
        <v>0</v>
      </c>
      <c r="C142" t="b">
        <v>0</v>
      </c>
      <c r="D142" t="b">
        <v>1</v>
      </c>
      <c r="E142" t="s">
        <v>1557</v>
      </c>
      <c r="F142" t="s">
        <v>2387</v>
      </c>
      <c r="G142" t="s">
        <v>2782</v>
      </c>
      <c r="H142" t="s">
        <v>211</v>
      </c>
      <c r="I142" t="s">
        <v>211</v>
      </c>
      <c r="J142" t="s">
        <v>1815</v>
      </c>
      <c r="K142" t="s">
        <v>633</v>
      </c>
      <c r="L142" t="str">
        <f>LEFT(J142,141)&amp;" &lt;br&gt; &amp;nbsp;&amp;nbsp;&amp;nbsp;&amp;nbsp;&amp;nbsp;&amp;nbsp;&amp;nbsp;&amp;nbsp;"&amp;MID(J142,2,142)&amp;MID(J142,142,500)&amp;"&lt;br&gt;&lt;br&gt;"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2" t="str">
        <f>"    ref_intext_"&amp;E142&amp;": "&amp;""""&amp;H142&amp;""""</f>
        <v xml:space="preserve">    ref_intext_keim_et_al_2011: "Keim et al., 2011"</v>
      </c>
      <c r="N142" t="str">
        <f>"    ref_bib_"&amp;E142&amp;": "&amp;""""&amp;J142&amp;""""</f>
        <v xml:space="preserve">    ref_bib_keim_et_al_2011: "Keim, J. L., DeWitt, P. D., &amp; Lele, S. R. (2011). Predators choose prey over prey habitats: Evidence from a lynx–hare system. *Ecological Applications*, *21*(4), 1011–1016. &lt;https://doi.org/10.1890/10-0949.1&gt;"</v>
      </c>
    </row>
    <row r="143" spans="1:14">
      <c r="A143" t="s">
        <v>2637</v>
      </c>
      <c r="B143" t="b">
        <v>1</v>
      </c>
      <c r="C143" t="b">
        <v>0</v>
      </c>
      <c r="D143" t="b">
        <v>1</v>
      </c>
      <c r="E143" t="s">
        <v>1558</v>
      </c>
      <c r="F143" t="s">
        <v>2388</v>
      </c>
      <c r="G143" t="s">
        <v>2783</v>
      </c>
      <c r="H143" t="s">
        <v>209</v>
      </c>
      <c r="I143" t="s">
        <v>209</v>
      </c>
      <c r="J143" t="s">
        <v>1816</v>
      </c>
      <c r="K143" t="s">
        <v>633</v>
      </c>
      <c r="L143" t="str">
        <f>LEFT(J143,141)&amp;" &lt;br&gt; &amp;nbsp;&amp;nbsp;&amp;nbsp;&amp;nbsp;&amp;nbsp;&amp;nbsp;&amp;nbsp;&amp;nbsp;"&amp;MID(J143,2,142)&amp;MID(J143,142,500)&amp;"&lt;br&gt;&lt;br&gt;"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3" t="str">
        <f>"    ref_intext_"&amp;E143&amp;": "&amp;""""&amp;H143&amp;""""</f>
        <v xml:space="preserve">    ref_intext_keim_et_al_2019: "Keim et al., 2019"</v>
      </c>
      <c r="N143" t="str">
        <f>"    ref_bib_"&amp;E143&amp;": "&amp;""""&amp;J143&amp;""""</f>
        <v xml:space="preserve">    ref_bib_keim_et_al_2019: "Keim, J. L., Lele, S. R., DeWitt, P. D., Fitzpatrick, J. J., Jenni, N. S. (2019). Estimating the intensity of use by interacting predators and prey using camera traps. *Journal of Animal Ecology, 88*, 690–701. &lt;https://doi.org/10.1111/1365-2656.12960&gt;"</v>
      </c>
    </row>
    <row r="144" spans="1:14">
      <c r="A144" t="s">
        <v>2637</v>
      </c>
      <c r="B144" t="b">
        <v>1</v>
      </c>
      <c r="C144" t="b">
        <v>0</v>
      </c>
      <c r="D144" t="b">
        <v>0</v>
      </c>
      <c r="E144" t="s">
        <v>1559</v>
      </c>
      <c r="F144" t="s">
        <v>2389</v>
      </c>
      <c r="G144" t="s">
        <v>2784</v>
      </c>
      <c r="H144" t="s">
        <v>210</v>
      </c>
      <c r="I144" t="s">
        <v>210</v>
      </c>
      <c r="J144" t="s">
        <v>1817</v>
      </c>
      <c r="K144" t="s">
        <v>633</v>
      </c>
      <c r="L144" t="str">
        <f>LEFT(J144,141)&amp;" &lt;br&gt; &amp;nbsp;&amp;nbsp;&amp;nbsp;&amp;nbsp;&amp;nbsp;&amp;nbsp;&amp;nbsp;&amp;nbsp;"&amp;MID(J144,2,142)&amp;MID(J144,142,500)&amp;"&lt;br&gt;&lt;br&gt;"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4" t="str">
        <f>"    ref_intext_"&amp;E144&amp;": "&amp;""""&amp;H144&amp;""""</f>
        <v xml:space="preserve">    ref_intext_keim_et_al_2021: "Keim et al., 2021"</v>
      </c>
      <c r="N144" t="str">
        <f>"    ref_bib_"&amp;E144&amp;": "&amp;""""&amp;J144&amp;""""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5" spans="1:14">
      <c r="A145" t="s">
        <v>2637</v>
      </c>
      <c r="B145" t="b">
        <v>1</v>
      </c>
      <c r="C145" t="b">
        <v>0</v>
      </c>
      <c r="D145" t="b">
        <v>0</v>
      </c>
      <c r="E145" t="s">
        <v>1560</v>
      </c>
      <c r="F145" t="s">
        <v>2390</v>
      </c>
      <c r="G145" t="s">
        <v>2785</v>
      </c>
      <c r="H145" t="s">
        <v>208</v>
      </c>
      <c r="I145" t="s">
        <v>208</v>
      </c>
      <c r="J145" t="s">
        <v>3578</v>
      </c>
      <c r="K145" t="s">
        <v>633</v>
      </c>
      <c r="L145" t="str">
        <f>LEFT(J145,141)&amp;" &lt;br&gt; &amp;nbsp;&amp;nbsp;&amp;nbsp;&amp;nbsp;&amp;nbsp;&amp;nbsp;&amp;nbsp;&amp;nbsp;"&amp;MID(J145,2,142)&amp;MID(J145,142,500)&amp;"&lt;br&gt;&lt;br&gt;"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5" t="str">
        <f>"    ref_intext_"&amp;E145&amp;": "&amp;""""&amp;H145&amp;""""</f>
        <v xml:space="preserve">    ref_intext_kelejian_prucha_1998: "Kelejian &amp; Prucha, 1998"</v>
      </c>
      <c r="N145" t="str">
        <f>"    ref_bib_"&amp;E145&amp;": "&amp;""""&amp;J145&amp;""""</f>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6" spans="1:14">
      <c r="A146" t="s">
        <v>2637</v>
      </c>
      <c r="B146" t="b">
        <v>1</v>
      </c>
      <c r="C146" t="b">
        <v>0</v>
      </c>
      <c r="D146" t="b">
        <v>0</v>
      </c>
      <c r="E146" t="s">
        <v>1561</v>
      </c>
      <c r="F146" t="s">
        <v>2391</v>
      </c>
      <c r="G146" t="s">
        <v>2786</v>
      </c>
      <c r="H146" t="s">
        <v>207</v>
      </c>
      <c r="I146" t="s">
        <v>207</v>
      </c>
      <c r="J146" t="s">
        <v>1818</v>
      </c>
      <c r="K146" t="s">
        <v>633</v>
      </c>
      <c r="L146" t="str">
        <f>LEFT(J146,141)&amp;" &lt;br&gt; &amp;nbsp;&amp;nbsp;&amp;nbsp;&amp;nbsp;&amp;nbsp;&amp;nbsp;&amp;nbsp;&amp;nbsp;"&amp;MID(J146,2,142)&amp;MID(J146,142,500)&amp;"&lt;br&gt;&lt;br&gt;"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6" t="str">
        <f>"    ref_intext_"&amp;E146&amp;": "&amp;""""&amp;H146&amp;""""</f>
        <v xml:space="preserve">    ref_intext_kelly_et_al_2008: "Kelly et al., 2008"</v>
      </c>
      <c r="N146" t="str">
        <f>"    ref_bib_"&amp;E146&amp;": "&amp;""""&amp;J146&amp;""""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7" spans="1:14">
      <c r="A147" t="s">
        <v>2637</v>
      </c>
      <c r="B147" t="b">
        <v>1</v>
      </c>
      <c r="C147" t="b">
        <v>0</v>
      </c>
      <c r="D147" t="b">
        <v>1</v>
      </c>
      <c r="E147" t="s">
        <v>1927</v>
      </c>
      <c r="F147" t="s">
        <v>2392</v>
      </c>
      <c r="G147" t="s">
        <v>2787</v>
      </c>
      <c r="H147" t="s">
        <v>206</v>
      </c>
      <c r="I147" t="s">
        <v>206</v>
      </c>
      <c r="J147" t="s">
        <v>3525</v>
      </c>
      <c r="K147" t="s">
        <v>633</v>
      </c>
      <c r="L147" t="str">
        <f>LEFT(J147,141)&amp;" &lt;br&gt; &amp;nbsp;&amp;nbsp;&amp;nbsp;&amp;nbsp;&amp;nbsp;&amp;nbsp;&amp;nbsp;&amp;nbsp;"&amp;MID(J147,2,142)&amp;MID(J147,142,500)&amp;"&lt;br&gt;&lt;br&gt;"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7" t="str">
        <f>"    ref_intext_"&amp;E147&amp;": "&amp;""""&amp;H147&amp;""""</f>
        <v xml:space="preserve">    ref_intext_kinnaird_obrien_2012: "Kinnaird &amp; O'Brien, 2012"</v>
      </c>
      <c r="N147" t="str">
        <f>"    ref_bib_"&amp;E147&amp;": "&amp;""""&amp;J147&amp;""""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8" spans="1:14">
      <c r="A148" t="s">
        <v>2637</v>
      </c>
      <c r="B148" t="b">
        <v>1</v>
      </c>
      <c r="C148" t="b">
        <v>1</v>
      </c>
      <c r="D148" t="b">
        <v>1</v>
      </c>
      <c r="E148" t="s">
        <v>1562</v>
      </c>
      <c r="F148" t="s">
        <v>2393</v>
      </c>
      <c r="G148" t="s">
        <v>2788</v>
      </c>
      <c r="H148" t="s">
        <v>205</v>
      </c>
      <c r="I148" t="s">
        <v>205</v>
      </c>
      <c r="J148" t="s">
        <v>1819</v>
      </c>
      <c r="K148" t="s">
        <v>633</v>
      </c>
      <c r="L148" t="str">
        <f>LEFT(J148,141)&amp;" &lt;br&gt; &amp;nbsp;&amp;nbsp;&amp;nbsp;&amp;nbsp;&amp;nbsp;&amp;nbsp;&amp;nbsp;&amp;nbsp;"&amp;MID(J148,2,142)&amp;MID(J148,142,500)&amp;"&lt;br&gt;&lt;br&gt;"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8" t="str">
        <f>"    ref_intext_"&amp;E148&amp;": "&amp;""""&amp;H148&amp;""""</f>
        <v xml:space="preserve">    ref_intext_kitamura_et_al_2010: "Kitamura et al., 2010"</v>
      </c>
      <c r="N148" t="str">
        <f>"    ref_bib_"&amp;E148&amp;": "&amp;""""&amp;J148&amp;""""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9" spans="1:14">
      <c r="A149" t="s">
        <v>2637</v>
      </c>
      <c r="B149" t="b">
        <v>0</v>
      </c>
      <c r="C149" t="b">
        <v>0</v>
      </c>
      <c r="D149" t="b">
        <v>1</v>
      </c>
      <c r="E149" t="s">
        <v>1563</v>
      </c>
      <c r="F149" t="s">
        <v>2394</v>
      </c>
      <c r="G149" t="s">
        <v>2789</v>
      </c>
      <c r="H149" t="s">
        <v>204</v>
      </c>
      <c r="I149" t="s">
        <v>204</v>
      </c>
      <c r="J149" t="s">
        <v>1820</v>
      </c>
      <c r="K149" t="s">
        <v>633</v>
      </c>
      <c r="L149" t="str">
        <f>LEFT(J149,141)&amp;" &lt;br&gt; &amp;nbsp;&amp;nbsp;&amp;nbsp;&amp;nbsp;&amp;nbsp;&amp;nbsp;&amp;nbsp;&amp;nbsp;"&amp;MID(J149,2,142)&amp;MID(J149,142,500)&amp;"&lt;br&gt;&lt;br&gt;"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9" t="str">
        <f>"    ref_intext_"&amp;E149&amp;": "&amp;""""&amp;H149&amp;""""</f>
        <v xml:space="preserve">    ref_intext_kleiber_zeileis_2016: "Kleiber &amp; Zeileis, 2016"</v>
      </c>
      <c r="N149" t="str">
        <f>"    ref_bib_"&amp;E149&amp;": "&amp;""""&amp;J149&amp;""""</f>
        <v xml:space="preserve">    ref_bib_kleiber_zeileis_2016: "Kleiber, C., &amp; Zeileis, A. (2016). Visualizing Count Data Regressions Using Rootograms. *The American Statistician, 70*(3), 296–303. &lt;https://doi.org/10.1080/00031305.2016.1173590&gt;"</v>
      </c>
    </row>
    <row r="150" spans="1:14">
      <c r="A150" t="s">
        <v>2637</v>
      </c>
      <c r="B150" t="b">
        <v>1</v>
      </c>
      <c r="C150" t="b">
        <v>0</v>
      </c>
      <c r="D150" t="b">
        <v>0</v>
      </c>
      <c r="E150" t="s">
        <v>1564</v>
      </c>
      <c r="F150" t="s">
        <v>2395</v>
      </c>
      <c r="G150" t="s">
        <v>2790</v>
      </c>
      <c r="H150" t="s">
        <v>203</v>
      </c>
      <c r="I150" t="s">
        <v>203</v>
      </c>
      <c r="J150" t="s">
        <v>3526</v>
      </c>
      <c r="K150" t="s">
        <v>633</v>
      </c>
      <c r="L150" t="str">
        <f>LEFT(J150,141)&amp;" &lt;br&gt; &amp;nbsp;&amp;nbsp;&amp;nbsp;&amp;nbsp;&amp;nbsp;&amp;nbsp;&amp;nbsp;&amp;nbsp;"&amp;MID(J150,2,142)&amp;MID(J150,142,500)&amp;"&lt;br&gt;&lt;br&gt;"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0" t="str">
        <f>"    ref_intext_"&amp;E150&amp;": "&amp;""""&amp;H150&amp;""""</f>
        <v xml:space="preserve">    ref_intext_krebs_et_al_2011: "Krebs et al., 2011"</v>
      </c>
      <c r="N150" t="str">
        <f>"    ref_bib_"&amp;E150&amp;": "&amp;""""&amp;J150&amp;""""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1" spans="1:14">
      <c r="A151" t="s">
        <v>2637</v>
      </c>
      <c r="B151" t="b">
        <v>1</v>
      </c>
      <c r="C151" t="b">
        <v>1</v>
      </c>
      <c r="D151" t="b">
        <v>0</v>
      </c>
      <c r="E151" t="s">
        <v>1565</v>
      </c>
      <c r="F151" t="s">
        <v>2396</v>
      </c>
      <c r="G151" t="s">
        <v>2791</v>
      </c>
      <c r="H151" t="s">
        <v>202</v>
      </c>
      <c r="I151" t="s">
        <v>202</v>
      </c>
      <c r="J151" t="s">
        <v>3557</v>
      </c>
      <c r="K151" t="s">
        <v>633</v>
      </c>
      <c r="L151" t="str">
        <f>LEFT(J151,141)&amp;" &lt;br&gt; &amp;nbsp;&amp;nbsp;&amp;nbsp;&amp;nbsp;&amp;nbsp;&amp;nbsp;&amp;nbsp;&amp;nbsp;"&amp;MID(J151,2,142)&amp;MID(J151,142,500)&amp;"&lt;br&gt;&lt;br&gt;"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1" t="str">
        <f>"    ref_intext_"&amp;E151&amp;": "&amp;""""&amp;H151&amp;""""</f>
        <v xml:space="preserve">    ref_intext_kruger_et_al_2018: "Kruger et al., 2018"</v>
      </c>
      <c r="N151" t="str">
        <f>"    ref_bib_"&amp;E151&amp;": "&amp;""""&amp;J151&amp;""""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2" spans="1:14">
      <c r="A152" t="s">
        <v>2637</v>
      </c>
      <c r="B152" t="b">
        <v>1</v>
      </c>
      <c r="C152" t="b">
        <v>0</v>
      </c>
      <c r="D152" t="b">
        <v>0</v>
      </c>
      <c r="E152" t="s">
        <v>1929</v>
      </c>
      <c r="F152" t="s">
        <v>2397</v>
      </c>
      <c r="G152" t="s">
        <v>2792</v>
      </c>
      <c r="H152" t="s">
        <v>1928</v>
      </c>
      <c r="I152" t="s">
        <v>1928</v>
      </c>
      <c r="J152" t="s">
        <v>3593</v>
      </c>
      <c r="K152" t="s">
        <v>633</v>
      </c>
      <c r="L152" t="str">
        <f>LEFT(J152,141)&amp;" &lt;br&gt; &amp;nbsp;&amp;nbsp;&amp;nbsp;&amp;nbsp;&amp;nbsp;&amp;nbsp;&amp;nbsp;&amp;nbsp;"&amp;MID(J152,2,142)&amp;MID(J152,142,500)&amp;"&lt;br&gt;&lt;br&gt;"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2" t="str">
        <f>"    ref_intext_"&amp;E152&amp;": "&amp;""""&amp;H152&amp;""""</f>
        <v xml:space="preserve">    ref_intext_kucera_barrett._2011: "Kucera &amp; Barrett., 2011"</v>
      </c>
      <c r="N152" t="str">
        <f>"    ref_bib_"&amp;E152&amp;": "&amp;""""&amp;J152&amp;""""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3" spans="1:14">
      <c r="A153" t="s">
        <v>2637</v>
      </c>
      <c r="B153" t="b">
        <v>0</v>
      </c>
      <c r="C153" t="b">
        <v>0</v>
      </c>
      <c r="E153" t="s">
        <v>1270</v>
      </c>
      <c r="F153" t="s">
        <v>2398</v>
      </c>
      <c r="G153" t="s">
        <v>2793</v>
      </c>
      <c r="H153" t="s">
        <v>1269</v>
      </c>
      <c r="I153" t="s">
        <v>1928</v>
      </c>
      <c r="J153" t="s">
        <v>1268</v>
      </c>
      <c r="K153" t="s">
        <v>633</v>
      </c>
      <c r="L153" t="str">
        <f>LEFT(J153,141)&amp;" &lt;br&gt; &amp;nbsp;&amp;nbsp;&amp;nbsp;&amp;nbsp;&amp;nbsp;&amp;nbsp;&amp;nbsp;&amp;nbsp;"&amp;MID(J153,2,142)&amp;MID(J153,142,500)&amp;"&lt;br&gt;&lt;br&gt;"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3" t="str">
        <f>"    ref_intext_"&amp;E153&amp;": "&amp;""""&amp;H153&amp;""""</f>
        <v xml:space="preserve">    ref_intext_kunin_1997: "Kunin, 1997"</v>
      </c>
      <c r="N153" t="str">
        <f>"    ref_bib_"&amp;E153&amp;": "&amp;""""&amp;J153&amp;""""</f>
        <v xml:space="preserve">    ref_bib_kunin_1997: "Kunin, W. K. (1997). Introduction: on the causes and consequences of rare-common differences. In Kunin, W. K., &amp; Kevin, J. G. (Eds) *The Biology of Rarity. * (pp. 3-4). Chapman &amp; Hall. &lt;https://link.springer.com/book/10.1007/978-94-011-5874-9&gt;"</v>
      </c>
    </row>
    <row r="154" spans="1:14">
      <c r="A154" t="s">
        <v>2637</v>
      </c>
      <c r="B154" t="b">
        <v>1</v>
      </c>
      <c r="C154" t="b">
        <v>0</v>
      </c>
      <c r="D154" t="b">
        <v>0</v>
      </c>
      <c r="E154" t="s">
        <v>1566</v>
      </c>
      <c r="F154" t="s">
        <v>2399</v>
      </c>
      <c r="G154" t="s">
        <v>2794</v>
      </c>
      <c r="H154" t="s">
        <v>201</v>
      </c>
      <c r="I154" t="s">
        <v>201</v>
      </c>
      <c r="J154" t="s">
        <v>1821</v>
      </c>
      <c r="K154" t="s">
        <v>633</v>
      </c>
      <c r="L154" t="str">
        <f>LEFT(J154,141)&amp;" &lt;br&gt; &amp;nbsp;&amp;nbsp;&amp;nbsp;&amp;nbsp;&amp;nbsp;&amp;nbsp;&amp;nbsp;&amp;nbsp;"&amp;MID(J154,2,142)&amp;MID(J154,142,500)&amp;"&lt;br&gt;&lt;br&gt;"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4" t="str">
        <f>"    ref_intext_"&amp;E154&amp;": "&amp;""""&amp;H154&amp;""""</f>
        <v xml:space="preserve">    ref_intext_kusi_et_al_2019: "Kusi et al., 2019"</v>
      </c>
      <c r="N154" t="str">
        <f>"    ref_bib_"&amp;E154&amp;": "&amp;""""&amp;J154&amp;""""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5" spans="1:14">
      <c r="A155" t="s">
        <v>2638</v>
      </c>
      <c r="B155" t="b">
        <v>1</v>
      </c>
      <c r="C155" t="b">
        <v>1</v>
      </c>
      <c r="D155" t="b">
        <v>0</v>
      </c>
      <c r="E155" t="s">
        <v>1567</v>
      </c>
      <c r="F155" t="s">
        <v>2400</v>
      </c>
      <c r="G155" t="s">
        <v>2795</v>
      </c>
      <c r="H155" t="s">
        <v>200</v>
      </c>
      <c r="I155" t="s">
        <v>200</v>
      </c>
      <c r="J155" t="s">
        <v>1822</v>
      </c>
      <c r="K155" t="s">
        <v>633</v>
      </c>
      <c r="L155" t="str">
        <f>LEFT(J155,141)&amp;" &lt;br&gt; &amp;nbsp;&amp;nbsp;&amp;nbsp;&amp;nbsp;&amp;nbsp;&amp;nbsp;&amp;nbsp;&amp;nbsp;"&amp;MID(J155,2,142)&amp;MID(J155,142,500)&amp;"&lt;br&gt;&lt;br&gt;"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5" t="str">
        <f>"    ref_intext_"&amp;E155&amp;": "&amp;""""&amp;H155&amp;""""</f>
        <v xml:space="preserve">    ref_intext_lahoz_monfort_magrath_2021: "Lahoz-Monfort &amp; Magrath, 2021"</v>
      </c>
      <c r="N155" t="str">
        <f>"    ref_bib_"&amp;E155&amp;": "&amp;""""&amp;J155&amp;""""</f>
        <v xml:space="preserve">    ref_bib_lahoz_monfort_magrath_2021: "Lahoz-Monfort, J. J., &amp; Magrath, M. J. L. (2021). A Comprehensive Overview of Technologies for Species and Habitat Monitoring and Conservation. *Bioscience, 71*(10), 1038–1062. &lt;https://doi.org/10.1093/biosci/biab073&gt;"</v>
      </c>
    </row>
    <row r="156" spans="1:14">
      <c r="A156" t="s">
        <v>2638</v>
      </c>
      <c r="B156" t="b">
        <v>1</v>
      </c>
      <c r="C156" t="b">
        <v>0</v>
      </c>
      <c r="D156" t="b">
        <v>0</v>
      </c>
      <c r="E156" t="s">
        <v>18</v>
      </c>
      <c r="F156" t="s">
        <v>2401</v>
      </c>
      <c r="G156" t="s">
        <v>2796</v>
      </c>
      <c r="H156" t="s">
        <v>199</v>
      </c>
      <c r="I156" t="s">
        <v>199</v>
      </c>
      <c r="J156" t="s">
        <v>1823</v>
      </c>
      <c r="K156" t="s">
        <v>633</v>
      </c>
      <c r="L156" t="str">
        <f>LEFT(J156,141)&amp;" &lt;br&gt; &amp;nbsp;&amp;nbsp;&amp;nbsp;&amp;nbsp;&amp;nbsp;&amp;nbsp;&amp;nbsp;&amp;nbsp;"&amp;MID(J156,2,142)&amp;MID(J156,142,500)&amp;"&lt;br&gt;&lt;br&gt;"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6" t="str">
        <f>"    ref_intext_"&amp;E156&amp;": "&amp;""""&amp;H156&amp;""""</f>
        <v xml:space="preserve">    ref_intext_lambert_1992: "Lambert, 1992"</v>
      </c>
      <c r="N156" t="str">
        <f>"    ref_bib_"&amp;E156&amp;": "&amp;""""&amp;J156&amp;""""</f>
        <v xml:space="preserve">    ref_bib_lambert_1992: "Lambert, D. (1992). Zero-Inflated Poisson Regression, with an application to Defects in Manufacturing. *Technometrics, 34*(1), 1–14. &lt;https://doi.org/10.2307/1269547&gt;"</v>
      </c>
    </row>
    <row r="157" spans="1:14">
      <c r="A157" t="s">
        <v>2638</v>
      </c>
      <c r="B157" t="b">
        <v>1</v>
      </c>
      <c r="C157" t="b">
        <v>1</v>
      </c>
      <c r="D157" t="b">
        <v>0</v>
      </c>
      <c r="E157" t="s">
        <v>1568</v>
      </c>
      <c r="F157" t="s">
        <v>2402</v>
      </c>
      <c r="G157" t="s">
        <v>2797</v>
      </c>
      <c r="H157" t="s">
        <v>198</v>
      </c>
      <c r="I157" t="s">
        <v>818</v>
      </c>
      <c r="J157" t="s">
        <v>1824</v>
      </c>
      <c r="K157" t="s">
        <v>633</v>
      </c>
      <c r="L157" t="str">
        <f>LEFT(J157,141)&amp;" &lt;br&gt; &amp;nbsp;&amp;nbsp;&amp;nbsp;&amp;nbsp;&amp;nbsp;&amp;nbsp;&amp;nbsp;&amp;nbsp;"&amp;MID(J157,2,142)&amp;MID(J157,142,500)&amp;"&lt;br&gt;&lt;br&gt;"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7" t="str">
        <f>"    ref_intext_"&amp;E157&amp;": "&amp;""""&amp;H157&amp;""""</f>
        <v xml:space="preserve">    ref_intext_lazenby_et_al_2015: "Lazenby et al., 2015"</v>
      </c>
      <c r="N157" t="str">
        <f>"    ref_bib_"&amp;E157&amp;": "&amp;""""&amp;J157&amp;""""</f>
        <v xml:space="preserve">    ref_bib_lazenby_et_al_2015: "Lazenby, B. T., Mooney, N. J., &amp; Dickman, C. R. (2015). Detecting species interactions using remote cameras: Effects on small mammals of predators, conspecifics, and climate. *Ecosphere, 6*(12), 1–18. &lt;https://doi.org/10.1890/ES14-00522.1&gt;"</v>
      </c>
    </row>
    <row r="158" spans="1:14">
      <c r="A158" t="s">
        <v>2638</v>
      </c>
      <c r="B158" t="b">
        <v>0</v>
      </c>
      <c r="C158" t="b">
        <v>0</v>
      </c>
      <c r="D158" t="b">
        <v>1</v>
      </c>
      <c r="E158" t="s">
        <v>1569</v>
      </c>
      <c r="F158" t="s">
        <v>2403</v>
      </c>
      <c r="G158" t="s">
        <v>2798</v>
      </c>
      <c r="H158" t="s">
        <v>197</v>
      </c>
      <c r="I158" t="s">
        <v>197</v>
      </c>
      <c r="J158" t="s">
        <v>1825</v>
      </c>
      <c r="K158" t="s">
        <v>633</v>
      </c>
      <c r="L158" t="str">
        <f>LEFT(J158,141)&amp;" &lt;br&gt; &amp;nbsp;&amp;nbsp;&amp;nbsp;&amp;nbsp;&amp;nbsp;&amp;nbsp;&amp;nbsp;&amp;nbsp;"&amp;MID(J158,2,142)&amp;MID(J158,142,500)&amp;"&lt;br&gt;&lt;br&gt;"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8" t="str">
        <f>"    ref_intext_"&amp;E158&amp;": "&amp;""""&amp;H158&amp;""""</f>
        <v xml:space="preserve">    ref_intext_lele_et_al_2013: "Lele et al., 2013"</v>
      </c>
      <c r="N158" t="str">
        <f>"    ref_bib_"&amp;E158&amp;": "&amp;""""&amp;J158&amp;""""</f>
        <v xml:space="preserve">    ref_bib_lele_et_al_2013: "Lele, S. R., Merrill, E. H., Keim, J., &amp; Boyce, M. S. (2013). Selection, use, choice and occupancy: Clarifying concepts in resource selection studies. Journal of Animal Ecology, 82(6), 1183–1191. &lt;https://doi.org/10.1111/1365-2656.12141&gt;"</v>
      </c>
    </row>
    <row r="159" spans="1:14">
      <c r="A159" t="s">
        <v>2638</v>
      </c>
      <c r="B159" t="b">
        <v>1</v>
      </c>
      <c r="C159" t="b">
        <v>0</v>
      </c>
      <c r="D159" t="b">
        <v>0</v>
      </c>
      <c r="E159" t="s">
        <v>1570</v>
      </c>
      <c r="F159" t="s">
        <v>2404</v>
      </c>
      <c r="G159" t="s">
        <v>2799</v>
      </c>
      <c r="H159" t="s">
        <v>196</v>
      </c>
      <c r="I159" t="s">
        <v>196</v>
      </c>
      <c r="J159" t="s">
        <v>1826</v>
      </c>
      <c r="K159" t="s">
        <v>633</v>
      </c>
      <c r="L159" t="str">
        <f>LEFT(J159,141)&amp;" &lt;br&gt; &amp;nbsp;&amp;nbsp;&amp;nbsp;&amp;nbsp;&amp;nbsp;&amp;nbsp;&amp;nbsp;&amp;nbsp;"&amp;MID(J159,2,142)&amp;MID(J159,142,500)&amp;"&lt;br&gt;&lt;br&gt;"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9" t="str">
        <f>"    ref_intext_"&amp;E159&amp;": "&amp;""""&amp;H159&amp;""""</f>
        <v xml:space="preserve">    ref_intext_li_et_al_2012: "Li et al., 2012"</v>
      </c>
      <c r="N159" t="str">
        <f>"    ref_bib_"&amp;E159&amp;": "&amp;""""&amp;J159&amp;""""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0" spans="1:14">
      <c r="A160" t="s">
        <v>2638</v>
      </c>
      <c r="B160" t="b">
        <v>1</v>
      </c>
      <c r="C160" t="b">
        <v>0</v>
      </c>
      <c r="D160" t="b">
        <v>0</v>
      </c>
      <c r="E160" t="s">
        <v>1571</v>
      </c>
      <c r="F160" t="s">
        <v>2405</v>
      </c>
      <c r="G160" t="s">
        <v>2800</v>
      </c>
      <c r="H160" t="s">
        <v>195</v>
      </c>
      <c r="I160" t="s">
        <v>195</v>
      </c>
      <c r="J160" t="s">
        <v>3527</v>
      </c>
      <c r="K160" t="s">
        <v>633</v>
      </c>
      <c r="L160" t="str">
        <f>LEFT(J160,141)&amp;" &lt;br&gt; &amp;nbsp;&amp;nbsp;&amp;nbsp;&amp;nbsp;&amp;nbsp;&amp;nbsp;&amp;nbsp;&amp;nbsp;"&amp;MID(J160,2,142)&amp;MID(J160,142,500)&amp;"&lt;br&gt;&lt;br&gt;"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0" t="str">
        <f>"    ref_intext_"&amp;E160&amp;": "&amp;""""&amp;H160&amp;""""</f>
        <v xml:space="preserve">    ref_intext_linden_et_al_2017: "Linden et al., 2017"</v>
      </c>
      <c r="N160" t="str">
        <f>"    ref_bib_"&amp;E160&amp;": "&amp;""""&amp;J160&amp;""""</f>
        <v xml:space="preserve">    ref_bib_linden_et_al_2017: "Linden, D. W., Fuller, A. K., Royle, J. A., &amp; Hare, M. P. (2017). Examining the occupancy–Density relationship for a low‐Density carnivore. *Journal of Applied Ecology, 54*(6), 2043–2052. &lt;https://doi.org/10.1111/1365-2664.12883&gt;"</v>
      </c>
    </row>
    <row r="161" spans="1:14">
      <c r="A161" t="s">
        <v>2638</v>
      </c>
      <c r="B161" t="b">
        <v>1</v>
      </c>
      <c r="C161" t="b">
        <v>0</v>
      </c>
      <c r="D161" t="b">
        <v>0</v>
      </c>
      <c r="E161" t="s">
        <v>1572</v>
      </c>
      <c r="F161" t="s">
        <v>2406</v>
      </c>
      <c r="G161" t="s">
        <v>2801</v>
      </c>
      <c r="H161" t="s">
        <v>194</v>
      </c>
      <c r="I161" t="s">
        <v>194</v>
      </c>
      <c r="J161" t="s">
        <v>1827</v>
      </c>
      <c r="K161" t="s">
        <v>633</v>
      </c>
      <c r="L161" t="str">
        <f>LEFT(J161,141)&amp;" &lt;br&gt; &amp;nbsp;&amp;nbsp;&amp;nbsp;&amp;nbsp;&amp;nbsp;&amp;nbsp;&amp;nbsp;&amp;nbsp;"&amp;MID(J161,2,142)&amp;MID(J161,142,500)&amp;"&lt;br&gt;&lt;br&gt;"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1" t="str">
        <f>"    ref_intext_"&amp;E161&amp;": "&amp;""""&amp;H161&amp;""""</f>
        <v xml:space="preserve">    ref_intext_loonam_et_al_2021: "Loonam et al., 2021"</v>
      </c>
      <c r="N161" t="str">
        <f>"    ref_bib_"&amp;E161&amp;": "&amp;""""&amp;J161&amp;""""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2" spans="1:14">
      <c r="A162" t="s">
        <v>2638</v>
      </c>
      <c r="B162" t="b">
        <v>0</v>
      </c>
      <c r="C162" t="b">
        <v>0</v>
      </c>
      <c r="E162" t="s">
        <v>2241</v>
      </c>
      <c r="F162" t="s">
        <v>2573</v>
      </c>
      <c r="G162" t="s">
        <v>2968</v>
      </c>
      <c r="H162" t="s">
        <v>2240</v>
      </c>
      <c r="I162" t="s">
        <v>2240</v>
      </c>
      <c r="J162" t="s">
        <v>2239</v>
      </c>
      <c r="K162" t="s">
        <v>633</v>
      </c>
      <c r="L162" t="str">
        <f>LEFT(J162,141)&amp;" &lt;br&gt; &amp;nbsp;&amp;nbsp;&amp;nbsp;&amp;nbsp;&amp;nbsp;&amp;nbsp;&amp;nbsp;&amp;nbsp;"&amp;MID(J162,2,142)&amp;MID(J162,142,500)&amp;"&lt;br&gt;&lt;br&gt;"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2" t="str">
        <f>"    ref_intext_"&amp;E162&amp;": "&amp;""""&amp;H162&amp;""""</f>
        <v xml:space="preserve">    ref_intext_loreau_2010: "Loreau, 2010"</v>
      </c>
      <c r="N162" t="str">
        <f>"    ref_bib_"&amp;E162&amp;": "&amp;""""&amp;J162&amp;""""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3" spans="1:14">
      <c r="A163" t="s">
        <v>2638</v>
      </c>
      <c r="B163" t="b">
        <v>1</v>
      </c>
      <c r="C163" t="b">
        <v>1</v>
      </c>
      <c r="D163" t="b">
        <v>0</v>
      </c>
      <c r="E163" t="s">
        <v>1573</v>
      </c>
      <c r="F163" t="s">
        <v>2407</v>
      </c>
      <c r="G163" t="s">
        <v>2802</v>
      </c>
      <c r="H163" t="s">
        <v>193</v>
      </c>
      <c r="I163" t="s">
        <v>817</v>
      </c>
      <c r="J163" t="s">
        <v>1828</v>
      </c>
      <c r="K163" t="s">
        <v>633</v>
      </c>
      <c r="L163" t="str">
        <f>LEFT(J163,141)&amp;" &lt;br&gt; &amp;nbsp;&amp;nbsp;&amp;nbsp;&amp;nbsp;&amp;nbsp;&amp;nbsp;&amp;nbsp;&amp;nbsp;"&amp;MID(J163,2,142)&amp;MID(J163,142,500)&amp;"&lt;br&gt;&lt;br&gt;"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3" t="str">
        <f>"    ref_intext_"&amp;E163&amp;": "&amp;""""&amp;H163&amp;""""</f>
        <v xml:space="preserve">    ref_intext_lynch_et_al_2015: "Lynch et al., 2015"</v>
      </c>
      <c r="N163" t="str">
        <f>"    ref_bib_"&amp;E163&amp;": "&amp;""""&amp;J163&amp;""""</f>
        <v xml:space="preserve">    ref_bib_lynch_et_al_2015: "Lynch, T. P., Alderman, R., &amp; Hobday, A. J. (2015). A high-resolution panorama camera system for monitoring colony-wide seabird nesting behaviour. *Methods in Ecology and Evolution, 6*(5), 491–499. &lt;https://doi.org/10.1111/2041-210X.12339&gt;"</v>
      </c>
    </row>
    <row r="164" spans="1:14">
      <c r="A164" t="s">
        <v>2639</v>
      </c>
      <c r="B164" t="b">
        <v>1</v>
      </c>
      <c r="C164" t="b">
        <v>1</v>
      </c>
      <c r="D164" t="b">
        <v>1</v>
      </c>
      <c r="E164" t="s">
        <v>1578</v>
      </c>
      <c r="F164" t="s">
        <v>2408</v>
      </c>
      <c r="G164" t="s">
        <v>2803</v>
      </c>
      <c r="H164" t="s">
        <v>192</v>
      </c>
      <c r="I164" t="s">
        <v>192</v>
      </c>
      <c r="J164" t="s">
        <v>1829</v>
      </c>
      <c r="K164" t="s">
        <v>633</v>
      </c>
      <c r="L164" t="str">
        <f>LEFT(J164,141)&amp;" &lt;br&gt; &amp;nbsp;&amp;nbsp;&amp;nbsp;&amp;nbsp;&amp;nbsp;&amp;nbsp;&amp;nbsp;&amp;nbsp;"&amp;MID(J164,2,142)&amp;MID(J164,142,500)&amp;"&lt;br&gt;&lt;br&gt;"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4" t="str">
        <f>"    ref_intext_"&amp;E164&amp;": "&amp;""""&amp;H164&amp;""""</f>
        <v xml:space="preserve">    ref_intext_mackenzie_kendall_2002: "MacKenzie &amp; Kendall, 2002"</v>
      </c>
      <c r="N164" t="str">
        <f>"    ref_bib_"&amp;E164&amp;": "&amp;""""&amp;J164&amp;""""</f>
        <v xml:space="preserve">    ref_bib_mackenzie_kendall_2002: "MacKenzie, D. I., &amp; Kendall, W. L. (2002) How Should Detection Probability Be Incorporated into Estimates of Relative Abundance? *Ecology, 83*(9), 2387–93. &lt;https://doi.org/10.1890/0012-9658(2002)083[2387:HSDPBI]2.0.CO;2&gt;"</v>
      </c>
    </row>
    <row r="165" spans="1:14">
      <c r="A165" t="s">
        <v>2639</v>
      </c>
      <c r="B165" t="b">
        <v>1</v>
      </c>
      <c r="C165" t="b">
        <v>0</v>
      </c>
      <c r="D165" t="b">
        <v>1</v>
      </c>
      <c r="E165" t="s">
        <v>1579</v>
      </c>
      <c r="F165" t="s">
        <v>2409</v>
      </c>
      <c r="G165" t="s">
        <v>2804</v>
      </c>
      <c r="H165" t="s">
        <v>191</v>
      </c>
      <c r="I165" t="s">
        <v>191</v>
      </c>
      <c r="J165" t="s">
        <v>3558</v>
      </c>
      <c r="K165" t="s">
        <v>633</v>
      </c>
      <c r="L165" t="str">
        <f>LEFT(J165,141)&amp;" &lt;br&gt; &amp;nbsp;&amp;nbsp;&amp;nbsp;&amp;nbsp;&amp;nbsp;&amp;nbsp;&amp;nbsp;&amp;nbsp;"&amp;MID(J165,2,142)&amp;MID(J165,142,500)&amp;"&lt;br&gt;&lt;br&gt;"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5" t="str">
        <f>"    ref_intext_"&amp;E165&amp;": "&amp;""""&amp;H165&amp;""""</f>
        <v xml:space="preserve">    ref_intext_mackenzie_royle_2005: "Mackenzie &amp; Royle, 2005"</v>
      </c>
      <c r="N165" t="str">
        <f>"    ref_bib_"&amp;E165&amp;": "&amp;""""&amp;J165&amp;""""</f>
        <v xml:space="preserve">    ref_bib_mackenzie_royle_2005: "Mackenzie, D. I., &amp; Royle, J. A. (2005). Designing occupancy studies: general advice and allocating Survey effort. *Journal of Applied Ecology, 42*, 1105–1114. &lt;https://doi.org/10.1111/j.1365-2664.2005.01098.x&gt;"</v>
      </c>
    </row>
    <row r="166" spans="1:14">
      <c r="A166" t="s">
        <v>2639</v>
      </c>
      <c r="B166" t="b">
        <v>1</v>
      </c>
      <c r="C166" t="b">
        <v>0</v>
      </c>
      <c r="D166" t="b">
        <v>0</v>
      </c>
      <c r="E166" t="s">
        <v>1574</v>
      </c>
      <c r="F166" t="s">
        <v>2410</v>
      </c>
      <c r="G166" t="s">
        <v>2805</v>
      </c>
      <c r="H166" t="s">
        <v>188</v>
      </c>
      <c r="I166" t="s">
        <v>188</v>
      </c>
      <c r="J166" t="s">
        <v>1830</v>
      </c>
      <c r="K166" t="s">
        <v>633</v>
      </c>
      <c r="L166" t="str">
        <f>LEFT(J166,141)&amp;" &lt;br&gt; &amp;nbsp;&amp;nbsp;&amp;nbsp;&amp;nbsp;&amp;nbsp;&amp;nbsp;&amp;nbsp;&amp;nbsp;"&amp;MID(J166,2,142)&amp;MID(J166,142,500)&amp;"&lt;br&gt;&lt;br&gt;"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6" t="str">
        <f>"    ref_intext_"&amp;E166&amp;": "&amp;""""&amp;H166&amp;""""</f>
        <v xml:space="preserve">    ref_intext_mackenzie_et_al_2002: "MacKenzie et al., 2002"</v>
      </c>
      <c r="N166" t="str">
        <f>"    ref_bib_"&amp;E166&amp;": "&amp;""""&amp;J166&amp;""""</f>
        <v xml:space="preserve">    ref_bib_mackenzie_et_al_2002: "MacKenzie, D. I., Nichols, J. D., Lachman, G. B., Droege, S., Royle, J. A., &amp; Langtimm, C. A. (2002). Estimating Site Occupancy Rates When Detection Probabilities Are Less Than One. *Ecology, 83*(8), 2248–2255. &lt;https://doi.org/10.2307/3072056&gt;"</v>
      </c>
    </row>
    <row r="167" spans="1:14">
      <c r="A167" t="s">
        <v>2639</v>
      </c>
      <c r="B167" t="b">
        <v>1</v>
      </c>
      <c r="C167" t="b">
        <v>0</v>
      </c>
      <c r="D167" t="b">
        <v>0</v>
      </c>
      <c r="E167" t="s">
        <v>1575</v>
      </c>
      <c r="F167" t="s">
        <v>2411</v>
      </c>
      <c r="G167" t="s">
        <v>2806</v>
      </c>
      <c r="H167" t="s">
        <v>189</v>
      </c>
      <c r="I167" t="s">
        <v>189</v>
      </c>
      <c r="J167" t="s">
        <v>1831</v>
      </c>
      <c r="K167" t="s">
        <v>633</v>
      </c>
      <c r="L167" t="str">
        <f>LEFT(J167,141)&amp;" &lt;br&gt; &amp;nbsp;&amp;nbsp;&amp;nbsp;&amp;nbsp;&amp;nbsp;&amp;nbsp;&amp;nbsp;&amp;nbsp;"&amp;MID(J167,2,142)&amp;MID(J167,142,500)&amp;"&lt;br&gt;&lt;br&gt;"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7" t="str">
        <f>"    ref_intext_"&amp;E167&amp;": "&amp;""""&amp;H167&amp;""""</f>
        <v xml:space="preserve">    ref_intext_mackenzie_et_al_2003: "MacKenzie et al., 2003"</v>
      </c>
      <c r="N167" t="str">
        <f>"    ref_bib_"&amp;E167&amp;": "&amp;""""&amp;J167&amp;""""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8" spans="1:14">
      <c r="A168" t="s">
        <v>2639</v>
      </c>
      <c r="B168" t="b">
        <v>1</v>
      </c>
      <c r="C168" t="b">
        <v>0</v>
      </c>
      <c r="D168" t="b">
        <v>0</v>
      </c>
      <c r="E168" t="s">
        <v>1577</v>
      </c>
      <c r="F168" t="s">
        <v>2413</v>
      </c>
      <c r="G168" t="s">
        <v>2808</v>
      </c>
      <c r="H168" t="s">
        <v>187</v>
      </c>
      <c r="I168" t="s">
        <v>187</v>
      </c>
      <c r="J168" s="8" t="s">
        <v>3574</v>
      </c>
      <c r="K168" t="s">
        <v>633</v>
      </c>
      <c r="L168" t="str">
        <f>LEFT(J168,141)&amp;" &lt;br&gt; &amp;nbsp;&amp;nbsp;&amp;nbsp;&amp;nbsp;&amp;nbsp;&amp;nbsp;&amp;nbsp;&amp;nbsp;"&amp;MID(J168,2,142)&amp;MID(J168,142,500)&amp;"&lt;br&gt;&lt;br&gt;"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8" t="str">
        <f>"    ref_intext_"&amp;E168&amp;": "&amp;""""&amp;H168&amp;""""</f>
        <v xml:space="preserve">    ref_intext_mackenzie_et_al_2006: "MacKenzie et al., 2006"</v>
      </c>
      <c r="N168" t="str">
        <f>"    ref_bib_"&amp;E168&amp;": "&amp;""""&amp;J168&amp;""""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9" spans="1:14">
      <c r="E169" t="s">
        <v>3890</v>
      </c>
      <c r="H169" t="s">
        <v>3889</v>
      </c>
      <c r="I169" t="s">
        <v>3889</v>
      </c>
      <c r="J169" t="s">
        <v>3888</v>
      </c>
      <c r="L169" t="str">
        <f>LEFT(J169,141)&amp;" &lt;br&gt; &amp;nbsp;&amp;nbsp;&amp;nbsp;&amp;nbsp;&amp;nbsp;&amp;nbsp;&amp;nbsp;&amp;nbsp;"&amp;MID(J169,2,142)&amp;MID(J169,142,500)&amp;"&lt;br&gt;&lt;br&gt;"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69" t="str">
        <f>"    ref_intext_"&amp;E169&amp;": "&amp;""""&amp;H169&amp;""""</f>
        <v xml:space="preserve">    ref_intext_mackenzie_et_al_2017: "MacKenzie et al., 2017"</v>
      </c>
      <c r="N169" t="str">
        <f>"    ref_bib_"&amp;E169&amp;": "&amp;""""&amp;J169&amp;""""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0" spans="1:14">
      <c r="A170" t="s">
        <v>2639</v>
      </c>
      <c r="B170" t="b">
        <v>1</v>
      </c>
      <c r="C170" t="b">
        <v>0</v>
      </c>
      <c r="D170" t="b">
        <v>0</v>
      </c>
      <c r="E170" t="s">
        <v>1576</v>
      </c>
      <c r="F170" t="s">
        <v>2412</v>
      </c>
      <c r="G170" t="s">
        <v>2807</v>
      </c>
      <c r="H170" t="s">
        <v>190</v>
      </c>
      <c r="I170" t="s">
        <v>816</v>
      </c>
      <c r="J170" t="s">
        <v>1832</v>
      </c>
      <c r="K170" t="s">
        <v>633</v>
      </c>
      <c r="L170" t="str">
        <f>LEFT(J170,141)&amp;" &lt;br&gt; &amp;nbsp;&amp;nbsp;&amp;nbsp;&amp;nbsp;&amp;nbsp;&amp;nbsp;&amp;nbsp;&amp;nbsp;"&amp;MID(J170,2,142)&amp;MID(J170,142,500)&amp;"&lt;br&gt;&lt;br&gt;"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70" t="str">
        <f>"    ref_intext_"&amp;E170&amp;": "&amp;""""&amp;H170&amp;""""</f>
        <v xml:space="preserve">    ref_intext_mackenzie_et_al_2004: "MacKenzie et al., 2004"</v>
      </c>
      <c r="N170" t="str">
        <f>"    ref_bib_"&amp;E170&amp;": "&amp;""""&amp;J170&amp;""""</f>
        <v xml:space="preserve">    ref_bib_mackenzie_et_al_2004: "MacKenzie, D. I., Bailey, L. L., &amp; Nichols, J. D. (2004). Investigating Species Co-Occurrence Patterns When Species Are Detected Imperfectly. *Journal of Animal Ecology, 73*(3), 546–555. &lt;https://doi.org/10.1111/j.0021-8790.2004.00828.x&gt;"</v>
      </c>
    </row>
    <row r="171" spans="1:14">
      <c r="A171" t="s">
        <v>2639</v>
      </c>
      <c r="B171" t="b">
        <v>1</v>
      </c>
      <c r="C171" t="b">
        <v>0</v>
      </c>
      <c r="D171" t="b">
        <v>0</v>
      </c>
      <c r="E171" t="s">
        <v>1580</v>
      </c>
      <c r="F171" t="s">
        <v>2414</v>
      </c>
      <c r="G171" t="s">
        <v>2809</v>
      </c>
      <c r="H171" t="s">
        <v>186</v>
      </c>
      <c r="I171" t="s">
        <v>186</v>
      </c>
      <c r="J171" t="s">
        <v>3559</v>
      </c>
      <c r="K171" t="s">
        <v>633</v>
      </c>
      <c r="L171" t="str">
        <f>LEFT(J171,141)&amp;" &lt;br&gt; &amp;nbsp;&amp;nbsp;&amp;nbsp;&amp;nbsp;&amp;nbsp;&amp;nbsp;&amp;nbsp;&amp;nbsp;"&amp;MID(J171,2,142)&amp;MID(J171,142,500)&amp;"&lt;br&gt;&lt;br&gt;"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1" t="str">
        <f>"    ref_intext_"&amp;E171&amp;": "&amp;""""&amp;H171&amp;""""</f>
        <v xml:space="preserve">    ref_intext_maffei_noss_2008: "Maffei &amp; Noss, 2008"</v>
      </c>
      <c r="N171" t="str">
        <f>"    ref_bib_"&amp;E171&amp;": "&amp;""""&amp;J171&amp;""""</f>
        <v xml:space="preserve">    ref_bib_maffei_noss_2008: "Maffei, L., &amp; Noss, A. J. (2008). How Small Is Too Small? Camera Trap Survey Areas and Density Estimates for Ocelots in the Bolivian Chaco. *Biotropica, 40*(1), 71-75. &lt;https://doi.org/10.1111/j.1744-7429.2007.00341.x&gt;"</v>
      </c>
    </row>
    <row r="172" spans="1:14">
      <c r="A172" t="s">
        <v>2639</v>
      </c>
      <c r="B172" t="b">
        <v>1</v>
      </c>
      <c r="C172" t="b">
        <v>0</v>
      </c>
      <c r="D172" t="b">
        <v>0</v>
      </c>
      <c r="E172" t="s">
        <v>1581</v>
      </c>
      <c r="F172" t="s">
        <v>2415</v>
      </c>
      <c r="G172" t="s">
        <v>2810</v>
      </c>
      <c r="H172" t="s">
        <v>185</v>
      </c>
      <c r="I172" t="s">
        <v>815</v>
      </c>
      <c r="J172" t="s">
        <v>3573</v>
      </c>
      <c r="K172" t="s">
        <v>633</v>
      </c>
      <c r="L172" t="str">
        <f>LEFT(J172,141)&amp;" &lt;br&gt; &amp;nbsp;&amp;nbsp;&amp;nbsp;&amp;nbsp;&amp;nbsp;&amp;nbsp;&amp;nbsp;&amp;nbsp;"&amp;MID(J172,2,142)&amp;MID(J172,142,500)&amp;"&lt;br&gt;&lt;br&gt;"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2" t="str">
        <f>"    ref_intext_"&amp;E172&amp;": "&amp;""""&amp;H172&amp;""""</f>
        <v xml:space="preserve">    ref_intext_manly_et_al_1993: "Manly et al., 1993"</v>
      </c>
      <c r="N172" t="str">
        <f>"    ref_bib_"&amp;E172&amp;": "&amp;""""&amp;J172&amp;""""</f>
        <v xml:space="preserve">    ref_bib_manly_et_al_1993: "Manly, B. F. J., McDonald, L. L., &amp; Thomas, D. L. (1993). Resource Selection by Animals: Statistical Design and Analysis for Field Studies. Chapman &amp; Hall, London, p. 177. &lt;https://doi.org/10.1007/0-306-48151-0&gt;"</v>
      </c>
    </row>
    <row r="173" spans="1:14">
      <c r="A173" t="s">
        <v>2639</v>
      </c>
      <c r="B173" t="b">
        <v>0</v>
      </c>
      <c r="C173" t="b">
        <v>0</v>
      </c>
      <c r="D173" t="b">
        <v>1</v>
      </c>
      <c r="E173" t="s">
        <v>1582</v>
      </c>
      <c r="F173" t="s">
        <v>2416</v>
      </c>
      <c r="G173" t="s">
        <v>2811</v>
      </c>
      <c r="H173" t="s">
        <v>184</v>
      </c>
      <c r="I173" t="s">
        <v>184</v>
      </c>
      <c r="J173" t="s">
        <v>1833</v>
      </c>
      <c r="K173" t="s">
        <v>633</v>
      </c>
      <c r="L173" t="str">
        <f>LEFT(J173,141)&amp;" &lt;br&gt; &amp;nbsp;&amp;nbsp;&amp;nbsp;&amp;nbsp;&amp;nbsp;&amp;nbsp;&amp;nbsp;&amp;nbsp;"&amp;MID(J173,2,142)&amp;MID(J173,142,500)&amp;"&lt;br&gt;&lt;br&gt;"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3" t="str">
        <f>"    ref_intext_"&amp;E173&amp;": "&amp;""""&amp;H173&amp;""""</f>
        <v xml:space="preserve">    ref_intext_markle_et_al_2020: "Markle et al., 2020"</v>
      </c>
      <c r="N173" t="str">
        <f>"    ref_bib_"&amp;E173&amp;": "&amp;""""&amp;J173&amp;""""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4" spans="1:14">
      <c r="A174" t="s">
        <v>2639</v>
      </c>
      <c r="B174" t="b">
        <v>1</v>
      </c>
      <c r="C174" t="b">
        <v>0</v>
      </c>
      <c r="D174" t="b">
        <v>1</v>
      </c>
      <c r="E174" t="s">
        <v>1583</v>
      </c>
      <c r="F174" t="s">
        <v>2417</v>
      </c>
      <c r="G174" t="s">
        <v>2812</v>
      </c>
      <c r="H174" t="s">
        <v>183</v>
      </c>
      <c r="I174" t="s">
        <v>183</v>
      </c>
      <c r="J174" t="s">
        <v>1834</v>
      </c>
      <c r="K174" t="s">
        <v>633</v>
      </c>
      <c r="L174" t="str">
        <f>LEFT(J174,141)&amp;" &lt;br&gt; &amp;nbsp;&amp;nbsp;&amp;nbsp;&amp;nbsp;&amp;nbsp;&amp;nbsp;&amp;nbsp;&amp;nbsp;"&amp;MID(J174,2,142)&amp;MID(J174,142,500)&amp;"&lt;br&gt;&lt;br&gt;"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4" t="str">
        <f>"    ref_intext_"&amp;E174&amp;": "&amp;""""&amp;H174&amp;""""</f>
        <v xml:space="preserve">    ref_intext_martin_et_al_2005: "Martin et al., 2005"</v>
      </c>
      <c r="N174" t="str">
        <f>"    ref_bib_"&amp;E174&amp;": "&amp;""""&amp;J174&amp;""""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5" spans="1:14">
      <c r="A175" t="s">
        <v>2639</v>
      </c>
      <c r="B175" t="b">
        <v>1</v>
      </c>
      <c r="C175" t="b">
        <v>0</v>
      </c>
      <c r="D175" t="b">
        <v>0</v>
      </c>
      <c r="E175" t="s">
        <v>1584</v>
      </c>
      <c r="F175" t="s">
        <v>2418</v>
      </c>
      <c r="G175" t="s">
        <v>2813</v>
      </c>
      <c r="H175" t="s">
        <v>182</v>
      </c>
      <c r="I175" t="s">
        <v>182</v>
      </c>
      <c r="J175" t="s">
        <v>1835</v>
      </c>
      <c r="K175" t="s">
        <v>633</v>
      </c>
      <c r="L175" t="str">
        <f>LEFT(J175,141)&amp;" &lt;br&gt; &amp;nbsp;&amp;nbsp;&amp;nbsp;&amp;nbsp;&amp;nbsp;&amp;nbsp;&amp;nbsp;&amp;nbsp;"&amp;MID(J175,2,142)&amp;MID(J175,142,500)&amp;"&lt;br&gt;&lt;br&gt;"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5" t="str">
        <f>"    ref_intext_"&amp;E175&amp;": "&amp;""""&amp;H175&amp;""""</f>
        <v xml:space="preserve">    ref_intext_mcclintock_et_al_2009: "McClintock et al., 2009"</v>
      </c>
      <c r="N175" t="str">
        <f>"    ref_bib_"&amp;E175&amp;": "&amp;""""&amp;J175&amp;""""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6" spans="1:14">
      <c r="A176" t="s">
        <v>2639</v>
      </c>
      <c r="B176" t="b">
        <v>0</v>
      </c>
      <c r="C176" t="b">
        <v>0</v>
      </c>
      <c r="D176" t="s">
        <v>800</v>
      </c>
      <c r="E176" t="s">
        <v>1585</v>
      </c>
      <c r="F176" t="s">
        <v>2419</v>
      </c>
      <c r="G176" t="s">
        <v>2814</v>
      </c>
      <c r="H176" t="s">
        <v>181</v>
      </c>
      <c r="I176" t="s">
        <v>814</v>
      </c>
      <c r="J176" t="s">
        <v>1836</v>
      </c>
      <c r="K176" t="s">
        <v>633</v>
      </c>
      <c r="L176" t="str">
        <f>LEFT(J176,141)&amp;" &lt;br&gt; &amp;nbsp;&amp;nbsp;&amp;nbsp;&amp;nbsp;&amp;nbsp;&amp;nbsp;&amp;nbsp;&amp;nbsp;"&amp;MID(J176,2,142)&amp;MID(J176,142,500)&amp;"&lt;br&gt;&lt;br&gt;"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6" t="str">
        <f>"    ref_intext_"&amp;E176&amp;": "&amp;""""&amp;H176&amp;""""</f>
        <v xml:space="preserve">    ref_intext_mccomb_et_al_2010: "Mccomb et al., 2010"</v>
      </c>
      <c r="N176" t="str">
        <f>"    ref_bib_"&amp;E176&amp;": "&amp;""""&amp;J176&amp;""""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7" spans="1:14">
      <c r="A177" t="s">
        <v>2639</v>
      </c>
      <c r="B177" t="b">
        <v>1</v>
      </c>
      <c r="C177" t="b">
        <v>0</v>
      </c>
      <c r="D177" t="b">
        <v>0</v>
      </c>
      <c r="E177" t="s">
        <v>1586</v>
      </c>
      <c r="F177" t="s">
        <v>2420</v>
      </c>
      <c r="G177" t="s">
        <v>2815</v>
      </c>
      <c r="H177" t="s">
        <v>180</v>
      </c>
      <c r="I177" t="s">
        <v>180</v>
      </c>
      <c r="J177" t="s">
        <v>1837</v>
      </c>
      <c r="K177" t="s">
        <v>633</v>
      </c>
      <c r="L177" t="str">
        <f>LEFT(J177,141)&amp;" &lt;br&gt; &amp;nbsp;&amp;nbsp;&amp;nbsp;&amp;nbsp;&amp;nbsp;&amp;nbsp;&amp;nbsp;&amp;nbsp;"&amp;MID(J177,2,142)&amp;MID(J177,142,500)&amp;"&lt;br&gt;&lt;br&gt;"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7" t="str">
        <f>"    ref_intext_"&amp;E177&amp;": "&amp;""""&amp;H177&amp;""""</f>
        <v xml:space="preserve">    ref_intext_mccullagh_nelder_1989: "McCullagh &amp; Nelder, 1989"</v>
      </c>
      <c r="N177" t="str">
        <f>"    ref_bib_"&amp;E177&amp;": "&amp;""""&amp;J177&amp;""""</f>
        <v xml:space="preserve">    ref_bib_mccullagh_nelder_1989: "McCullagh, P., &amp; Nelder, J. A. (1989). *Generalised Linear Models,* 2nd edn. Chapman and Hall, London. &lt;http://dx.doi.org/10.1007/978-1-4899-3242-6&gt;"</v>
      </c>
    </row>
    <row r="178" spans="1:14">
      <c r="A178" t="s">
        <v>2639</v>
      </c>
      <c r="B178" t="b">
        <v>1</v>
      </c>
      <c r="C178" t="b">
        <v>1</v>
      </c>
      <c r="D178" t="b">
        <v>0</v>
      </c>
      <c r="E178" t="s">
        <v>1587</v>
      </c>
      <c r="F178" t="s">
        <v>2421</v>
      </c>
      <c r="G178" t="s">
        <v>2816</v>
      </c>
      <c r="H178" t="s">
        <v>179</v>
      </c>
      <c r="I178" t="s">
        <v>179</v>
      </c>
      <c r="J178" t="s">
        <v>1838</v>
      </c>
      <c r="K178" t="s">
        <v>633</v>
      </c>
      <c r="L178" t="str">
        <f>LEFT(J178,141)&amp;" &lt;br&gt; &amp;nbsp;&amp;nbsp;&amp;nbsp;&amp;nbsp;&amp;nbsp;&amp;nbsp;&amp;nbsp;&amp;nbsp;"&amp;MID(J178,2,142)&amp;MID(J178,142,500)&amp;"&lt;br&gt;&lt;br&gt;"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8" t="str">
        <f>"    ref_intext_"&amp;E178&amp;": "&amp;""""&amp;H178&amp;""""</f>
        <v xml:space="preserve">    ref_intext_mcshea_et_al_2015: "McShea et al., 2015"</v>
      </c>
      <c r="N178" t="str">
        <f>"    ref_bib_"&amp;E178&amp;": "&amp;""""&amp;J178&amp;""""</f>
        <v xml:space="preserve">    ref_bib_mcshea_et_al_2015: "McShea, W. J., Forrester, T., Costello, R., He, Z., &amp; Kays, R. (2015). Volunteer-Run Cameras as Distributed Sensors for Macrosystem Mammal Research. *Landscape Ecology, 31,* 1–13. &lt;https://doi.org/10.1007/s10980-015-0262-9&gt;"</v>
      </c>
    </row>
    <row r="179" spans="1:14">
      <c r="A179" t="s">
        <v>2639</v>
      </c>
      <c r="B179" t="b">
        <v>0</v>
      </c>
      <c r="C179" t="b">
        <v>0</v>
      </c>
      <c r="E179" t="s">
        <v>1935</v>
      </c>
      <c r="F179" t="s">
        <v>2422</v>
      </c>
      <c r="G179" t="s">
        <v>2817</v>
      </c>
      <c r="H179" t="s">
        <v>1937</v>
      </c>
      <c r="I179" t="s">
        <v>1937</v>
      </c>
      <c r="J179" t="s">
        <v>1936</v>
      </c>
      <c r="K179" t="s">
        <v>633</v>
      </c>
      <c r="L179" t="str">
        <f>LEFT(J179,141)&amp;" &lt;br&gt; &amp;nbsp;&amp;nbsp;&amp;nbsp;&amp;nbsp;&amp;nbsp;&amp;nbsp;&amp;nbsp;&amp;nbsp;"&amp;MID(J179,2,142)&amp;MID(J179,142,500)&amp;"&lt;br&gt;&lt;br&gt;"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9" t="str">
        <f>"    ref_intext_"&amp;E179&amp;": "&amp;""""&amp;H179&amp;""""</f>
        <v xml:space="preserve">    ref_intext_mecks100_2018: "mecks100, 2018"</v>
      </c>
      <c r="N179" t="str">
        <f>"    ref_bib_"&amp;E179&amp;": "&amp;""""&amp;J179&amp;""""</f>
        <v xml:space="preserve">    ref_bib_mecks100_2018: "mecks100 (2018, Feb 7). *Species accumulation and rarefaction curves* [Video]. YouTube. &lt;https://www.youtube.com/watch?v=4gcmAUpo9TU&gt;"</v>
      </c>
    </row>
    <row r="180" spans="1:14">
      <c r="A180" t="s">
        <v>2639</v>
      </c>
      <c r="B180" t="b">
        <v>1</v>
      </c>
      <c r="C180" t="b">
        <v>1</v>
      </c>
      <c r="D180" t="b">
        <v>0</v>
      </c>
      <c r="E180" t="s">
        <v>1588</v>
      </c>
      <c r="F180" t="s">
        <v>2423</v>
      </c>
      <c r="G180" t="s">
        <v>2818</v>
      </c>
      <c r="H180" t="s">
        <v>176</v>
      </c>
      <c r="I180" t="s">
        <v>176</v>
      </c>
      <c r="J180" t="s">
        <v>3594</v>
      </c>
      <c r="K180" t="s">
        <v>633</v>
      </c>
      <c r="L180" t="str">
        <f>LEFT(J180,141)&amp;" &lt;br&gt; &amp;nbsp;&amp;nbsp;&amp;nbsp;&amp;nbsp;&amp;nbsp;&amp;nbsp;&amp;nbsp;&amp;nbsp;"&amp;MID(J180,2,142)&amp;MID(J180,142,500)&amp;"&lt;br&gt;&lt;br&gt;"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0" t="str">
        <f>"    ref_intext_"&amp;E180&amp;": "&amp;""""&amp;H180&amp;""""</f>
        <v xml:space="preserve">    ref_intext_meek_et_al_2014a: "Meek et al., 2014a"</v>
      </c>
      <c r="N180" t="str">
        <f>"    ref_bib_"&amp;E180&amp;": "&amp;""""&amp;J180&amp;""""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1" spans="1:14">
      <c r="A181" t="s">
        <v>2639</v>
      </c>
      <c r="B181" t="b">
        <v>1</v>
      </c>
      <c r="C181" t="b">
        <v>0</v>
      </c>
      <c r="D181" t="b">
        <v>1</v>
      </c>
      <c r="E181" t="s">
        <v>1589</v>
      </c>
      <c r="F181" t="s">
        <v>2424</v>
      </c>
      <c r="G181" t="s">
        <v>2819</v>
      </c>
      <c r="H181" t="s">
        <v>177</v>
      </c>
      <c r="I181" t="s">
        <v>177</v>
      </c>
      <c r="J181" t="s">
        <v>2238</v>
      </c>
      <c r="K181" t="s">
        <v>633</v>
      </c>
      <c r="L181" t="str">
        <f>LEFT(J181,141)&amp;" &lt;br&gt; &amp;nbsp;&amp;nbsp;&amp;nbsp;&amp;nbsp;&amp;nbsp;&amp;nbsp;&amp;nbsp;&amp;nbsp;"&amp;MID(J181,2,142)&amp;MID(J181,142,500)&amp;"&lt;br&gt;&lt;br&gt;"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1" t="str">
        <f>"    ref_intext_"&amp;E181&amp;": "&amp;""""&amp;H181&amp;""""</f>
        <v xml:space="preserve">    ref_intext_meek_et_al_2014b: "Meek et al., 2014b"</v>
      </c>
      <c r="N181" t="str">
        <f>"    ref_bib_"&amp;E181&amp;": "&amp;""""&amp;J181&amp;""""</f>
        <v xml:space="preserve">    ref_bib_meek_et_al_2014b: "Meek, P. D., Ballard, G. A., Fleming, P. J. S., Schaefer, M., Williams, W., &amp; Falzon, G. (2014a). Camera Traps Can Be Heard and Seen by Animals. *PLoS One*, *9*(10), e110832. &lt;https://doi.org/10.1371/journal.pone.0110832&gt;"</v>
      </c>
    </row>
    <row r="182" spans="1:14">
      <c r="A182" t="s">
        <v>2639</v>
      </c>
      <c r="B182" t="b">
        <v>1</v>
      </c>
      <c r="C182" t="b">
        <v>0</v>
      </c>
      <c r="D182" t="b">
        <v>0</v>
      </c>
      <c r="E182" t="s">
        <v>1590</v>
      </c>
      <c r="F182" t="s">
        <v>2425</v>
      </c>
      <c r="G182" t="s">
        <v>2820</v>
      </c>
      <c r="H182" t="s">
        <v>178</v>
      </c>
      <c r="I182" t="s">
        <v>813</v>
      </c>
      <c r="J182" t="s">
        <v>1839</v>
      </c>
      <c r="K182" t="s">
        <v>633</v>
      </c>
      <c r="L182" t="str">
        <f>LEFT(J182,141)&amp;" &lt;br&gt; &amp;nbsp;&amp;nbsp;&amp;nbsp;&amp;nbsp;&amp;nbsp;&amp;nbsp;&amp;nbsp;&amp;nbsp;"&amp;MID(J182,2,142)&amp;MID(J182,142,500)&amp;"&lt;br&gt;&lt;br&gt;"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2" t="str">
        <f>"    ref_intext_"&amp;E182&amp;": "&amp;""""&amp;H182&amp;""""</f>
        <v xml:space="preserve">    ref_intext_meek_et_al_2016: "Meek et al., 2016"</v>
      </c>
      <c r="N182" t="str">
        <f>"    ref_bib_"&amp;E182&amp;": "&amp;""""&amp;J182&amp;""""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3" spans="1:14">
      <c r="A183" t="s">
        <v>2648</v>
      </c>
      <c r="B183" t="b">
        <v>0</v>
      </c>
      <c r="C183" t="b">
        <v>0</v>
      </c>
      <c r="E183" s="30" t="s">
        <v>3494</v>
      </c>
      <c r="H183" t="s">
        <v>3492</v>
      </c>
      <c r="I183" t="s">
        <v>3492</v>
      </c>
      <c r="J183" t="s">
        <v>3493</v>
      </c>
      <c r="K183" s="35" t="s">
        <v>3800</v>
      </c>
      <c r="L183" t="str">
        <f>LEFT(J183,141)&amp;" &lt;br&gt; &amp;nbsp;&amp;nbsp;&amp;nbsp;&amp;nbsp;&amp;nbsp;&amp;nbsp;&amp;nbsp;&amp;nbsp;"&amp;MID(J183,2,142)&amp;MID(J183,142,500)&amp;"&lt;br&gt;&lt;br&gt;"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3" t="str">
        <f>"    ref_intext_"&amp;E183&amp;": "&amp;""""&amp;H183&amp;""""</f>
        <v xml:space="preserve">    ref_intext_mikkela_2024: "Mikkelä, 2024"</v>
      </c>
      <c r="N183" t="str">
        <f>"    ref_bib_"&amp;E183&amp;": "&amp;""""&amp;J183&amp;""""</f>
        <v xml:space="preserve">    ref_bib_mikkela_2024: "Mikkelä, A. (2024). *Probabilistic detection calculator (online application).* R shiny version v2. &lt;https://detcal-shiny.2.rahtiapp.fi/&gt;"</v>
      </c>
    </row>
    <row r="184" spans="1:14">
      <c r="A184" t="s">
        <v>2639</v>
      </c>
      <c r="B184" t="b">
        <v>1</v>
      </c>
      <c r="C184" t="b">
        <v>0</v>
      </c>
      <c r="D184" t="b">
        <v>0</v>
      </c>
      <c r="E184" t="s">
        <v>1592</v>
      </c>
      <c r="F184" t="s">
        <v>2427</v>
      </c>
      <c r="G184" t="s">
        <v>2822</v>
      </c>
      <c r="H184" t="s">
        <v>174</v>
      </c>
      <c r="I184" t="s">
        <v>174</v>
      </c>
      <c r="J184" t="s">
        <v>3561</v>
      </c>
      <c r="K184" t="s">
        <v>633</v>
      </c>
      <c r="L184" t="str">
        <f>LEFT(J184,141)&amp;" &lt;br&gt; &amp;nbsp;&amp;nbsp;&amp;nbsp;&amp;nbsp;&amp;nbsp;&amp;nbsp;&amp;nbsp;&amp;nbsp;"&amp;MID(J184,2,142)&amp;MID(J184,142,500)&amp;"&lt;br&gt;&lt;br&gt;"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4" t="str">
        <f>"    ref_intext_"&amp;E184&amp;": "&amp;""""&amp;H184&amp;""""</f>
        <v xml:space="preserve">    ref_intext_mills_et_al_2019: "Mills et al., 2019"</v>
      </c>
      <c r="N184" t="str">
        <f>"    ref_bib_"&amp;E184&amp;": "&amp;""""&amp;J184&amp;""""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185" spans="1:14">
      <c r="A185" t="s">
        <v>2639</v>
      </c>
      <c r="B185" t="b">
        <v>1</v>
      </c>
      <c r="C185" t="b">
        <v>1</v>
      </c>
      <c r="D185" t="b">
        <v>0</v>
      </c>
      <c r="E185" t="s">
        <v>1591</v>
      </c>
      <c r="F185" t="s">
        <v>2426</v>
      </c>
      <c r="G185" t="s">
        <v>2821</v>
      </c>
      <c r="H185" t="s">
        <v>175</v>
      </c>
      <c r="I185" t="s">
        <v>812</v>
      </c>
      <c r="J185" t="s">
        <v>3560</v>
      </c>
      <c r="K185" t="s">
        <v>633</v>
      </c>
      <c r="L185" t="str">
        <f>LEFT(J185,141)&amp;" &lt;br&gt; &amp;nbsp;&amp;nbsp;&amp;nbsp;&amp;nbsp;&amp;nbsp;&amp;nbsp;&amp;nbsp;&amp;nbsp;"&amp;MID(J185,2,142)&amp;MID(J185,142,500)&amp;"&lt;br&gt;&lt;br&gt;"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5" t="str">
        <f>"    ref_intext_"&amp;E185&amp;": "&amp;""""&amp;H185&amp;""""</f>
        <v xml:space="preserve">    ref_intext_mills_et_al_2016: "Mills et al., 2016"</v>
      </c>
      <c r="N185" t="str">
        <f>"    ref_bib_"&amp;E185&amp;": "&amp;""""&amp;J185&amp;""""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6" spans="1:14">
      <c r="A186" t="s">
        <v>2639</v>
      </c>
      <c r="B186" t="b">
        <v>0</v>
      </c>
      <c r="C186" t="b">
        <v>0</v>
      </c>
      <c r="E186" t="s">
        <v>2576</v>
      </c>
      <c r="F186" t="s">
        <v>2578</v>
      </c>
      <c r="G186" t="s">
        <v>2970</v>
      </c>
      <c r="H186" t="s">
        <v>2577</v>
      </c>
      <c r="I186" t="s">
        <v>2577</v>
      </c>
      <c r="J186" t="s">
        <v>2575</v>
      </c>
      <c r="K186" t="s">
        <v>633</v>
      </c>
      <c r="L186" t="str">
        <f>LEFT(J186,141)&amp;" &lt;br&gt; &amp;nbsp;&amp;nbsp;&amp;nbsp;&amp;nbsp;&amp;nbsp;&amp;nbsp;&amp;nbsp;&amp;nbsp;"&amp;MID(J186,2,142)&amp;MID(J186,142,500)&amp;"&lt;br&gt;&lt;br&gt;"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6" t="str">
        <f>"    ref_intext_"&amp;E186&amp;": "&amp;""""&amp;H186&amp;""""</f>
        <v xml:space="preserve">    ref_intext_moeller_lukacs_2021: "Moeller &amp; Lukacs, 2021"</v>
      </c>
      <c r="N186" t="str">
        <f>"    ref_bib_"&amp;E186&amp;": "&amp;""""&amp;J186&amp;""""</f>
        <v xml:space="preserve">    ref_bib_moeller_lukacs_2021: "Moeller, A. K.,&amp;  Lukacs, P. M. (2021) spaceNtime: an R package for estimating abundance of unmarked animals using camera-trap photographs. *Mammalian Biology, 102*, 581–590. &lt;https://doi.org/10.1007/s42991-021-00181-8&gt;"</v>
      </c>
    </row>
    <row r="187" spans="1:14">
      <c r="A187" t="s">
        <v>2639</v>
      </c>
      <c r="B187" t="b">
        <v>1</v>
      </c>
      <c r="C187" t="b">
        <v>0</v>
      </c>
      <c r="D187" t="b">
        <v>0</v>
      </c>
      <c r="E187" t="s">
        <v>1594</v>
      </c>
      <c r="F187" t="s">
        <v>2429</v>
      </c>
      <c r="G187" t="s">
        <v>2824</v>
      </c>
      <c r="H187" t="s">
        <v>172</v>
      </c>
      <c r="I187" t="s">
        <v>172</v>
      </c>
      <c r="J187" t="s">
        <v>1840</v>
      </c>
      <c r="K187" t="s">
        <v>633</v>
      </c>
      <c r="L187" t="str">
        <f>LEFT(J187,141)&amp;" &lt;br&gt; &amp;nbsp;&amp;nbsp;&amp;nbsp;&amp;nbsp;&amp;nbsp;&amp;nbsp;&amp;nbsp;&amp;nbsp;"&amp;MID(J187,2,142)&amp;MID(J187,142,500)&amp;"&lt;br&gt;&lt;br&gt;"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7" t="str">
        <f>"    ref_intext_"&amp;E187&amp;": "&amp;""""&amp;H187&amp;""""</f>
        <v xml:space="preserve">    ref_intext_moeller_et_al_2023: "Moeller et al., 2023"</v>
      </c>
      <c r="N187" t="str">
        <f>"    ref_bib_"&amp;E187&amp;": "&amp;""""&amp;J187&amp;""""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8" spans="1:14">
      <c r="A188" t="s">
        <v>2639</v>
      </c>
      <c r="B188" t="b">
        <v>1</v>
      </c>
      <c r="C188" t="b">
        <v>1</v>
      </c>
      <c r="D188" t="b">
        <v>0</v>
      </c>
      <c r="E188" t="s">
        <v>1593</v>
      </c>
      <c r="F188" t="s">
        <v>2428</v>
      </c>
      <c r="G188" t="s">
        <v>2823</v>
      </c>
      <c r="H188" t="s">
        <v>173</v>
      </c>
      <c r="I188" t="s">
        <v>811</v>
      </c>
      <c r="J188" t="s">
        <v>1841</v>
      </c>
      <c r="K188" t="s">
        <v>633</v>
      </c>
      <c r="L188" t="str">
        <f>LEFT(J188,141)&amp;" &lt;br&gt; &amp;nbsp;&amp;nbsp;&amp;nbsp;&amp;nbsp;&amp;nbsp;&amp;nbsp;&amp;nbsp;&amp;nbsp;"&amp;MID(J188,2,142)&amp;MID(J188,142,500)&amp;"&lt;br&gt;&lt;br&gt;"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8" t="str">
        <f>"    ref_intext_"&amp;E188&amp;": "&amp;""""&amp;H188&amp;""""</f>
        <v xml:space="preserve">    ref_intext_moeller_et_al_2018: "Moeller et al., 2018"</v>
      </c>
      <c r="N188" t="str">
        <f>"    ref_bib_"&amp;E188&amp;": "&amp;""""&amp;J188&amp;""""</f>
        <v xml:space="preserve">    ref_bib_moeller_et_al_2018: "Moeller, A. K., Lukacs, P. M., &amp; Horne, J. S. (2018). Three Novel Methods to Estimate Abundance of Unmarked Animals using Remote Cameras. *Ecosphere, 9*(8), Article e02331. &lt;https://doi.org/10.1002/ecs2.2331&gt;"</v>
      </c>
    </row>
    <row r="189" spans="1:14">
      <c r="A189" t="s">
        <v>2639</v>
      </c>
      <c r="B189" t="b">
        <v>1</v>
      </c>
      <c r="C189" t="b">
        <v>0</v>
      </c>
      <c r="D189" t="b">
        <v>0</v>
      </c>
      <c r="E189" t="s">
        <v>1595</v>
      </c>
      <c r="F189" t="s">
        <v>2430</v>
      </c>
      <c r="G189" t="s">
        <v>2825</v>
      </c>
      <c r="H189" t="s">
        <v>171</v>
      </c>
      <c r="I189" t="s">
        <v>171</v>
      </c>
      <c r="J189" t="s">
        <v>1842</v>
      </c>
      <c r="K189" t="s">
        <v>633</v>
      </c>
      <c r="L189" t="str">
        <f>LEFT(J189,141)&amp;" &lt;br&gt; &amp;nbsp;&amp;nbsp;&amp;nbsp;&amp;nbsp;&amp;nbsp;&amp;nbsp;&amp;nbsp;&amp;nbsp;"&amp;MID(J189,2,142)&amp;MID(J189,142,500)&amp;"&lt;br&gt;&lt;br&gt;"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9" t="str">
        <f>"    ref_intext_"&amp;E189&amp;": "&amp;""""&amp;H189&amp;""""</f>
        <v xml:space="preserve">    ref_intext_moll_et_al_2020: "Moll et al., 2020"</v>
      </c>
      <c r="N189" t="str">
        <f>"    ref_bib_"&amp;E189&amp;": "&amp;""""&amp;J189&amp;""""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0" spans="1:14">
      <c r="A190" t="s">
        <v>2639</v>
      </c>
      <c r="B190" t="b">
        <v>0</v>
      </c>
      <c r="C190" t="b">
        <v>0</v>
      </c>
      <c r="D190" t="s">
        <v>800</v>
      </c>
      <c r="E190" t="s">
        <v>17</v>
      </c>
      <c r="F190" t="s">
        <v>2431</v>
      </c>
      <c r="G190" t="s">
        <v>2826</v>
      </c>
      <c r="H190" t="s">
        <v>170</v>
      </c>
      <c r="I190" t="s">
        <v>170</v>
      </c>
      <c r="J190" t="s">
        <v>1843</v>
      </c>
      <c r="K190" t="s">
        <v>633</v>
      </c>
      <c r="L190" t="str">
        <f>LEFT(J190,141)&amp;" &lt;br&gt; &amp;nbsp;&amp;nbsp;&amp;nbsp;&amp;nbsp;&amp;nbsp;&amp;nbsp;&amp;nbsp;&amp;nbsp;"&amp;MID(J190,2,142)&amp;MID(J190,142,500)&amp;"&lt;br&gt;&lt;br&gt;"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0" t="str">
        <f>"    ref_intext_"&amp;E190&amp;": "&amp;""""&amp;H190&amp;""""</f>
        <v xml:space="preserve">    ref_intext_molloy_2018: "Molloy, 2018"</v>
      </c>
      <c r="N190" t="str">
        <f>"    ref_bib_"&amp;E190&amp;": "&amp;""""&amp;J190&amp;""""</f>
        <v xml:space="preserve">    ref_bib_molloy_2018: "Molloy, S. W. (2018). *A Practical Guide to Using Camera Traps for Wildlife Monitoring in Natural Resource Management Projects*. &lt;https://doi.org/10.13140/RG.2.2.28025.57449&gt;"</v>
      </c>
    </row>
    <row r="191" spans="1:14">
      <c r="A191" t="s">
        <v>2639</v>
      </c>
      <c r="B191" t="b">
        <v>1</v>
      </c>
      <c r="C191" t="b">
        <v>0</v>
      </c>
      <c r="D191" t="b">
        <v>0</v>
      </c>
      <c r="E191" t="s">
        <v>1596</v>
      </c>
      <c r="F191" t="s">
        <v>2432</v>
      </c>
      <c r="G191" t="s">
        <v>2827</v>
      </c>
      <c r="H191" t="s">
        <v>169</v>
      </c>
      <c r="I191" t="s">
        <v>169</v>
      </c>
      <c r="J191" t="s">
        <v>1844</v>
      </c>
      <c r="K191" t="s">
        <v>633</v>
      </c>
      <c r="L191" t="str">
        <f>LEFT(J191,141)&amp;" &lt;br&gt; &amp;nbsp;&amp;nbsp;&amp;nbsp;&amp;nbsp;&amp;nbsp;&amp;nbsp;&amp;nbsp;&amp;nbsp;"&amp;MID(J191,2,142)&amp;MID(J191,142,500)&amp;"&lt;br&gt;&lt;br&gt;"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1" t="str">
        <f>"    ref_intext_"&amp;E191&amp;": "&amp;""""&amp;H191&amp;""""</f>
        <v xml:space="preserve">    ref_intext_moqanaki_et_al_2021: "Moqanaki et al., 2021"</v>
      </c>
      <c r="N191" t="str">
        <f>"    ref_bib_"&amp;E191&amp;": "&amp;""""&amp;J191&amp;""""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2" spans="1:14">
      <c r="A192" t="s">
        <v>2639</v>
      </c>
      <c r="B192" t="b">
        <v>1</v>
      </c>
      <c r="C192" t="b">
        <v>0</v>
      </c>
      <c r="D192" t="b">
        <v>0</v>
      </c>
      <c r="E192" t="s">
        <v>1597</v>
      </c>
      <c r="F192" t="s">
        <v>2433</v>
      </c>
      <c r="G192" t="s">
        <v>2828</v>
      </c>
      <c r="H192" t="s">
        <v>168</v>
      </c>
      <c r="I192" t="s">
        <v>168</v>
      </c>
      <c r="J192" t="s">
        <v>3528</v>
      </c>
      <c r="K192" t="s">
        <v>633</v>
      </c>
      <c r="L192" t="str">
        <f>LEFT(J192,141)&amp;" &lt;br&gt; &amp;nbsp;&amp;nbsp;&amp;nbsp;&amp;nbsp;&amp;nbsp;&amp;nbsp;&amp;nbsp;&amp;nbsp;"&amp;MID(J192,2,142)&amp;MID(J192,142,500)&amp;"&lt;br&gt;&lt;br&gt;"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2" t="str">
        <f>"    ref_intext_"&amp;E192&amp;": "&amp;""""&amp;H192&amp;""""</f>
        <v xml:space="preserve">    ref_intext_morin_et_al_2022: "Morin et al., 2022"</v>
      </c>
      <c r="N192" t="str">
        <f>"    ref_bib_"&amp;E192&amp;": "&amp;""""&amp;J192&amp;""""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3" spans="1:14">
      <c r="A193" t="s">
        <v>2639</v>
      </c>
      <c r="B193" t="b">
        <v>1</v>
      </c>
      <c r="C193" t="b">
        <v>0</v>
      </c>
      <c r="D193" t="b">
        <v>0</v>
      </c>
      <c r="E193" t="s">
        <v>16</v>
      </c>
      <c r="F193" t="s">
        <v>2434</v>
      </c>
      <c r="G193" t="s">
        <v>2829</v>
      </c>
      <c r="H193" t="s">
        <v>167</v>
      </c>
      <c r="I193" t="s">
        <v>167</v>
      </c>
      <c r="J193" t="s">
        <v>3562</v>
      </c>
      <c r="K193" t="s">
        <v>633</v>
      </c>
      <c r="L193" t="str">
        <f>LEFT(J193,141)&amp;" &lt;br&gt; &amp;nbsp;&amp;nbsp;&amp;nbsp;&amp;nbsp;&amp;nbsp;&amp;nbsp;&amp;nbsp;&amp;nbsp;"&amp;MID(J193,2,142)&amp;MID(J193,142,500)&amp;"&lt;br&gt;&lt;br&gt;"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3" t="str">
        <f>"    ref_intext_"&amp;E193&amp;": "&amp;""""&amp;H193&amp;""""</f>
        <v xml:space="preserve">    ref_intext_morris_2022: "Morris, 2022"</v>
      </c>
      <c r="N193" t="str">
        <f>"    ref_bib_"&amp;E193&amp;": "&amp;""""&amp;J193&amp;""""</f>
        <v xml:space="preserve">    ref_bib_morris_2022: "Morris, D. (2022). *Everything I know about machine learning and camera traps.* &lt;https://agentmorris.github.io/camera-trap-ml-Survey/&gt;"</v>
      </c>
    </row>
    <row r="194" spans="1:14">
      <c r="A194" t="s">
        <v>2639</v>
      </c>
      <c r="B194" t="b">
        <v>0</v>
      </c>
      <c r="C194" t="b">
        <v>0</v>
      </c>
      <c r="D194" t="s">
        <v>800</v>
      </c>
      <c r="E194" t="s">
        <v>1598</v>
      </c>
      <c r="F194" t="s">
        <v>2435</v>
      </c>
      <c r="G194" t="s">
        <v>2830</v>
      </c>
      <c r="H194" t="s">
        <v>166</v>
      </c>
      <c r="I194" t="s">
        <v>166</v>
      </c>
      <c r="J194" t="s">
        <v>1845</v>
      </c>
      <c r="K194" t="s">
        <v>633</v>
      </c>
      <c r="L194" t="str">
        <f>LEFT(J194,141)&amp;" &lt;br&gt; &amp;nbsp;&amp;nbsp;&amp;nbsp;&amp;nbsp;&amp;nbsp;&amp;nbsp;&amp;nbsp;&amp;nbsp;"&amp;MID(J194,2,142)&amp;MID(J194,142,500)&amp;"&lt;br&gt;&lt;br&gt;"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4" t="str">
        <f>"    ref_intext_"&amp;E194&amp;": "&amp;""""&amp;H194&amp;""""</f>
        <v xml:space="preserve">    ref_intext_morrison_et_al_2018: "Morrison et al., 2018"</v>
      </c>
      <c r="N194" t="str">
        <f>"    ref_bib_"&amp;E194&amp;": "&amp;""""&amp;J194&amp;""""</f>
        <v xml:space="preserve">    ref_bib_morrison_et_al_2018: "Morrison, M. L., Block, W. M., Strickland, M. D., Collier, B. A. &amp; Peterson, M. J. (2008). Wildlife Study Design. Springer, New York. &lt;https://doi.org/10.1007/978-0-387-75528-1&gt;"</v>
      </c>
    </row>
    <row r="195" spans="1:14">
      <c r="A195" t="s">
        <v>2639</v>
      </c>
      <c r="B195" t="b">
        <v>0</v>
      </c>
      <c r="C195" t="b">
        <v>1</v>
      </c>
      <c r="D195" t="b">
        <v>0</v>
      </c>
      <c r="E195" t="s">
        <v>1599</v>
      </c>
      <c r="F195" t="s">
        <v>2436</v>
      </c>
      <c r="G195" t="s">
        <v>2831</v>
      </c>
      <c r="H195" t="s">
        <v>165</v>
      </c>
      <c r="I195" t="s">
        <v>165</v>
      </c>
      <c r="J195" t="s">
        <v>1846</v>
      </c>
      <c r="K195" t="s">
        <v>633</v>
      </c>
      <c r="L195" t="str">
        <f>LEFT(J195,141)&amp;" &lt;br&gt; &amp;nbsp;&amp;nbsp;&amp;nbsp;&amp;nbsp;&amp;nbsp;&amp;nbsp;&amp;nbsp;&amp;nbsp;"&amp;MID(J195,2,142)&amp;MID(J195,142,500)&amp;"&lt;br&gt;&lt;br&gt;"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5" t="str">
        <f>"    ref_intext_"&amp;E195&amp;": "&amp;""""&amp;H195&amp;""""</f>
        <v xml:space="preserve">    ref_intext_muhly_et_al_2011: "Muhly et al., 2011"</v>
      </c>
      <c r="N195" t="str">
        <f>"    ref_bib_"&amp;E195&amp;": "&amp;""""&amp;J195&amp;""""</f>
        <v xml:space="preserve">    ref_bib_muhly_et_al_2011: "Muhly, T. B., Semeniuk, C., Massolo, A., Hickman, L., &amp; Musiani, M. (2011). Human activity helps prey win the predator-prey space race. *PloS One, 6*(3), e17050. &lt;https://doi.org/10.1371/journal.pone.0017050&gt;"</v>
      </c>
    </row>
    <row r="196" spans="1:14">
      <c r="A196" t="s">
        <v>2639</v>
      </c>
      <c r="B196" t="b">
        <v>0</v>
      </c>
      <c r="C196" t="b">
        <v>1</v>
      </c>
      <c r="D196" t="b">
        <v>0</v>
      </c>
      <c r="E196" t="s">
        <v>1600</v>
      </c>
      <c r="F196" t="s">
        <v>2437</v>
      </c>
      <c r="G196" t="s">
        <v>2832</v>
      </c>
      <c r="H196" t="s">
        <v>164</v>
      </c>
      <c r="I196" t="s">
        <v>164</v>
      </c>
      <c r="J196" t="s">
        <v>1847</v>
      </c>
      <c r="K196" t="s">
        <v>633</v>
      </c>
      <c r="L196" t="str">
        <f>LEFT(J196,141)&amp;" &lt;br&gt; &amp;nbsp;&amp;nbsp;&amp;nbsp;&amp;nbsp;&amp;nbsp;&amp;nbsp;&amp;nbsp;&amp;nbsp;"&amp;MID(J196,2,142)&amp;MID(J196,142,500)&amp;"&lt;br&gt;&lt;br&gt;"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6" t="str">
        <f>"    ref_intext_"&amp;E196&amp;": "&amp;""""&amp;H196&amp;""""</f>
        <v xml:space="preserve">    ref_intext_muhly_et_al_2015: "Muhly et al., 2015"</v>
      </c>
      <c r="N196" t="str">
        <f>"    ref_bib_"&amp;E196&amp;": "&amp;""""&amp;J196&amp;""""</f>
        <v xml:space="preserve">    ref_bib_muhly_et_al_2015: "Muhly, T., Serrouya, R., Neilson, E., Li, H., &amp; Boutin, S. (2015). Influence of In-Situ Oil Sands Development on Caribou (Rangifer tarandus) Movement. PloS One, 10(9), e0136933. &lt;https://doi.org/10.1371/journal.pone.0136933&gt;"</v>
      </c>
    </row>
    <row r="197" spans="1:14">
      <c r="A197" t="s">
        <v>2639</v>
      </c>
      <c r="B197" t="b">
        <v>1</v>
      </c>
      <c r="C197" t="b">
        <v>0</v>
      </c>
      <c r="D197" t="b">
        <v>1</v>
      </c>
      <c r="E197" t="s">
        <v>15</v>
      </c>
      <c r="F197" t="s">
        <v>2438</v>
      </c>
      <c r="G197" t="s">
        <v>2833</v>
      </c>
      <c r="H197" t="s">
        <v>163</v>
      </c>
      <c r="I197" t="s">
        <v>163</v>
      </c>
      <c r="J197" t="s">
        <v>1848</v>
      </c>
      <c r="K197" t="s">
        <v>633</v>
      </c>
      <c r="L197" t="str">
        <f>LEFT(J197,141)&amp;" &lt;br&gt; &amp;nbsp;&amp;nbsp;&amp;nbsp;&amp;nbsp;&amp;nbsp;&amp;nbsp;&amp;nbsp;&amp;nbsp;"&amp;MID(J197,2,142)&amp;MID(J197,142,500)&amp;"&lt;br&gt;&lt;br&gt;"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7" t="str">
        <f>"    ref_intext_"&amp;E197&amp;": "&amp;""""&amp;H197&amp;""""</f>
        <v xml:space="preserve">    ref_intext_mullahy_1986: "Mullahy, 1986"</v>
      </c>
      <c r="N197" t="str">
        <f>"    ref_bib_"&amp;E197&amp;": "&amp;""""&amp;J197&amp;""""</f>
        <v xml:space="preserve">    ref_bib_mullahy_1986: "Mullahy, J. (1986). Specification and Testing of Some Modified Count Data Models. *Journal of Econometrics, 3*3(3), 341–365. &lt;https://doi.org/10.1016/0304-4076(86)90002-3&gt;"</v>
      </c>
    </row>
    <row r="198" spans="1:14">
      <c r="A198" t="s">
        <v>2639</v>
      </c>
      <c r="B198" t="b">
        <v>1</v>
      </c>
      <c r="C198" t="b">
        <v>1</v>
      </c>
      <c r="D198" t="b">
        <v>0</v>
      </c>
      <c r="E198" t="s">
        <v>1601</v>
      </c>
      <c r="F198" t="s">
        <v>2439</v>
      </c>
      <c r="G198" t="s">
        <v>2834</v>
      </c>
      <c r="H198" t="s">
        <v>161</v>
      </c>
      <c r="I198" t="s">
        <v>161</v>
      </c>
      <c r="J198" t="s">
        <v>1849</v>
      </c>
      <c r="K198" t="s">
        <v>633</v>
      </c>
      <c r="L198" t="str">
        <f>LEFT(J198,141)&amp;" &lt;br&gt; &amp;nbsp;&amp;nbsp;&amp;nbsp;&amp;nbsp;&amp;nbsp;&amp;nbsp;&amp;nbsp;&amp;nbsp;"&amp;MID(J198,2,142)&amp;MID(J198,142,500)&amp;"&lt;br&gt;&lt;br&gt;"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8" t="str">
        <f>"    ref_intext_"&amp;E198&amp;": "&amp;""""&amp;H198&amp;""""</f>
        <v xml:space="preserve">    ref_intext_murray_et_al_2016: "Murray et al., 2016"</v>
      </c>
      <c r="N198" t="str">
        <f>"    ref_bib_"&amp;E198&amp;": "&amp;""""&amp;J198&amp;""""</f>
        <v xml:space="preserve">    ref_bib_murray_et_al_2016: "Murray, M. H., Hill, J., Whyte, P., &amp; St Clair, C. C. (2016) Urban Compost Attracts Coyotes, Contains Toxins, and may Promote Disease in Urban-Adapted Wildlife. *EcoHealth, 13*(2):285–92. &lt;https://www.ncbi.nlm.nih.gov/pubmed/27106524&gt;"</v>
      </c>
    </row>
    <row r="199" spans="1:14">
      <c r="A199" t="s">
        <v>2639</v>
      </c>
      <c r="B199" t="b">
        <v>0</v>
      </c>
      <c r="C199" t="b">
        <v>0</v>
      </c>
      <c r="D199" t="s">
        <v>800</v>
      </c>
      <c r="E199" t="s">
        <v>1602</v>
      </c>
      <c r="F199" t="s">
        <v>2440</v>
      </c>
      <c r="G199" t="s">
        <v>2835</v>
      </c>
      <c r="H199" t="s">
        <v>162</v>
      </c>
      <c r="I199" t="s">
        <v>162</v>
      </c>
      <c r="J199" t="s">
        <v>1850</v>
      </c>
      <c r="K199" t="s">
        <v>633</v>
      </c>
      <c r="L199" t="str">
        <f>LEFT(J199,141)&amp;" &lt;br&gt; &amp;nbsp;&amp;nbsp;&amp;nbsp;&amp;nbsp;&amp;nbsp;&amp;nbsp;&amp;nbsp;&amp;nbsp;"&amp;MID(J199,2,142)&amp;MID(J199,142,500)&amp;"&lt;br&gt;&lt;br&gt;"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9" t="str">
        <f>"    ref_intext_"&amp;E199&amp;": "&amp;""""&amp;H199&amp;""""</f>
        <v xml:space="preserve">    ref_intext_murray_et_al_2021: "Murray et al., 2021"</v>
      </c>
      <c r="N199" t="str">
        <f>"    ref_bib_"&amp;E199&amp;": "&amp;""""&amp;J199&amp;""""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0" spans="1:14">
      <c r="A200" t="s">
        <v>2640</v>
      </c>
      <c r="B200" t="b">
        <v>1</v>
      </c>
      <c r="C200" t="b">
        <v>0</v>
      </c>
      <c r="D200" t="b">
        <v>1</v>
      </c>
      <c r="E200" t="s">
        <v>1603</v>
      </c>
      <c r="F200" t="s">
        <v>2441</v>
      </c>
      <c r="G200" t="s">
        <v>2836</v>
      </c>
      <c r="H200" t="s">
        <v>1452</v>
      </c>
      <c r="I200" t="s">
        <v>1452</v>
      </c>
      <c r="J200" t="s">
        <v>3529</v>
      </c>
      <c r="K200" t="s">
        <v>633</v>
      </c>
      <c r="L200" t="str">
        <f>LEFT(J200,141)&amp;" &lt;br&gt; &amp;nbsp;&amp;nbsp;&amp;nbsp;&amp;nbsp;&amp;nbsp;&amp;nbsp;&amp;nbsp;&amp;nbsp;"&amp;MID(J200,2,142)&amp;MID(J200,142,500)&amp;"&lt;br&gt;&lt;br&gt;"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0" t="str">
        <f>"    ref_intext_"&amp;E200&amp;": "&amp;""""&amp;H200&amp;""""</f>
        <v xml:space="preserve">    ref_intext_nakashima_et_al_2018: "Nakashima et al., 2018"</v>
      </c>
      <c r="N200" t="str">
        <f>"    ref_bib_"&amp;E200&amp;": "&amp;""""&amp;J200&amp;""""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1" spans="1:14">
      <c r="A201" t="s">
        <v>2640</v>
      </c>
      <c r="B201" t="b">
        <v>0</v>
      </c>
      <c r="C201" t="b">
        <v>1</v>
      </c>
      <c r="D201" t="b">
        <v>0</v>
      </c>
      <c r="E201" t="s">
        <v>1604</v>
      </c>
      <c r="F201" t="s">
        <v>2442</v>
      </c>
      <c r="G201" t="s">
        <v>2837</v>
      </c>
      <c r="H201" t="s">
        <v>160</v>
      </c>
      <c r="I201" t="s">
        <v>160</v>
      </c>
      <c r="J201" t="s">
        <v>1851</v>
      </c>
      <c r="K201" t="s">
        <v>633</v>
      </c>
      <c r="L201" t="str">
        <f>LEFT(J201,141)&amp;" &lt;br&gt; &amp;nbsp;&amp;nbsp;&amp;nbsp;&amp;nbsp;&amp;nbsp;&amp;nbsp;&amp;nbsp;&amp;nbsp;"&amp;MID(J201,2,142)&amp;MID(J201,142,500)&amp;"&lt;br&gt;&lt;br&gt;"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1" t="str">
        <f>"    ref_intext_"&amp;E201&amp;": "&amp;""""&amp;H201&amp;""""</f>
        <v xml:space="preserve">    ref_intext_natural_regions_committee._2006: "Natural Regions Committee., 2006"</v>
      </c>
      <c r="N201" t="str">
        <f>"    ref_bib_"&amp;E201&amp;": "&amp;""""&amp;J201&amp;""""</f>
        <v xml:space="preserve">    ref_bib_natural_regions_committee._2006: "Natural Regions Committee. (2006). Natural regions and subregions of Alberta (T/852; p. 264). Government of Alberta. &lt;https://open.alberta.ca/publications/0778545725&gt;"</v>
      </c>
    </row>
    <row r="202" spans="1:14">
      <c r="A202" t="s">
        <v>2640</v>
      </c>
      <c r="B202" t="b">
        <v>1</v>
      </c>
      <c r="C202" t="b">
        <v>0</v>
      </c>
      <c r="D202" t="b">
        <v>0</v>
      </c>
      <c r="E202" t="s">
        <v>1605</v>
      </c>
      <c r="F202" t="s">
        <v>2443</v>
      </c>
      <c r="G202" t="s">
        <v>2838</v>
      </c>
      <c r="H202" t="s">
        <v>159</v>
      </c>
      <c r="I202" t="s">
        <v>159</v>
      </c>
      <c r="J202" t="s">
        <v>3563</v>
      </c>
      <c r="K202" t="s">
        <v>633</v>
      </c>
      <c r="L202" t="str">
        <f>LEFT(J202,141)&amp;" &lt;br&gt; &amp;nbsp;&amp;nbsp;&amp;nbsp;&amp;nbsp;&amp;nbsp;&amp;nbsp;&amp;nbsp;&amp;nbsp;"&amp;MID(J202,2,142)&amp;MID(J202,142,500)&amp;"&lt;br&gt;&lt;br&gt;"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2" t="str">
        <f>"    ref_intext_"&amp;E202&amp;": "&amp;""""&amp;H202&amp;""""</f>
        <v xml:space="preserve">    ref_intext_neilson_et_al_2018: "Neilson et al., 2018"</v>
      </c>
      <c r="N202" t="str">
        <f>"    ref_bib_"&amp;E202&amp;": "&amp;""""&amp;J202&amp;""""</f>
        <v xml:space="preserve">    ref_bib_neilson_et_al_2018: "Neilson, E. W., Avgar, T., Burton, A. C., Broadley, K., &amp; Boutin, S. (2018). Animal movement affects interpretation of occupancy models from camera‐trap Surveys of unmarked animals. *Ecosphere, 9*(1). &lt;https://doi.org/10.1002/ecs2.2092&gt;"</v>
      </c>
    </row>
    <row r="203" spans="1:14">
      <c r="A203" t="s">
        <v>2640</v>
      </c>
      <c r="B203" t="b">
        <v>1</v>
      </c>
      <c r="C203" t="b">
        <v>0</v>
      </c>
      <c r="D203" t="b">
        <v>0</v>
      </c>
      <c r="E203" t="s">
        <v>1606</v>
      </c>
      <c r="F203" t="s">
        <v>2444</v>
      </c>
      <c r="G203" t="s">
        <v>2839</v>
      </c>
      <c r="H203" t="s">
        <v>158</v>
      </c>
      <c r="I203" t="s">
        <v>158</v>
      </c>
      <c r="J203" t="s">
        <v>1852</v>
      </c>
      <c r="K203" t="s">
        <v>633</v>
      </c>
      <c r="L203" t="str">
        <f>LEFT(J203,141)&amp;" &lt;br&gt; &amp;nbsp;&amp;nbsp;&amp;nbsp;&amp;nbsp;&amp;nbsp;&amp;nbsp;&amp;nbsp;&amp;nbsp;"&amp;MID(J203,2,142)&amp;MID(J203,142,500)&amp;"&lt;br&gt;&lt;br&gt;"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3" t="str">
        <f>"    ref_intext_"&amp;E203&amp;": "&amp;""""&amp;H203&amp;""""</f>
        <v xml:space="preserve">    ref_intext_newbold_king_2009: "Newbold &amp; King, 2009"</v>
      </c>
      <c r="N203" t="str">
        <f>"    ref_bib_"&amp;E203&amp;": "&amp;""""&amp;J203&amp;""""</f>
        <v xml:space="preserve">    ref_bib_newbold_king_2009: "Newbold, H. G., &amp; King, C. M. (2009). Can a predator see invisible light? Infrared vision in ferrets (*Mustelo furo*). *Wildlife Research, 36*(4), 309–318. &lt;https://doi.org/10.1071/WR08083&gt;"</v>
      </c>
    </row>
    <row r="204" spans="1:14" ht="15">
      <c r="A204" s="8"/>
      <c r="B204" s="8"/>
      <c r="C204" s="8"/>
      <c r="D204" s="8"/>
      <c r="E204" t="s">
        <v>3891</v>
      </c>
      <c r="F204" s="8"/>
      <c r="G204" s="8"/>
      <c r="H204" s="65" t="s">
        <v>3896</v>
      </c>
      <c r="I204" s="65" t="s">
        <v>3896</v>
      </c>
      <c r="J204" s="65" t="s">
        <v>3893</v>
      </c>
      <c r="K204" s="66"/>
      <c r="L204" s="8"/>
      <c r="M204" t="str">
        <f>"    ref_intext_"&amp;E204&amp;": "&amp;""""&amp;H204&amp;""""</f>
        <v xml:space="preserve">    ref_intext_noon_et_al_2012: "Noon et al., 2012"</v>
      </c>
      <c r="N204" t="str">
        <f>"    ref_bib_"&amp;E204&amp;": "&amp;""""&amp;J204&amp;""""</f>
        <v xml:space="preserve">    ref_bib_noon_et_al_2012: "Noon, B. R., Bailey, L. L., Sisk, T. D., &amp; McKelvey, K. S. (2012). Efficient Species-Level Monitoring at the Landscape Scale. *Conservation Biology, 26*(3), 432–41. &lt;https://doi.org/10.1111/j.1523-1739.2012.01855.x.&gt;"</v>
      </c>
    </row>
    <row r="205" spans="1:14">
      <c r="A205" t="s">
        <v>2640</v>
      </c>
      <c r="B205" t="b">
        <v>1</v>
      </c>
      <c r="C205" t="b">
        <v>0</v>
      </c>
      <c r="D205" t="b">
        <v>0</v>
      </c>
      <c r="E205" t="s">
        <v>1607</v>
      </c>
      <c r="F205" t="s">
        <v>2445</v>
      </c>
      <c r="G205" t="s">
        <v>2840</v>
      </c>
      <c r="H205" t="s">
        <v>157</v>
      </c>
      <c r="I205" t="s">
        <v>157</v>
      </c>
      <c r="J205" t="s">
        <v>1853</v>
      </c>
      <c r="K205" t="s">
        <v>633</v>
      </c>
      <c r="L205" t="str">
        <f>LEFT(J205,141)&amp;" &lt;br&gt; &amp;nbsp;&amp;nbsp;&amp;nbsp;&amp;nbsp;&amp;nbsp;&amp;nbsp;&amp;nbsp;&amp;nbsp;"&amp;MID(J205,2,142)&amp;MID(J205,142,500)&amp;"&lt;br&gt;&lt;br&gt;"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5" t="str">
        <f>"    ref_intext_"&amp;E205&amp;": "&amp;""""&amp;H205&amp;""""</f>
        <v xml:space="preserve">    ref_intext_norouzzadeh_et_al_2020: "Norouzzadeh et al., 2020"</v>
      </c>
      <c r="N205" t="str">
        <f>"    ref_bib_"&amp;E205&amp;": "&amp;""""&amp;J205&amp;""""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6" spans="1:14">
      <c r="A206" t="s">
        <v>2640</v>
      </c>
      <c r="B206" t="b">
        <v>1</v>
      </c>
      <c r="C206" t="b">
        <v>0</v>
      </c>
      <c r="D206" t="b">
        <v>0</v>
      </c>
      <c r="E206" t="s">
        <v>1608</v>
      </c>
      <c r="F206" t="s">
        <v>2446</v>
      </c>
      <c r="G206" t="s">
        <v>2841</v>
      </c>
      <c r="H206" t="s">
        <v>155</v>
      </c>
      <c r="I206" t="s">
        <v>155</v>
      </c>
      <c r="J206" t="s">
        <v>1854</v>
      </c>
      <c r="K206" t="s">
        <v>633</v>
      </c>
      <c r="L206" t="str">
        <f>LEFT(J206,141)&amp;" &lt;br&gt; &amp;nbsp;&amp;nbsp;&amp;nbsp;&amp;nbsp;&amp;nbsp;&amp;nbsp;&amp;nbsp;&amp;nbsp;"&amp;MID(J206,2,142)&amp;MID(J206,142,500)&amp;"&lt;br&gt;&lt;br&gt;"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6" t="str">
        <f>"    ref_intext_"&amp;E206&amp;": "&amp;""""&amp;H206&amp;""""</f>
        <v xml:space="preserve">    ref_intext_noss_et_al_2003: "Noss et al., 2003"</v>
      </c>
      <c r="N206" t="str">
        <f>"    ref_bib_"&amp;E206&amp;": "&amp;""""&amp;J206&amp;""""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7" spans="1:14">
      <c r="A207" t="s">
        <v>2640</v>
      </c>
      <c r="B207" t="b">
        <v>1</v>
      </c>
      <c r="C207" t="b">
        <v>0</v>
      </c>
      <c r="D207" t="b">
        <v>0</v>
      </c>
      <c r="E207" t="s">
        <v>1609</v>
      </c>
      <c r="F207" t="s">
        <v>2447</v>
      </c>
      <c r="G207" t="s">
        <v>2842</v>
      </c>
      <c r="H207" t="s">
        <v>156</v>
      </c>
      <c r="I207" t="s">
        <v>156</v>
      </c>
      <c r="J207" t="s">
        <v>3530</v>
      </c>
      <c r="K207" t="s">
        <v>633</v>
      </c>
      <c r="L207" t="str">
        <f>LEFT(J207,141)&amp;" &lt;br&gt; &amp;nbsp;&amp;nbsp;&amp;nbsp;&amp;nbsp;&amp;nbsp;&amp;nbsp;&amp;nbsp;&amp;nbsp;"&amp;MID(J207,2,142)&amp;MID(J207,142,500)&amp;"&lt;br&gt;&lt;br&gt;"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7" t="str">
        <f>"    ref_intext_"&amp;E207&amp;": "&amp;""""&amp;H207&amp;""""</f>
        <v xml:space="preserve">    ref_intext_noss_et_al_2012: "Noss et al., 2012"</v>
      </c>
      <c r="N207" t="str">
        <f>"    ref_bib_"&amp;E207&amp;": "&amp;""""&amp;J207&amp;""""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8" spans="1:14">
      <c r="A208" t="s">
        <v>2641</v>
      </c>
      <c r="B208" t="b">
        <v>1</v>
      </c>
      <c r="C208" t="b">
        <v>0</v>
      </c>
      <c r="D208" t="b">
        <v>0</v>
      </c>
      <c r="E208" t="s">
        <v>1617</v>
      </c>
      <c r="F208" t="s">
        <v>2457</v>
      </c>
      <c r="G208" t="s">
        <v>2852</v>
      </c>
      <c r="H208" t="s">
        <v>145</v>
      </c>
      <c r="I208" t="s">
        <v>810</v>
      </c>
      <c r="J208" t="s">
        <v>3531</v>
      </c>
      <c r="K208" t="s">
        <v>633</v>
      </c>
      <c r="L208" t="str">
        <f>LEFT(J208,141)&amp;" &lt;br&gt; &amp;nbsp;&amp;nbsp;&amp;nbsp;&amp;nbsp;&amp;nbsp;&amp;nbsp;&amp;nbsp;&amp;nbsp;"&amp;MID(J208,2,142)&amp;MID(J208,142,500)&amp;"&lt;br&gt;&lt;br&gt;"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08" t="str">
        <f>"    ref_intext_"&amp;E208&amp;": "&amp;""""&amp;H208&amp;""""</f>
        <v xml:space="preserve">    ref_intext_oconnor_et_al_2017: "O'Connor et al., 2017"</v>
      </c>
      <c r="N208" t="str">
        <f>"    ref_bib_"&amp;E208&amp;": "&amp;""""&amp;J208&amp;""""</f>
        <v xml:space="preserve">    ref_bib_oconnor_et_al_2017: "Obbard, M. E., Howe, E. J., &amp; Kyle, C. J. (2010). Empirical Comparison of Density Estimators for Large Carnivores. *Journal of Applied Ecology*, 47(1), 76–84. &lt;https://doi.org/10.1111/j.1365-2664.2009.01758.x&gt;"</v>
      </c>
    </row>
    <row r="209" spans="1:14">
      <c r="A209" t="s">
        <v>2641</v>
      </c>
      <c r="B209" t="b">
        <v>1</v>
      </c>
      <c r="C209" t="b">
        <v>0</v>
      </c>
      <c r="D209" t="b">
        <v>0</v>
      </c>
      <c r="E209" t="s">
        <v>1610</v>
      </c>
      <c r="F209" t="s">
        <v>2448</v>
      </c>
      <c r="G209" t="s">
        <v>2843</v>
      </c>
      <c r="H209" t="s">
        <v>152</v>
      </c>
      <c r="I209" t="s">
        <v>154</v>
      </c>
      <c r="J209" t="s">
        <v>3587</v>
      </c>
      <c r="K209" t="s">
        <v>633</v>
      </c>
      <c r="L209" t="str">
        <f>LEFT(J209,141)&amp;" &lt;br&gt; &amp;nbsp;&amp;nbsp;&amp;nbsp;&amp;nbsp;&amp;nbsp;&amp;nbsp;&amp;nbsp;&amp;nbsp;"&amp;MID(J209,2,142)&amp;MID(J209,142,500)&amp;"&lt;br&gt;&lt;br&gt;"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9" t="str">
        <f>"    ref_intext_"&amp;E209&amp;": "&amp;""""&amp;H209&amp;""""</f>
        <v xml:space="preserve">    ref_intext_obbard_et_al_2010: "Obbard et al., 2010"</v>
      </c>
      <c r="N209" t="str">
        <f>"    ref_bib_"&amp;E209&amp;": "&amp;""""&amp;J209&amp;""""</f>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0" spans="1:14">
      <c r="A210" t="s">
        <v>2641</v>
      </c>
      <c r="B210" t="b">
        <v>1</v>
      </c>
      <c r="C210" t="b">
        <v>0</v>
      </c>
      <c r="D210" t="b">
        <v>1</v>
      </c>
      <c r="E210" t="s">
        <v>1613</v>
      </c>
      <c r="F210" t="s">
        <v>2449</v>
      </c>
      <c r="G210" t="s">
        <v>2844</v>
      </c>
      <c r="H210" t="s">
        <v>154</v>
      </c>
      <c r="I210" t="s">
        <v>153</v>
      </c>
      <c r="J210" t="s">
        <v>3586</v>
      </c>
      <c r="K210" t="s">
        <v>633</v>
      </c>
      <c r="L210" t="str">
        <f>LEFT(J210,141)&amp;" &lt;br&gt; &amp;nbsp;&amp;nbsp;&amp;nbsp;&amp;nbsp;&amp;nbsp;&amp;nbsp;&amp;nbsp;&amp;nbsp;"&amp;MID(J210,2,142)&amp;MID(J210,142,500)&amp;"&lt;br&gt;&lt;br&gt;"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0" t="str">
        <f>"    ref_intext_"&amp;E210&amp;": "&amp;""""&amp;H210&amp;""""</f>
        <v xml:space="preserve">    ref_intext_obrien_kinnaird_2011: "O'Brien &amp; Kinnaird, 2011"</v>
      </c>
      <c r="N210" t="str">
        <f>"    ref_bib_"&amp;E210&amp;": "&amp;""""&amp;J210&amp;""""</f>
        <v xml:space="preserve">    ref_bib_obrien_kinnaird_2011: "O'Brien, K. M. (2010). *Wildlife Picture Index: Implementation Manual Version 1. 0.* WCS Working Paper No. 39. &lt;https://library.wcs.org/doi/ctl/view/mid/33065/pubid/DMX534800000.aspx&gt;"</v>
      </c>
    </row>
    <row r="211" spans="1:14">
      <c r="A211" t="s">
        <v>2641</v>
      </c>
      <c r="B211" t="b">
        <v>1</v>
      </c>
      <c r="C211" t="b">
        <v>0</v>
      </c>
      <c r="D211" t="b">
        <v>0</v>
      </c>
      <c r="E211" t="s">
        <v>14</v>
      </c>
      <c r="F211" t="s">
        <v>2452</v>
      </c>
      <c r="G211" t="s">
        <v>2847</v>
      </c>
      <c r="H211" t="s">
        <v>153</v>
      </c>
      <c r="I211" t="s">
        <v>150</v>
      </c>
      <c r="J211" t="s">
        <v>3595</v>
      </c>
      <c r="K211" t="s">
        <v>633</v>
      </c>
      <c r="L211" t="str">
        <f>LEFT(J211,141)&amp;" &lt;br&gt; &amp;nbsp;&amp;nbsp;&amp;nbsp;&amp;nbsp;&amp;nbsp;&amp;nbsp;&amp;nbsp;&amp;nbsp;"&amp;MID(J211,2,142)&amp;MID(J211,142,500)&amp;"&lt;br&gt;&lt;br&gt;"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1" t="str">
        <f>"    ref_intext_"&amp;E211&amp;": "&amp;""""&amp;H211&amp;""""</f>
        <v xml:space="preserve">    ref_intext_obrien_2010: "O'Brien, 2010"</v>
      </c>
      <c r="N211" t="str">
        <f>"    ref_bib_"&amp;E211&amp;": "&amp;""""&amp;J211&amp;""""</f>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2" spans="1:14">
      <c r="A212" t="s">
        <v>2641</v>
      </c>
      <c r="B212" t="b">
        <v>1</v>
      </c>
      <c r="C212" t="b">
        <v>0</v>
      </c>
      <c r="D212" t="b">
        <v>0</v>
      </c>
      <c r="E212" t="s">
        <v>13</v>
      </c>
      <c r="F212" t="s">
        <v>2453</v>
      </c>
      <c r="G212" t="s">
        <v>2848</v>
      </c>
      <c r="H212" t="s">
        <v>150</v>
      </c>
      <c r="I212" t="s">
        <v>3590</v>
      </c>
      <c r="J212" t="s">
        <v>3596</v>
      </c>
      <c r="K212" t="s">
        <v>633</v>
      </c>
      <c r="L212" t="str">
        <f>LEFT(J212,141)&amp;" &lt;br&gt; &amp;nbsp;&amp;nbsp;&amp;nbsp;&amp;nbsp;&amp;nbsp;&amp;nbsp;&amp;nbsp;&amp;nbsp;"&amp;MID(J212,2,142)&amp;MID(J212,142,500)&amp;"&lt;br&gt;&lt;br&gt;"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2" t="str">
        <f>"    ref_intext_"&amp;E212&amp;": "&amp;""""&amp;H212&amp;""""</f>
        <v xml:space="preserve">    ref_intext_obrien_2011: "O'Brien, 2011"</v>
      </c>
      <c r="N212" t="str">
        <f>"    ref_bib_"&amp;E212&amp;": "&amp;""""&amp;J212&amp;""""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3" spans="1:14">
      <c r="A213" t="s">
        <v>2641</v>
      </c>
      <c r="B213" t="b">
        <v>1</v>
      </c>
      <c r="C213" t="b">
        <v>1</v>
      </c>
      <c r="D213" t="b">
        <v>0</v>
      </c>
      <c r="E213" t="s">
        <v>1611</v>
      </c>
      <c r="F213" t="s">
        <v>2450</v>
      </c>
      <c r="G213" t="s">
        <v>2845</v>
      </c>
      <c r="H213" t="s">
        <v>151</v>
      </c>
      <c r="I213" t="s">
        <v>3588</v>
      </c>
      <c r="J213" t="s">
        <v>3589</v>
      </c>
      <c r="K213" t="s">
        <v>633</v>
      </c>
      <c r="L213" t="str">
        <f>LEFT(J213,141)&amp;" &lt;br&gt; &amp;nbsp;&amp;nbsp;&amp;nbsp;&amp;nbsp;&amp;nbsp;&amp;nbsp;&amp;nbsp;&amp;nbsp;"&amp;MID(J213,2,142)&amp;MID(J213,142,500)&amp;"&lt;br&gt;&lt;br&gt;"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3" t="str">
        <f>"    ref_intext_"&amp;E213&amp;": "&amp;""""&amp;H213&amp;""""</f>
        <v xml:space="preserve">    ref_intext_obrien_et_al_2011: "O'Brien et al., 2011"</v>
      </c>
      <c r="N213" t="str">
        <f>"    ref_bib_"&amp;E213&amp;": "&amp;""""&amp;J213&amp;""""</f>
        <v xml:space="preserve">    ref_bib_obrien_et_al_2011: "O'Brien, T. G., Kinnaird, M. F., &amp; Wibisono, H. T. (2003). Crouching tigers, hidden prey: Sumatran tiger and prey populations in a tropical forest landscape. *Animal Conservation, 6*(2), 131-139. &lt;https://doi.org/10.1017/s1367943003003172&gt;"</v>
      </c>
    </row>
    <row r="214" spans="1:14">
      <c r="A214" t="s">
        <v>2641</v>
      </c>
      <c r="B214" t="b">
        <v>1</v>
      </c>
      <c r="C214" t="b">
        <v>0</v>
      </c>
      <c r="D214" t="b">
        <v>0</v>
      </c>
      <c r="E214" t="s">
        <v>1612</v>
      </c>
      <c r="F214" t="s">
        <v>2451</v>
      </c>
      <c r="G214" t="s">
        <v>2846</v>
      </c>
      <c r="H214" t="s">
        <v>149</v>
      </c>
      <c r="I214" t="s">
        <v>147</v>
      </c>
      <c r="J214" t="s">
        <v>3597</v>
      </c>
      <c r="K214" t="s">
        <v>633</v>
      </c>
      <c r="L214" t="str">
        <f>LEFT(J214,141)&amp;" &lt;br&gt; &amp;nbsp;&amp;nbsp;&amp;nbsp;&amp;nbsp;&amp;nbsp;&amp;nbsp;&amp;nbsp;&amp;nbsp;"&amp;MID(J214,2,142)&amp;MID(J214,142,500)&amp;"&lt;br&gt;&lt;br&gt;"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4" t="str">
        <f>"    ref_intext_"&amp;E214&amp;": "&amp;""""&amp;H214&amp;""""</f>
        <v xml:space="preserve">    ref_intext_obrien_et_al_2013: "O'Brien et al., 2013"</v>
      </c>
      <c r="N214" t="str">
        <f>"    ref_bib_"&amp;E214&amp;": "&amp;""""&amp;J214&amp;""""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5" spans="1:14">
      <c r="A215" t="s">
        <v>2641</v>
      </c>
      <c r="B215" t="b">
        <v>0</v>
      </c>
      <c r="C215" t="b">
        <v>1</v>
      </c>
      <c r="D215" t="b">
        <v>0</v>
      </c>
      <c r="E215" t="s">
        <v>1614</v>
      </c>
      <c r="F215" t="s">
        <v>2454</v>
      </c>
      <c r="G215" t="s">
        <v>2849</v>
      </c>
      <c r="H215" t="s">
        <v>147</v>
      </c>
      <c r="I215" t="s">
        <v>148</v>
      </c>
      <c r="J215" t="s">
        <v>3599</v>
      </c>
      <c r="K215" t="s">
        <v>633</v>
      </c>
      <c r="L215" t="str">
        <f>LEFT(J215,141)&amp;" &lt;br&gt; &amp;nbsp;&amp;nbsp;&amp;nbsp;&amp;nbsp;&amp;nbsp;&amp;nbsp;&amp;nbsp;&amp;nbsp;"&amp;MID(J215,2,142)&amp;MID(J215,142,500)&amp;"&lt;br&gt;&lt;br&gt;"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5" t="str">
        <f>"    ref_intext_"&amp;E215&amp;": "&amp;""""&amp;H215&amp;""""</f>
        <v xml:space="preserve">    ref_intext_oconnell_bailey_2011a: "O'Connell &amp; Bailey, 2011a"</v>
      </c>
      <c r="N215" t="str">
        <f>"    ref_bib_"&amp;E215&amp;": "&amp;""""&amp;J215&amp;""""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6" spans="1:14">
      <c r="A216" t="s">
        <v>2641</v>
      </c>
      <c r="B216" t="b">
        <v>0</v>
      </c>
      <c r="C216" t="b">
        <v>1</v>
      </c>
      <c r="D216" t="b">
        <v>1</v>
      </c>
      <c r="E216" t="s">
        <v>1615</v>
      </c>
      <c r="F216" t="s">
        <v>2455</v>
      </c>
      <c r="G216" t="s">
        <v>2850</v>
      </c>
      <c r="H216" t="s">
        <v>148</v>
      </c>
      <c r="I216" t="s">
        <v>146</v>
      </c>
      <c r="J216" t="s">
        <v>3598</v>
      </c>
      <c r="K216" t="s">
        <v>633</v>
      </c>
      <c r="L216" t="str">
        <f>LEFT(J216,141)&amp;" &lt;br&gt; &amp;nbsp;&amp;nbsp;&amp;nbsp;&amp;nbsp;&amp;nbsp;&amp;nbsp;&amp;nbsp;&amp;nbsp;"&amp;MID(J216,2,142)&amp;MID(J216,142,500)&amp;"&lt;br&gt;&lt;br&gt;"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6" t="str">
        <f>"    ref_intext_"&amp;E216&amp;": "&amp;""""&amp;H216&amp;""""</f>
        <v xml:space="preserve">    ref_intext_oconnell_et_al_2006: "O'Connell et al., 2006"</v>
      </c>
      <c r="N216" t="str">
        <f>"    ref_bib_"&amp;E216&amp;": "&amp;""""&amp;J216&amp;""""</f>
        <v xml:space="preserve">    ref_bib_oconnell_et_al_2006: "O'Connell, A. F., Nichols, J. D., &amp; Karanth, K. U. (Eds. ). (2010). Camera traps in Animal Ecology: Methods and Analyses. Springer. &lt;https://doi.org/10.1007/978-4-431-99495-4&gt;"</v>
      </c>
    </row>
    <row r="217" spans="1:14">
      <c r="A217" t="s">
        <v>2641</v>
      </c>
      <c r="B217" t="b">
        <v>1</v>
      </c>
      <c r="C217" t="b">
        <v>0</v>
      </c>
      <c r="D217" t="b">
        <v>1</v>
      </c>
      <c r="E217" t="s">
        <v>1616</v>
      </c>
      <c r="F217" t="s">
        <v>2456</v>
      </c>
      <c r="G217" t="s">
        <v>2851</v>
      </c>
      <c r="H217" t="s">
        <v>146</v>
      </c>
      <c r="I217" t="s">
        <v>145</v>
      </c>
      <c r="J217" t="s">
        <v>3600</v>
      </c>
      <c r="K217" t="s">
        <v>633</v>
      </c>
      <c r="L217" t="str">
        <f>LEFT(J217,141)&amp;" &lt;br&gt; &amp;nbsp;&amp;nbsp;&amp;nbsp;&amp;nbsp;&amp;nbsp;&amp;nbsp;&amp;nbsp;&amp;nbsp;"&amp;MID(J217,2,142)&amp;MID(J217,142,500)&amp;"&lt;br&gt;&lt;br&gt;"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7" t="str">
        <f>"    ref_intext_"&amp;E217&amp;": "&amp;""""&amp;H217&amp;""""</f>
        <v xml:space="preserve">    ref_intext_oconnell_et_al_2011: "O'Connell et al., 2011"</v>
      </c>
      <c r="N217" t="str">
        <f>"    ref_bib_"&amp;E217&amp;": "&amp;""""&amp;J217&amp;""""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8" spans="1:14">
      <c r="A218" t="s">
        <v>2641</v>
      </c>
      <c r="B218" t="b">
        <v>0</v>
      </c>
      <c r="C218" t="b">
        <v>0</v>
      </c>
      <c r="E218" t="s">
        <v>1930</v>
      </c>
      <c r="F218" t="s">
        <v>2458</v>
      </c>
      <c r="G218" t="s">
        <v>2853</v>
      </c>
      <c r="H218" t="s">
        <v>1716</v>
      </c>
      <c r="I218" t="s">
        <v>1716</v>
      </c>
      <c r="J218" t="s">
        <v>3601</v>
      </c>
      <c r="K218" t="s">
        <v>633</v>
      </c>
      <c r="L218" t="str">
        <f>LEFT(J218,141)&amp;" &lt;br&gt; &amp;nbsp;&amp;nbsp;&amp;nbsp;&amp;nbsp;&amp;nbsp;&amp;nbsp;&amp;nbsp;&amp;nbsp;"&amp;MID(J218,2,142)&amp;MID(J218,142,500)&amp;"&lt;br&gt;&lt;br&gt;"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8" t="str">
        <f>"    ref_intext_"&amp;E218&amp;": "&amp;""""&amp;H218&amp;""""</f>
        <v xml:space="preserve">    ref_intext_oksanen_et_al_2024: "Oksanen et al., 2024"</v>
      </c>
      <c r="N218" t="str">
        <f>"    ref_bib_"&amp;E218&amp;": "&amp;""""&amp;J218&amp;""""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9" spans="1:14">
      <c r="A219" t="s">
        <v>2642</v>
      </c>
      <c r="B219" t="b">
        <v>1</v>
      </c>
      <c r="C219" t="b">
        <v>0</v>
      </c>
      <c r="D219" t="b">
        <v>0</v>
      </c>
      <c r="E219" t="s">
        <v>1618</v>
      </c>
      <c r="F219" t="s">
        <v>2459</v>
      </c>
      <c r="G219" t="s">
        <v>2854</v>
      </c>
      <c r="H219" t="s">
        <v>143</v>
      </c>
      <c r="I219" t="s">
        <v>143</v>
      </c>
      <c r="J219" t="s">
        <v>1855</v>
      </c>
      <c r="K219" t="s">
        <v>633</v>
      </c>
      <c r="L219" t="str">
        <f>LEFT(J219,141)&amp;" &lt;br&gt; &amp;nbsp;&amp;nbsp;&amp;nbsp;&amp;nbsp;&amp;nbsp;&amp;nbsp;&amp;nbsp;&amp;nbsp;"&amp;MID(J219,2,142)&amp;MID(J219,142,500)&amp;"&lt;br&gt;&lt;br&gt;"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9" t="str">
        <f>"    ref_intext_"&amp;E219&amp;": "&amp;""""&amp;H219&amp;""""</f>
        <v xml:space="preserve">    ref_intext_pacifici_et_al_2016: "Pacifici et al., 2016"</v>
      </c>
      <c r="N219" t="str">
        <f>"    ref_bib_"&amp;E219&amp;": "&amp;""""&amp;J219&amp;""""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0" spans="1:14">
      <c r="A220" t="s">
        <v>2642</v>
      </c>
      <c r="B220" t="b">
        <v>1</v>
      </c>
      <c r="C220" t="b">
        <v>0</v>
      </c>
      <c r="D220" t="b">
        <v>1</v>
      </c>
      <c r="E220" t="s">
        <v>1619</v>
      </c>
      <c r="F220" t="s">
        <v>2460</v>
      </c>
      <c r="G220" t="s">
        <v>2855</v>
      </c>
      <c r="H220" t="s">
        <v>142</v>
      </c>
      <c r="I220" t="s">
        <v>142</v>
      </c>
      <c r="J220" t="s">
        <v>3532</v>
      </c>
      <c r="K220" t="s">
        <v>633</v>
      </c>
      <c r="L220" t="str">
        <f>LEFT(J220,141)&amp;" &lt;br&gt; &amp;nbsp;&amp;nbsp;&amp;nbsp;&amp;nbsp;&amp;nbsp;&amp;nbsp;&amp;nbsp;&amp;nbsp;"&amp;MID(J220,2,142)&amp;MID(J220,142,500)&amp;"&lt;br&gt;&lt;br&gt;"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0" t="str">
        <f>"    ref_intext_"&amp;E220&amp;": "&amp;""""&amp;H220&amp;""""</f>
        <v xml:space="preserve">    ref_intext_palencia_et_al_2021: "Palencia et al., 2021"</v>
      </c>
      <c r="N220" t="str">
        <f>"    ref_bib_"&amp;E220&amp;": "&amp;""""&amp;J220&amp;""""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1" spans="1:14">
      <c r="A221" t="s">
        <v>2642</v>
      </c>
      <c r="B221" t="b">
        <v>1</v>
      </c>
      <c r="C221" t="b">
        <v>0</v>
      </c>
      <c r="D221" t="b">
        <v>0</v>
      </c>
      <c r="E221" t="s">
        <v>1620</v>
      </c>
      <c r="F221" t="s">
        <v>2461</v>
      </c>
      <c r="G221" t="s">
        <v>2856</v>
      </c>
      <c r="H221" t="s">
        <v>141</v>
      </c>
      <c r="I221" t="s">
        <v>141</v>
      </c>
      <c r="J221" t="s">
        <v>1856</v>
      </c>
      <c r="K221" t="s">
        <v>633</v>
      </c>
      <c r="L221" t="str">
        <f>LEFT(J221,141)&amp;" &lt;br&gt; &amp;nbsp;&amp;nbsp;&amp;nbsp;&amp;nbsp;&amp;nbsp;&amp;nbsp;&amp;nbsp;&amp;nbsp;"&amp;MID(J221,2,142)&amp;MID(J221,142,500)&amp;"&lt;br&gt;&lt;br&gt;"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1" t="str">
        <f>"    ref_intext_"&amp;E221&amp;": "&amp;""""&amp;H221&amp;""""</f>
        <v xml:space="preserve">    ref_intext_palencia_et_al_2022: "Palencia et al., 2022"</v>
      </c>
      <c r="N221" t="str">
        <f>"    ref_bib_"&amp;E221&amp;": "&amp;""""&amp;J221&amp;""""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2" spans="1:14">
      <c r="A222" t="s">
        <v>2642</v>
      </c>
      <c r="B222" t="b">
        <v>1</v>
      </c>
      <c r="C222" t="b">
        <v>1</v>
      </c>
      <c r="D222" t="b">
        <v>0</v>
      </c>
      <c r="E222" t="s">
        <v>1621</v>
      </c>
      <c r="F222" t="s">
        <v>2462</v>
      </c>
      <c r="G222" t="s">
        <v>2857</v>
      </c>
      <c r="H222" t="s">
        <v>140</v>
      </c>
      <c r="I222" t="s">
        <v>140</v>
      </c>
      <c r="J222" t="s">
        <v>3564</v>
      </c>
      <c r="K222" t="s">
        <v>633</v>
      </c>
      <c r="L222" t="str">
        <f>LEFT(J222,141)&amp;" &lt;br&gt; &amp;nbsp;&amp;nbsp;&amp;nbsp;&amp;nbsp;&amp;nbsp;&amp;nbsp;&amp;nbsp;&amp;nbsp;"&amp;MID(J222,2,142)&amp;MID(J222,142,500)&amp;"&lt;br&gt;&lt;br&gt;"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2" t="str">
        <f>"    ref_intext_"&amp;E222&amp;": "&amp;""""&amp;H222&amp;""""</f>
        <v xml:space="preserve">    ref_intext_palmer_et_al_2018: "Palmer et al., 2018"</v>
      </c>
      <c r="N222" t="str">
        <f>"    ref_bib_"&amp;E222&amp;": "&amp;""""&amp;J222&amp;""""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3" spans="1:14">
      <c r="A223" t="s">
        <v>2642</v>
      </c>
      <c r="B223" t="b">
        <v>1</v>
      </c>
      <c r="C223" t="b">
        <v>0</v>
      </c>
      <c r="D223" t="b">
        <v>0</v>
      </c>
      <c r="E223" t="s">
        <v>1622</v>
      </c>
      <c r="F223" t="s">
        <v>2463</v>
      </c>
      <c r="G223" t="s">
        <v>2858</v>
      </c>
      <c r="H223" t="s">
        <v>139</v>
      </c>
      <c r="I223" t="s">
        <v>139</v>
      </c>
      <c r="J223" t="s">
        <v>3533</v>
      </c>
      <c r="K223" t="s">
        <v>633</v>
      </c>
      <c r="L223" t="str">
        <f>LEFT(J223,141)&amp;" &lt;br&gt; &amp;nbsp;&amp;nbsp;&amp;nbsp;&amp;nbsp;&amp;nbsp;&amp;nbsp;&amp;nbsp;&amp;nbsp;"&amp;MID(J223,2,142)&amp;MID(J223,142,500)&amp;"&lt;br&gt;&lt;br&gt;"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3" t="str">
        <f>"    ref_intext_"&amp;E223&amp;": "&amp;""""&amp;H223&amp;""""</f>
        <v xml:space="preserve">    ref_intext_parmenter_et_al_2003: "Parmenter et al., 2003"</v>
      </c>
      <c r="N223" t="str">
        <f>"    ref_bib_"&amp;E223&amp;": "&amp;""""&amp;J223&amp;""""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4" spans="1:14">
      <c r="A224" t="s">
        <v>2642</v>
      </c>
      <c r="B224" t="b">
        <v>0</v>
      </c>
      <c r="C224" t="b">
        <v>0</v>
      </c>
      <c r="D224" t="b">
        <v>1</v>
      </c>
      <c r="E224" t="s">
        <v>1623</v>
      </c>
      <c r="F224" t="s">
        <v>2464</v>
      </c>
      <c r="G224" t="s">
        <v>2859</v>
      </c>
      <c r="H224" t="s">
        <v>138</v>
      </c>
      <c r="I224" t="s">
        <v>138</v>
      </c>
      <c r="J224" t="s">
        <v>1857</v>
      </c>
      <c r="K224" t="s">
        <v>633</v>
      </c>
      <c r="L224" t="str">
        <f>LEFT(J224,141)&amp;" &lt;br&gt; &amp;nbsp;&amp;nbsp;&amp;nbsp;&amp;nbsp;&amp;nbsp;&amp;nbsp;&amp;nbsp;&amp;nbsp;"&amp;MID(J224,2,142)&amp;MID(J224,142,500)&amp;"&lt;br&gt;&lt;br&gt;"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4" t="str">
        <f>"    ref_intext_"&amp;E224&amp;": "&amp;""""&amp;H224&amp;""""</f>
        <v xml:space="preserve">    ref_intext_parsons_et_al_2018: "Parsons et al., 2018"</v>
      </c>
      <c r="N224" t="str">
        <f>"    ref_bib_"&amp;E224&amp;": "&amp;""""&amp;J224&amp;""""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5" spans="1:14">
      <c r="E225" t="s">
        <v>3796</v>
      </c>
      <c r="H225" t="s">
        <v>3797</v>
      </c>
      <c r="I225" t="s">
        <v>3797</v>
      </c>
      <c r="J225" t="s">
        <v>3798</v>
      </c>
      <c r="K225" s="35" t="s">
        <v>3799</v>
      </c>
      <c r="L225" t="str">
        <f>LEFT(J225,141)&amp;" &lt;br&gt; &amp;nbsp;&amp;nbsp;&amp;nbsp;&amp;nbsp;&amp;nbsp;&amp;nbsp;&amp;nbsp;&amp;nbsp;"&amp;MID(J225,2,142)&amp;MID(J225,142,500)&amp;"&lt;br&gt;&lt;br&gt;"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5" t="str">
        <f>"    ref_intext_"&amp;E225&amp;": "&amp;""""&amp;H225&amp;""""</f>
        <v xml:space="preserve">    ref_intext_ref_intext_pascal_et_al_2020: "Pascal et al., 2020"</v>
      </c>
      <c r="N225" t="str">
        <f>"    ref_bib_"&amp;E225&amp;": "&amp;""""&amp;J225&amp;""""</f>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6" spans="1:14">
      <c r="A226" t="s">
        <v>2642</v>
      </c>
      <c r="B226" t="b">
        <v>1</v>
      </c>
      <c r="C226" t="b">
        <v>0</v>
      </c>
      <c r="D226" t="b">
        <v>0</v>
      </c>
      <c r="E226" t="s">
        <v>1624</v>
      </c>
      <c r="F226" t="s">
        <v>2465</v>
      </c>
      <c r="G226" t="s">
        <v>2860</v>
      </c>
      <c r="H226" t="s">
        <v>137</v>
      </c>
      <c r="I226" t="s">
        <v>809</v>
      </c>
      <c r="J226" t="s">
        <v>3565</v>
      </c>
      <c r="K226" t="s">
        <v>633</v>
      </c>
      <c r="L226" t="str">
        <f>LEFT(J226,141)&amp;" &lt;br&gt; &amp;nbsp;&amp;nbsp;&amp;nbsp;&amp;nbsp;&amp;nbsp;&amp;nbsp;&amp;nbsp;&amp;nbsp;"&amp;MID(J226,2,142)&amp;MID(J226,142,500)&amp;"&lt;br&gt;&lt;br&gt;"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6" t="str">
        <f>"    ref_intext_"&amp;E226&amp;": "&amp;""""&amp;H226&amp;""""</f>
        <v xml:space="preserve">    ref_intext_pease_et_al_2016: "Pease et al., 2016"</v>
      </c>
      <c r="N226" t="str">
        <f>"    ref_bib_"&amp;E226&amp;": "&amp;""""&amp;J226&amp;""""</f>
        <v xml:space="preserve">    ref_bib_pease_et_al_2016: "Pease, B. S., Nielsen, C. K., &amp; Holzmueller, E. J. (2016). Single-Camera Trap Survey Designs Miss Detections: Impacts on Estimates of Occupancy and Community Metrics. *PloS One, 11*(11), e0166689. &lt;https://doi.org/10.1371/journal.pone.0166689&gt;"</v>
      </c>
    </row>
    <row r="227" spans="1:14">
      <c r="A227" t="s">
        <v>2642</v>
      </c>
      <c r="B227" t="b">
        <v>0</v>
      </c>
      <c r="C227" t="b">
        <v>0</v>
      </c>
      <c r="D227" t="b">
        <v>1</v>
      </c>
      <c r="E227" t="s">
        <v>1625</v>
      </c>
      <c r="F227" t="s">
        <v>2466</v>
      </c>
      <c r="G227" t="s">
        <v>2861</v>
      </c>
      <c r="H227" t="s">
        <v>144</v>
      </c>
      <c r="I227" t="s">
        <v>144</v>
      </c>
      <c r="J227" t="s">
        <v>3177</v>
      </c>
      <c r="K227" t="s">
        <v>633</v>
      </c>
      <c r="L227" t="str">
        <f>LEFT(J227,141)&amp;" &lt;br&gt; &amp;nbsp;&amp;nbsp;&amp;nbsp;&amp;nbsp;&amp;nbsp;&amp;nbsp;&amp;nbsp;&amp;nbsp;"&amp;MID(J227,2,142)&amp;MID(J227,142,500)&amp;"&lt;br&gt;&lt;br&gt;"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7" t="str">
        <f>"    ref_intext_"&amp;E227&amp;": "&amp;""""&amp;H227&amp;""""</f>
        <v xml:space="preserve">    ref_intext_pettorelli_et_al_2010: "Pettorelli et al., 2010"</v>
      </c>
      <c r="N227" t="str">
        <f>"    ref_bib_"&amp;E227&amp;": "&amp;""""&amp;J227&amp;""""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8" spans="1:14">
      <c r="A228" t="s">
        <v>2642</v>
      </c>
      <c r="B228" t="b">
        <v>1</v>
      </c>
      <c r="C228" t="b">
        <v>0</v>
      </c>
      <c r="D228" t="b">
        <v>0</v>
      </c>
      <c r="E228" t="s">
        <v>1626</v>
      </c>
      <c r="F228" t="s">
        <v>2467</v>
      </c>
      <c r="G228" t="s">
        <v>2862</v>
      </c>
      <c r="H228" t="s">
        <v>136</v>
      </c>
      <c r="I228" t="s">
        <v>136</v>
      </c>
      <c r="J228" t="s">
        <v>1858</v>
      </c>
      <c r="K228" t="s">
        <v>633</v>
      </c>
      <c r="L228" t="str">
        <f>LEFT(J228,141)&amp;" &lt;br&gt; &amp;nbsp;&amp;nbsp;&amp;nbsp;&amp;nbsp;&amp;nbsp;&amp;nbsp;&amp;nbsp;&amp;nbsp;"&amp;MID(J228,2,142)&amp;MID(J228,142,500)&amp;"&lt;br&gt;&lt;br&gt;"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8" t="str">
        <f>"    ref_intext_"&amp;E228&amp;": "&amp;""""&amp;H228&amp;""""</f>
        <v xml:space="preserve">    ref_intext_powell_mitchell_2012: "Powell &amp; Mitchell, 2012"</v>
      </c>
      <c r="N228" t="str">
        <f>"    ref_bib_"&amp;E228&amp;": "&amp;""""&amp;J228&amp;""""</f>
        <v xml:space="preserve">    ref_bib_powell_mitchell_2012: "Powell, R. A., &amp; Mitchell, M. S. (2012). What is a home range? *Journal of Mammalogy, 93*(4), 948-958. &lt;https://doi.org/10.1644/11-mamm-s-177.1&gt;"</v>
      </c>
    </row>
    <row r="229" spans="1:14">
      <c r="A229" t="s">
        <v>2642</v>
      </c>
      <c r="B229" t="b">
        <v>0</v>
      </c>
      <c r="C229" t="b">
        <v>0</v>
      </c>
      <c r="E229" t="s">
        <v>1933</v>
      </c>
      <c r="F229" t="s">
        <v>2468</v>
      </c>
      <c r="G229" t="s">
        <v>2863</v>
      </c>
      <c r="H229" t="s">
        <v>1934</v>
      </c>
      <c r="I229" t="s">
        <v>1934</v>
      </c>
      <c r="J229" t="s">
        <v>1932</v>
      </c>
      <c r="K229" t="s">
        <v>633</v>
      </c>
      <c r="L229" t="str">
        <f>LEFT(J229,141)&amp;" &lt;br&gt; &amp;nbsp;&amp;nbsp;&amp;nbsp;&amp;nbsp;&amp;nbsp;&amp;nbsp;&amp;nbsp;&amp;nbsp;"&amp;MID(J229,2,142)&amp;MID(J229,142,500)&amp;"&lt;br&gt;&lt;br&gt;"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9" t="str">
        <f>"    ref_intext_"&amp;E229&amp;": "&amp;""""&amp;H229&amp;""""</f>
        <v xml:space="preserve">    ref_intext_project_dragonfly_2019: "Project Dragonfly, 2019"</v>
      </c>
      <c r="N229" t="str">
        <f>"    ref_bib_"&amp;E229&amp;": "&amp;""""&amp;J229&amp;""""</f>
        <v xml:space="preserve">    ref_bib_project_dragonfly_2019: "Project Dragonfly. (2019, Jan 24). *Abundance, species richness, and diversity* [Video]. YouTube. &lt;https://www.youtube.com/watch?v=ghhZClDRK_g&amp;source_ve_path=OTY3MTQbqI&gt;"</v>
      </c>
    </row>
    <row r="230" spans="1:14">
      <c r="A230" t="s">
        <v>2642</v>
      </c>
      <c r="B230" t="b">
        <v>0</v>
      </c>
      <c r="C230" t="b">
        <v>0</v>
      </c>
      <c r="E230" t="s">
        <v>2007</v>
      </c>
      <c r="F230" t="s">
        <v>2469</v>
      </c>
      <c r="G230" t="s">
        <v>2864</v>
      </c>
      <c r="H230" t="s">
        <v>2008</v>
      </c>
      <c r="I230" t="s">
        <v>2008</v>
      </c>
      <c r="J230" t="s">
        <v>2011</v>
      </c>
      <c r="K230" t="s">
        <v>633</v>
      </c>
      <c r="L230" t="str">
        <f>LEFT(J230,141)&amp;" &lt;br&gt; &amp;nbsp;&amp;nbsp;&amp;nbsp;&amp;nbsp;&amp;nbsp;&amp;nbsp;&amp;nbsp;&amp;nbsp;"&amp;MID(J230,2,142)&amp;MID(J230,142,500)&amp;"&lt;br&gt;&lt;br&gt;"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0" t="str">
        <f>"    ref_intext_"&amp;E230&amp;": "&amp;""""&amp;H230&amp;""""</f>
        <v xml:space="preserve">    ref_intext_proteus_2019a: "Proteus, 2019a"</v>
      </c>
      <c r="N230" t="str">
        <f>"    ref_bib_"&amp;E230&amp;": "&amp;""""&amp;J230&amp;""""</f>
        <v xml:space="preserve">    ref_bib_proteus_2019a: "Proteus. (2019a, May 30). *Occupancy modelling - the difference between probability and proportion of units occupied* [Video]. YouTube. &lt;https://www.youtube.com/watch?v=zKQFY8W4ceU&gt;"</v>
      </c>
    </row>
    <row r="231" spans="1:14">
      <c r="A231" t="s">
        <v>2642</v>
      </c>
      <c r="B231" t="b">
        <v>0</v>
      </c>
      <c r="C231" t="b">
        <v>0</v>
      </c>
      <c r="E231" t="s">
        <v>2010</v>
      </c>
      <c r="F231" t="s">
        <v>2470</v>
      </c>
      <c r="G231" t="s">
        <v>2865</v>
      </c>
      <c r="H231" t="s">
        <v>2009</v>
      </c>
      <c r="I231" t="s">
        <v>2009</v>
      </c>
      <c r="J231" t="s">
        <v>2012</v>
      </c>
      <c r="K231" t="s">
        <v>633</v>
      </c>
      <c r="L231" t="str">
        <f>LEFT(J231,141)&amp;" &lt;br&gt; &amp;nbsp;&amp;nbsp;&amp;nbsp;&amp;nbsp;&amp;nbsp;&amp;nbsp;&amp;nbsp;&amp;nbsp;"&amp;MID(J231,2,142)&amp;MID(J231,142,500)&amp;"&lt;br&gt;&lt;br&gt;"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1" t="str">
        <f>"    ref_intext_"&amp;E231&amp;": "&amp;""""&amp;H231&amp;""""</f>
        <v xml:space="preserve">    ref_intext_proteus_2019b: "Proteus, 2019b"</v>
      </c>
      <c r="N231" t="str">
        <f>"    ref_bib_"&amp;E231&amp;": "&amp;""""&amp;J231&amp;""""</f>
        <v xml:space="preserve">    ref_bib_proteus_2019b: "Proteus. (2019b, Aug 22). *Occupancy models - how many covariates can I include?* [Video]. YouTube. &lt;https://www.youtube.com/watch?v=tCh7rTu6fvQ&gt;"</v>
      </c>
    </row>
    <row r="232" spans="1:14">
      <c r="A232" t="s">
        <v>2642</v>
      </c>
      <c r="B232" t="b">
        <v>0</v>
      </c>
      <c r="C232" t="b">
        <v>0</v>
      </c>
      <c r="D232" t="b">
        <v>1</v>
      </c>
      <c r="E232" t="s">
        <v>12</v>
      </c>
      <c r="F232" t="s">
        <v>2471</v>
      </c>
      <c r="G232" t="s">
        <v>2866</v>
      </c>
      <c r="H232" t="s">
        <v>135</v>
      </c>
      <c r="I232" t="s">
        <v>135</v>
      </c>
      <c r="J232" t="s">
        <v>1859</v>
      </c>
      <c r="K232" t="s">
        <v>633</v>
      </c>
      <c r="L232" t="str">
        <f>LEFT(J232,141)&amp;" &lt;br&gt; &amp;nbsp;&amp;nbsp;&amp;nbsp;&amp;nbsp;&amp;nbsp;&amp;nbsp;&amp;nbsp;&amp;nbsp;"&amp;MID(J232,2,142)&amp;MID(J232,142,500)&amp;"&lt;br&gt;&lt;br&gt;"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2" t="str">
        <f>"    ref_intext_"&amp;E232&amp;": "&amp;""""&amp;H232&amp;""""</f>
        <v xml:space="preserve">    ref_intext_pyron_2010: "Pyron, 2010"</v>
      </c>
      <c r="N232" t="str">
        <f>"    ref_bib_"&amp;E232&amp;": "&amp;""""&amp;J232&amp;""""</f>
        <v xml:space="preserve">    ref_bib_pyron_2010: "Pyron, M. (2010) Characterizing Communities. *Nature Education Knowledge, 3*(10):39. &lt;https://www.nature.com/scitable/knowledge/library/characterizing-communities-13241173/&gt;"</v>
      </c>
    </row>
    <row r="233" spans="1:14">
      <c r="A233" t="s">
        <v>2627</v>
      </c>
      <c r="B233" t="b">
        <v>1</v>
      </c>
      <c r="C233" t="b">
        <v>0</v>
      </c>
      <c r="D233" t="b">
        <v>1</v>
      </c>
      <c r="E233" t="s">
        <v>1627</v>
      </c>
      <c r="F233" t="s">
        <v>2472</v>
      </c>
      <c r="G233" t="s">
        <v>2867</v>
      </c>
      <c r="H233" t="s">
        <v>132</v>
      </c>
      <c r="I233" t="s">
        <v>132</v>
      </c>
      <c r="J233" t="s">
        <v>1860</v>
      </c>
      <c r="K233" t="s">
        <v>633</v>
      </c>
      <c r="L233" t="str">
        <f>LEFT(J233,141)&amp;" &lt;br&gt; &amp;nbsp;&amp;nbsp;&amp;nbsp;&amp;nbsp;&amp;nbsp;&amp;nbsp;&amp;nbsp;&amp;nbsp;"&amp;MID(J233,2,142)&amp;MID(J233,142,500)&amp;"&lt;br&gt;&lt;br&gt;"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3" t="str">
        <f>"    ref_intext_"&amp;E233&amp;": "&amp;""""&amp;H233&amp;""""</f>
        <v xml:space="preserve">    ref_intext_ramage_et_al_2013: "Ramage et al., 2013"</v>
      </c>
      <c r="N233" t="str">
        <f>"    ref_bib_"&amp;E233&amp;": "&amp;""""&amp;J233&amp;""""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4" spans="1:14">
      <c r="A234" t="s">
        <v>2627</v>
      </c>
      <c r="B234" t="b">
        <v>1</v>
      </c>
      <c r="C234" t="b">
        <v>0</v>
      </c>
      <c r="D234" t="b">
        <v>0</v>
      </c>
      <c r="E234" t="s">
        <v>1628</v>
      </c>
      <c r="F234" t="s">
        <v>2473</v>
      </c>
      <c r="G234" t="s">
        <v>2868</v>
      </c>
      <c r="H234" t="s">
        <v>131</v>
      </c>
      <c r="I234" t="s">
        <v>131</v>
      </c>
      <c r="J234" t="s">
        <v>1861</v>
      </c>
      <c r="K234" t="s">
        <v>633</v>
      </c>
      <c r="L234" t="str">
        <f>LEFT(J234,141)&amp;" &lt;br&gt; &amp;nbsp;&amp;nbsp;&amp;nbsp;&amp;nbsp;&amp;nbsp;&amp;nbsp;&amp;nbsp;&amp;nbsp;"&amp;MID(J234,2,142)&amp;MID(J234,142,500)&amp;"&lt;br&gt;&lt;br&gt;"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4" t="str">
        <f>"    ref_intext_"&amp;E234&amp;": "&amp;""""&amp;H234&amp;""""</f>
        <v xml:space="preserve">    ref_intext_randler_kalb_2018: "Randler &amp; Kalb, 2018"</v>
      </c>
      <c r="N234" t="str">
        <f>"    ref_bib_"&amp;E234&amp;": "&amp;""""&amp;J234&amp;""""</f>
        <v xml:space="preserve">    ref_bib_randler_kalb_2018: "Randler, C., &amp; Kalb, N. (2018). Distance and size matters: A comparison of six wildlife camera traps and their usefulness for wild birds. *Ecology and Evolution*, 1-13. &lt;https://onlinelibrary.wiley.com/doi/pdf/10.1002/ece3.4240&gt;"</v>
      </c>
    </row>
    <row r="235" spans="1:14">
      <c r="A235" t="s">
        <v>2627</v>
      </c>
      <c r="B235" t="b">
        <v>1</v>
      </c>
      <c r="C235" t="b">
        <v>0</v>
      </c>
      <c r="D235" t="b">
        <v>0</v>
      </c>
      <c r="E235" t="s">
        <v>1630</v>
      </c>
      <c r="F235" t="s">
        <v>2474</v>
      </c>
      <c r="G235" t="s">
        <v>2869</v>
      </c>
      <c r="H235" t="s">
        <v>130</v>
      </c>
      <c r="I235" t="s">
        <v>130</v>
      </c>
      <c r="J235" t="s">
        <v>1862</v>
      </c>
      <c r="K235" t="s">
        <v>633</v>
      </c>
      <c r="L235" t="str">
        <f>LEFT(J235,141)&amp;" &lt;br&gt; &amp;nbsp;&amp;nbsp;&amp;nbsp;&amp;nbsp;&amp;nbsp;&amp;nbsp;&amp;nbsp;&amp;nbsp;"&amp;MID(J235,2,142)&amp;MID(J235,142,500)&amp;"&lt;br&gt;&lt;br&gt;"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5" t="str">
        <f>"    ref_intext_"&amp;E235&amp;": "&amp;""""&amp;H235&amp;""""</f>
        <v xml:space="preserve">    ref_intext_reconyx_inc._2018: "Reconyx Inc., 2018"</v>
      </c>
      <c r="N235" t="str">
        <f>"    ref_bib_"&amp;E235&amp;": "&amp;""""&amp;J235&amp;""""</f>
        <v xml:space="preserve">    ref_bib_reconyx_inc._2018: "Reconyx Inc. (2018). Hyperfire Professional/Outdoor Instruction Manual. Holmen, WI, USA. &lt;https://www.reconyx.com/img/file/HyperFire_2_User_Guide_2018_07_05_v5.pdf&gt;"</v>
      </c>
    </row>
    <row r="236" spans="1:14">
      <c r="A236" t="s">
        <v>2627</v>
      </c>
      <c r="B236" t="b">
        <v>0</v>
      </c>
      <c r="C236" t="b">
        <v>0</v>
      </c>
      <c r="D236" t="b">
        <v>1</v>
      </c>
      <c r="E236" t="s">
        <v>1631</v>
      </c>
      <c r="F236" t="s">
        <v>2475</v>
      </c>
      <c r="G236" t="s">
        <v>2870</v>
      </c>
      <c r="H236" t="s">
        <v>129</v>
      </c>
      <c r="I236" t="s">
        <v>129</v>
      </c>
      <c r="J236" t="s">
        <v>1863</v>
      </c>
      <c r="K236" t="s">
        <v>633</v>
      </c>
      <c r="L236" t="str">
        <f>LEFT(J236,141)&amp;" &lt;br&gt; &amp;nbsp;&amp;nbsp;&amp;nbsp;&amp;nbsp;&amp;nbsp;&amp;nbsp;&amp;nbsp;&amp;nbsp;"&amp;MID(J236,2,142)&amp;MID(J236,142,500)&amp;"&lt;br&gt;&lt;br&gt;"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6" t="str">
        <f>"    ref_intext_"&amp;E236&amp;": "&amp;""""&amp;H236&amp;""""</f>
        <v xml:space="preserve">    ref_intext_rendall_et_al_2021: "Rendall et al., 2021"</v>
      </c>
      <c r="N236" t="str">
        <f>"    ref_bib_"&amp;E236&amp;": "&amp;""""&amp;J236&amp;""""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7" spans="1:14">
      <c r="A237" t="s">
        <v>2627</v>
      </c>
      <c r="B237" t="b">
        <v>1</v>
      </c>
      <c r="C237" t="b">
        <v>1</v>
      </c>
      <c r="D237" t="b">
        <v>0</v>
      </c>
      <c r="E237" t="s">
        <v>10</v>
      </c>
      <c r="F237" t="s">
        <v>2476</v>
      </c>
      <c r="G237" t="s">
        <v>2871</v>
      </c>
      <c r="H237" t="s">
        <v>128</v>
      </c>
      <c r="I237" t="s">
        <v>128</v>
      </c>
      <c r="J237" t="s">
        <v>1864</v>
      </c>
      <c r="K237" t="s">
        <v>633</v>
      </c>
      <c r="L237" t="str">
        <f>LEFT(J237,141)&amp;" &lt;br&gt; &amp;nbsp;&amp;nbsp;&amp;nbsp;&amp;nbsp;&amp;nbsp;&amp;nbsp;&amp;nbsp;&amp;nbsp;"&amp;MID(J237,2,142)&amp;MID(J237,142,500)&amp;"&lt;br&gt;&lt;br&gt;"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7" t="str">
        <f>"    ref_intext_"&amp;E237&amp;": "&amp;""""&amp;H237&amp;""""</f>
        <v xml:space="preserve">    ref_intext_risc_2019: "Resources Information Standards Committee [RISC], 2019"</v>
      </c>
      <c r="N237" t="str">
        <f>"    ref_bib_"&amp;E237&amp;": "&amp;""""&amp;J237&amp;""""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8" spans="1:14">
      <c r="A238" t="s">
        <v>2627</v>
      </c>
      <c r="B238" t="b">
        <v>1</v>
      </c>
      <c r="C238" t="b">
        <v>0</v>
      </c>
      <c r="D238" t="b">
        <v>0</v>
      </c>
      <c r="E238" t="s">
        <v>1632</v>
      </c>
      <c r="F238" t="s">
        <v>2477</v>
      </c>
      <c r="G238" t="s">
        <v>2872</v>
      </c>
      <c r="H238" t="s">
        <v>127</v>
      </c>
      <c r="I238" t="s">
        <v>127</v>
      </c>
      <c r="J238" t="s">
        <v>1865</v>
      </c>
      <c r="K238" t="s">
        <v>633</v>
      </c>
      <c r="L238" t="str">
        <f>LEFT(J238,141)&amp;" &lt;br&gt; &amp;nbsp;&amp;nbsp;&amp;nbsp;&amp;nbsp;&amp;nbsp;&amp;nbsp;&amp;nbsp;&amp;nbsp;"&amp;MID(J238,2,142)&amp;MID(J238,142,500)&amp;"&lt;br&gt;&lt;br&gt;"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8" t="str">
        <f>"    ref_intext_"&amp;E238&amp;": "&amp;""""&amp;H238&amp;""""</f>
        <v xml:space="preserve">    ref_intext_rich_et_al_2014: "Rich et al., 2014"</v>
      </c>
      <c r="N238" t="str">
        <f>"    ref_bib_"&amp;E238&amp;": "&amp;""""&amp;J238&amp;""""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9" spans="1:14">
      <c r="A239" t="s">
        <v>2627</v>
      </c>
      <c r="B239" t="b">
        <v>1</v>
      </c>
      <c r="C239" t="b">
        <v>0</v>
      </c>
      <c r="D239" t="b">
        <v>0</v>
      </c>
      <c r="E239" t="s">
        <v>1633</v>
      </c>
      <c r="F239" t="s">
        <v>2478</v>
      </c>
      <c r="G239" t="s">
        <v>2873</v>
      </c>
      <c r="H239" t="s">
        <v>126</v>
      </c>
      <c r="I239" t="s">
        <v>126</v>
      </c>
      <c r="J239" t="s">
        <v>1866</v>
      </c>
      <c r="K239" t="s">
        <v>633</v>
      </c>
      <c r="L239" t="str">
        <f>LEFT(J239,141)&amp;" &lt;br&gt; &amp;nbsp;&amp;nbsp;&amp;nbsp;&amp;nbsp;&amp;nbsp;&amp;nbsp;&amp;nbsp;&amp;nbsp;"&amp;MID(J239,2,142)&amp;MID(J239,142,500)&amp;"&lt;br&gt;&lt;br&gt;"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9" t="str">
        <f>"    ref_intext_"&amp;E239&amp;": "&amp;""""&amp;H239&amp;""""</f>
        <v xml:space="preserve">    ref_intext_ridout_linkie_2009: "Ridout &amp; Linkie, 2009"</v>
      </c>
      <c r="N239" t="str">
        <f>"    ref_bib_"&amp;E239&amp;": "&amp;""""&amp;J239&amp;""""</f>
        <v xml:space="preserve">    ref_bib_ridout_linkie_2009: "Ridout, M. S., &amp; Linkie, M. (2009). Estimating overlap of daily activity patterns from camera trap data. *Journal of Agricultural, Biological, and Environmental Statistics, 14*(3), 322–337. &lt;https://doi.org/10.1198/jabes.2009.08038&gt;"</v>
      </c>
    </row>
    <row r="240" spans="1:14">
      <c r="A240" t="s">
        <v>2627</v>
      </c>
      <c r="B240" t="b">
        <v>0</v>
      </c>
      <c r="C240" t="b">
        <v>0</v>
      </c>
      <c r="E240" t="s">
        <v>2233</v>
      </c>
      <c r="F240" t="s">
        <v>2479</v>
      </c>
      <c r="G240" t="s">
        <v>2874</v>
      </c>
      <c r="H240" t="s">
        <v>2232</v>
      </c>
      <c r="I240" t="s">
        <v>1941</v>
      </c>
      <c r="J240" t="s">
        <v>2234</v>
      </c>
      <c r="K240" t="s">
        <v>633</v>
      </c>
      <c r="L240" t="str">
        <f>LEFT(J240,141)&amp;" &lt;br&gt; &amp;nbsp;&amp;nbsp;&amp;nbsp;&amp;nbsp;&amp;nbsp;&amp;nbsp;&amp;nbsp;&amp;nbsp;"&amp;MID(J240,2,142)&amp;MID(J240,142,500)&amp;"&lt;br&gt;&lt;br&gt;"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0" t="str">
        <f>"    ref_intext_"&amp;E240&amp;": "&amp;""""&amp;H240&amp;""""</f>
        <v xml:space="preserve">    ref_intext_riffomonas_project_2022a: "Riffomonas Project, 2022a"</v>
      </c>
      <c r="N240" t="str">
        <f>"    ref_bib_"&amp;E240&amp;": "&amp;""""&amp;J240&amp;""""</f>
        <v xml:space="preserve">    ref_bib_riffomonas_project_2022a: "Riffomonas Project (2022a, Mar 17). *Using vegan to calculate alpha diversity metrics within the tidyverse in R (CC196)* [Video]. YouTube. &lt;https://www.youtube.com/watch?v=wq1SXGQYgCs&gt;"</v>
      </c>
    </row>
    <row r="241" spans="1:14">
      <c r="A241" t="s">
        <v>2627</v>
      </c>
      <c r="B241" t="b">
        <v>0</v>
      </c>
      <c r="C241" t="b">
        <v>0</v>
      </c>
      <c r="E241" t="s">
        <v>2233</v>
      </c>
      <c r="F241" t="s">
        <v>2479</v>
      </c>
      <c r="G241" t="s">
        <v>2874</v>
      </c>
      <c r="H241" t="s">
        <v>2235</v>
      </c>
      <c r="I241" t="s">
        <v>1941</v>
      </c>
      <c r="J241" t="s">
        <v>2236</v>
      </c>
      <c r="K241" t="s">
        <v>633</v>
      </c>
      <c r="L241" t="str">
        <f>LEFT(J241,141)&amp;" &lt;br&gt; &amp;nbsp;&amp;nbsp;&amp;nbsp;&amp;nbsp;&amp;nbsp;&amp;nbsp;&amp;nbsp;&amp;nbsp;"&amp;MID(J241,2,142)&amp;MID(J241,142,500)&amp;"&lt;br&gt;&lt;br&gt;"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1" t="str">
        <f>"    ref_intext_"&amp;E241&amp;": "&amp;""""&amp;H241&amp;""""</f>
        <v xml:space="preserve">    ref_intext_riffomonas_project_2022a: "Riffomonas Project, 2022b"</v>
      </c>
      <c r="N241" t="str">
        <f>"    ref_bib_"&amp;E241&amp;": "&amp;""""&amp;J241&amp;""""</f>
        <v xml:space="preserve">    ref_bib_riffomonas_project_2022a: "Riffomonas Project (2022b, Mar 24). *Generating a rarefaction curve from collector's curves in R within the tidyverse (CC198)* [Video]. YouTube. &lt;https://www.youtube.com/watch?v=ywHVb0Q-qsM&gt;"</v>
      </c>
    </row>
    <row r="242" spans="1:14">
      <c r="A242" t="s">
        <v>2627</v>
      </c>
      <c r="B242" t="b">
        <v>0</v>
      </c>
      <c r="C242" t="b">
        <v>0</v>
      </c>
      <c r="E242" t="s">
        <v>2230</v>
      </c>
      <c r="F242" t="s">
        <v>2572</v>
      </c>
      <c r="G242" t="s">
        <v>2967</v>
      </c>
      <c r="H242" t="s">
        <v>2237</v>
      </c>
      <c r="I242" t="s">
        <v>2237</v>
      </c>
      <c r="J242" t="s">
        <v>2231</v>
      </c>
      <c r="K242" t="s">
        <v>633</v>
      </c>
      <c r="L242" t="str">
        <f>LEFT(J242,141)&amp;" &lt;br&gt; &amp;nbsp;&amp;nbsp;&amp;nbsp;&amp;nbsp;&amp;nbsp;&amp;nbsp;&amp;nbsp;&amp;nbsp;"&amp;MID(J242,2,142)&amp;MID(J242,142,500)&amp;"&lt;br&gt;&lt;br&gt;"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2" t="str">
        <f>"    ref_intext_"&amp;E242&amp;": "&amp;""""&amp;H242&amp;""""</f>
        <v xml:space="preserve">    ref_intext_rk_stats_2018: "Rob K Statistics, 2018"</v>
      </c>
      <c r="N242" t="str">
        <f>"    ref_bib_"&amp;E242&amp;": "&amp;""""&amp;J242&amp;""""</f>
        <v xml:space="preserve">    ref_bib_rk_stats_2018: "Rob K Statistics (2018, Oct 16). *Species Accumulation Curves* [Video]. YouTube. &lt;https://www.youtube.com/watch?v=Jj7LYrU_6RA&amp;t=3s&gt;"</v>
      </c>
    </row>
    <row r="243" spans="1:14">
      <c r="A243" t="s">
        <v>2627</v>
      </c>
      <c r="B243" t="b">
        <v>1</v>
      </c>
      <c r="C243" t="b">
        <v>0</v>
      </c>
      <c r="D243" t="b">
        <v>0</v>
      </c>
      <c r="E243" t="s">
        <v>1634</v>
      </c>
      <c r="F243" t="s">
        <v>2480</v>
      </c>
      <c r="G243" t="s">
        <v>2875</v>
      </c>
      <c r="H243" t="s">
        <v>125</v>
      </c>
      <c r="I243" t="s">
        <v>125</v>
      </c>
      <c r="J243" t="s">
        <v>1867</v>
      </c>
      <c r="K243" t="s">
        <v>633</v>
      </c>
      <c r="L243" t="str">
        <f>LEFT(J243,141)&amp;" &lt;br&gt; &amp;nbsp;&amp;nbsp;&amp;nbsp;&amp;nbsp;&amp;nbsp;&amp;nbsp;&amp;nbsp;&amp;nbsp;"&amp;MID(J243,2,142)&amp;MID(J243,142,500)&amp;"&lt;br&gt;&lt;br&gt;"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3" t="str">
        <f>"    ref_intext_"&amp;E243&amp;": "&amp;""""&amp;H243&amp;""""</f>
        <v xml:space="preserve">    ref_intext_robinson_et_al_2020: "Robinson et al., 2020"</v>
      </c>
      <c r="N243" t="str">
        <f>"    ref_bib_"&amp;E243&amp;": "&amp;""""&amp;J243&amp;""""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4" spans="1:14">
      <c r="A244" t="s">
        <v>2627</v>
      </c>
      <c r="B244" t="b">
        <v>0</v>
      </c>
      <c r="C244" t="b">
        <v>0</v>
      </c>
      <c r="E244" t="s">
        <v>2025</v>
      </c>
      <c r="F244" t="s">
        <v>2481</v>
      </c>
      <c r="G244" t="s">
        <v>2876</v>
      </c>
      <c r="H244" t="s">
        <v>2024</v>
      </c>
      <c r="I244" t="s">
        <v>2024</v>
      </c>
      <c r="J244" t="s">
        <v>2023</v>
      </c>
      <c r="K244" t="s">
        <v>633</v>
      </c>
      <c r="L244" t="str">
        <f>LEFT(J244,141)&amp;" &lt;br&gt; &amp;nbsp;&amp;nbsp;&amp;nbsp;&amp;nbsp;&amp;nbsp;&amp;nbsp;&amp;nbsp;&amp;nbsp;"&amp;MID(J244,2,142)&amp;MID(J244,142,500)&amp;"&lt;br&gt;&lt;br&gt;"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4" t="str">
        <f>"    ref_intext_"&amp;E244&amp;": "&amp;""""&amp;H244&amp;""""</f>
        <v xml:space="preserve">    ref_intext_roeland_2020: "Roeland, 2020"</v>
      </c>
      <c r="N244" t="str">
        <f>"    ref_bib_"&amp;E244&amp;": "&amp;""""&amp;J244&amp;""""</f>
        <v xml:space="preserve">    ref_bib_roeland_2020: "Roeland Kindt, R. (2020). *Species Accumulation Curves with vegan, BiodiversityR and ggplot2.* &lt;https://rpubs.com/Roeland-KINDT/694021&gt;"</v>
      </c>
    </row>
    <row r="245" spans="1:14">
      <c r="A245" t="s">
        <v>2627</v>
      </c>
      <c r="B245" t="b">
        <v>0</v>
      </c>
      <c r="C245" t="b">
        <v>0</v>
      </c>
      <c r="D245" t="b">
        <v>1</v>
      </c>
      <c r="E245" t="s">
        <v>1635</v>
      </c>
      <c r="F245" t="s">
        <v>2482</v>
      </c>
      <c r="G245" t="s">
        <v>2877</v>
      </c>
      <c r="H245" t="s">
        <v>124</v>
      </c>
      <c r="I245" t="s">
        <v>124</v>
      </c>
      <c r="J245" t="s">
        <v>1868</v>
      </c>
      <c r="K245" t="s">
        <v>633</v>
      </c>
      <c r="L245" t="str">
        <f>LEFT(J245,141)&amp;" &lt;br&gt; &amp;nbsp;&amp;nbsp;&amp;nbsp;&amp;nbsp;&amp;nbsp;&amp;nbsp;&amp;nbsp;&amp;nbsp;"&amp;MID(J245,2,142)&amp;MID(J245,142,500)&amp;"&lt;br&gt;&lt;br&gt;"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5" t="str">
        <f>"    ref_intext_"&amp;E245&amp;": "&amp;""""&amp;H245&amp;""""</f>
        <v xml:space="preserve">    ref_intext_roemer_et_al_2009: "Roemer et al., 2009"</v>
      </c>
      <c r="N245" t="str">
        <f>"    ref_bib_"&amp;E245&amp;": "&amp;""""&amp;J245&amp;""""</f>
        <v xml:space="preserve">    ref_bib_roemer_et_al_2009: "Roemer, G. W., Gompper, M. E., &amp; Van Valkenburgh, B. (2009). The Ecological Role of the Mammalian Mesocarnivore. *BioScience*, *59*(2), 165–173. &lt;https://doi.org/10.1525/bio.2009.59.2.9&gt;"</v>
      </c>
    </row>
    <row r="246" spans="1:14">
      <c r="A246" t="s">
        <v>2627</v>
      </c>
      <c r="B246" t="b">
        <v>1</v>
      </c>
      <c r="C246" t="b">
        <v>1</v>
      </c>
      <c r="D246" t="b">
        <v>0</v>
      </c>
      <c r="E246" t="s">
        <v>1638</v>
      </c>
      <c r="F246" t="s">
        <v>2483</v>
      </c>
      <c r="G246" t="s">
        <v>2878</v>
      </c>
      <c r="H246" t="s">
        <v>123</v>
      </c>
      <c r="I246" t="s">
        <v>123</v>
      </c>
      <c r="J246" t="s">
        <v>3534</v>
      </c>
      <c r="K246" t="s">
        <v>633</v>
      </c>
      <c r="L246" t="str">
        <f>LEFT(J246,141)&amp;" &lt;br&gt; &amp;nbsp;&amp;nbsp;&amp;nbsp;&amp;nbsp;&amp;nbsp;&amp;nbsp;&amp;nbsp;&amp;nbsp;"&amp;MID(J246,2,142)&amp;MID(J246,142,500)&amp;"&lt;br&gt;&lt;br&gt;"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6" t="str">
        <f>"    ref_intext_"&amp;E246&amp;": "&amp;""""&amp;H246&amp;""""</f>
        <v xml:space="preserve">    ref_intext_rovero_marshall_2009: "Rovero &amp; Marshall, 2009"</v>
      </c>
      <c r="N246" t="str">
        <f>"    ref_bib_"&amp;E246&amp;": "&amp;""""&amp;J246&amp;""""</f>
        <v xml:space="preserve">    ref_bib_rovero_marshall_2009: "Rovero, F., &amp; Marshall, A. R. (2009). Camera Trapping Photographic Rate as an Index of Density in Forest Ungulates. *Journal of Applied Ecology*, *46*(5), 1011–1017. &lt;https://www.jstor.org/stable/25623081&gt;"</v>
      </c>
    </row>
    <row r="247" spans="1:14">
      <c r="A247" t="s">
        <v>2627</v>
      </c>
      <c r="B247" t="b">
        <v>1</v>
      </c>
      <c r="C247" t="b">
        <v>1</v>
      </c>
      <c r="D247" t="b">
        <v>0</v>
      </c>
      <c r="E247" t="s">
        <v>1639</v>
      </c>
      <c r="F247" t="s">
        <v>2484</v>
      </c>
      <c r="G247" t="s">
        <v>2879</v>
      </c>
      <c r="H247" t="s">
        <v>122</v>
      </c>
      <c r="I247" t="s">
        <v>122</v>
      </c>
      <c r="J247" t="s">
        <v>3576</v>
      </c>
      <c r="K247" t="s">
        <v>633</v>
      </c>
      <c r="L247" t="str">
        <f>LEFT(J247,141)&amp;" &lt;br&gt; &amp;nbsp;&amp;nbsp;&amp;nbsp;&amp;nbsp;&amp;nbsp;&amp;nbsp;&amp;nbsp;&amp;nbsp;"&amp;MID(J247,2,142)&amp;MID(J247,142,500)&amp;"&lt;br&gt;&lt;br&gt;"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7" t="str">
        <f>"    ref_intext_"&amp;E247&amp;": "&amp;""""&amp;H247&amp;""""</f>
        <v xml:space="preserve">    ref_intext_rovero_zimmermann_2016: "Rovero &amp; Zimmermann, 2016"</v>
      </c>
      <c r="N247" t="str">
        <f>"    ref_bib_"&amp;E247&amp;": "&amp;""""&amp;J247&amp;""""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8" spans="1:14">
      <c r="A248" t="s">
        <v>2627</v>
      </c>
      <c r="B248" t="b">
        <v>1</v>
      </c>
      <c r="C248" t="b">
        <v>1</v>
      </c>
      <c r="D248" t="b">
        <v>0</v>
      </c>
      <c r="E248" t="s">
        <v>1637</v>
      </c>
      <c r="F248" t="s">
        <v>2486</v>
      </c>
      <c r="G248" t="s">
        <v>2881</v>
      </c>
      <c r="H248" t="s">
        <v>120</v>
      </c>
      <c r="I248" t="s">
        <v>120</v>
      </c>
      <c r="J248" t="s">
        <v>1869</v>
      </c>
      <c r="K248" t="s">
        <v>633</v>
      </c>
      <c r="L248" t="str">
        <f>LEFT(J248,141)&amp;" &lt;br&gt; &amp;nbsp;&amp;nbsp;&amp;nbsp;&amp;nbsp;&amp;nbsp;&amp;nbsp;&amp;nbsp;&amp;nbsp;"&amp;MID(J248,2,142)&amp;MID(J248,142,500)&amp;"&lt;br&gt;&lt;br&gt;"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8" t="str">
        <f>"    ref_intext_"&amp;E248&amp;": "&amp;""""&amp;H248&amp;""""</f>
        <v xml:space="preserve">    ref_intext_rovero_et_al_2013: "Rovero et al., 2013"</v>
      </c>
      <c r="N248" t="str">
        <f>"    ref_bib_"&amp;E248&amp;": "&amp;""""&amp;J248&amp;""""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9" spans="1:14">
      <c r="A249" t="s">
        <v>2627</v>
      </c>
      <c r="B249" t="b">
        <v>0</v>
      </c>
      <c r="C249" t="b">
        <v>0</v>
      </c>
      <c r="D249" t="b">
        <v>1</v>
      </c>
      <c r="E249" t="s">
        <v>1636</v>
      </c>
      <c r="F249" t="s">
        <v>2485</v>
      </c>
      <c r="G249" t="s">
        <v>2880</v>
      </c>
      <c r="H249" t="s">
        <v>121</v>
      </c>
      <c r="I249" t="s">
        <v>808</v>
      </c>
      <c r="J249" t="s">
        <v>1870</v>
      </c>
      <c r="K249" t="s">
        <v>633</v>
      </c>
      <c r="L249" t="str">
        <f>LEFT(J249,141)&amp;" &lt;br&gt; &amp;nbsp;&amp;nbsp;&amp;nbsp;&amp;nbsp;&amp;nbsp;&amp;nbsp;&amp;nbsp;&amp;nbsp;"&amp;MID(J249,2,142)&amp;MID(J249,142,500)&amp;"&lt;br&gt;&lt;br&gt;"</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9" t="str">
        <f>"    ref_intext_"&amp;E249&amp;": "&amp;""""&amp;H249&amp;""""</f>
        <v xml:space="preserve">    ref_intext_rovero_et_al_2010: "Rovero et al., 2010"</v>
      </c>
      <c r="N249" t="str">
        <f>"    ref_bib_"&amp;E249&amp;": "&amp;""""&amp;J249&amp;""""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50" spans="1:14">
      <c r="A250" t="s">
        <v>2627</v>
      </c>
      <c r="B250" t="b">
        <v>1</v>
      </c>
      <c r="C250" t="b">
        <v>0</v>
      </c>
      <c r="D250" t="b">
        <v>0</v>
      </c>
      <c r="E250" t="s">
        <v>1640</v>
      </c>
      <c r="F250" t="s">
        <v>2487</v>
      </c>
      <c r="G250" t="s">
        <v>2882</v>
      </c>
      <c r="H250" t="s">
        <v>119</v>
      </c>
      <c r="I250" t="s">
        <v>119</v>
      </c>
      <c r="J250" t="s">
        <v>3566</v>
      </c>
      <c r="K250" t="s">
        <v>633</v>
      </c>
      <c r="L250" t="str">
        <f>LEFT(J250,141)&amp;" &lt;br&gt; &amp;nbsp;&amp;nbsp;&amp;nbsp;&amp;nbsp;&amp;nbsp;&amp;nbsp;&amp;nbsp;&amp;nbsp;"&amp;MID(J250,2,142)&amp;MID(J250,142,500)&amp;"&lt;br&gt;&lt;br&gt;"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0" t="str">
        <f>"    ref_intext_"&amp;E250&amp;": "&amp;""""&amp;H250&amp;""""</f>
        <v xml:space="preserve">    ref_intext_rowcliffe_carbone_2008: "Rowcliffe &amp; Carbone, 2008"</v>
      </c>
      <c r="N250" t="str">
        <f>"    ref_bib_"&amp;E250&amp;": "&amp;""""&amp;J250&amp;""""</f>
        <v xml:space="preserve">    ref_bib_rowcliffe_carbone_2008: "Rowcliffe, J. M., &amp; Carbone, C. (2008). Surveys Using Camera Traps: Are We Looking to a Brighter Future? *Animal Conservation, 11*(3), 185–86. &lt;https://doi.org/10.1111/j.1469-1795.2008.00180.x&gt;"</v>
      </c>
    </row>
    <row r="251" spans="1:14">
      <c r="A251" t="s">
        <v>2627</v>
      </c>
      <c r="B251" t="b">
        <v>1</v>
      </c>
      <c r="C251" t="b">
        <v>0</v>
      </c>
      <c r="D251" t="b">
        <v>1</v>
      </c>
      <c r="E251" t="s">
        <v>1641</v>
      </c>
      <c r="F251" t="s">
        <v>2488</v>
      </c>
      <c r="G251" t="s">
        <v>2883</v>
      </c>
      <c r="H251" t="s">
        <v>118</v>
      </c>
      <c r="I251" t="s">
        <v>118</v>
      </c>
      <c r="J251" t="s">
        <v>3535</v>
      </c>
      <c r="K251" t="s">
        <v>633</v>
      </c>
      <c r="L251" t="str">
        <f>LEFT(J251,141)&amp;" &lt;br&gt; &amp;nbsp;&amp;nbsp;&amp;nbsp;&amp;nbsp;&amp;nbsp;&amp;nbsp;&amp;nbsp;&amp;nbsp;"&amp;MID(J251,2,142)&amp;MID(J251,142,500)&amp;"&lt;br&gt;&lt;br&gt;"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1" t="str">
        <f>"    ref_intext_"&amp;E251&amp;": "&amp;""""&amp;H251&amp;""""</f>
        <v xml:space="preserve">    ref_intext_rowcliffe_et_al_2008: "Rowcliffe et al., 2008"</v>
      </c>
      <c r="N251" t="str">
        <f>"    ref_bib_"&amp;E251&amp;": "&amp;""""&amp;J251&amp;""""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2" spans="1:14">
      <c r="A252" t="s">
        <v>2627</v>
      </c>
      <c r="B252" t="b">
        <v>1</v>
      </c>
      <c r="C252" t="b">
        <v>0</v>
      </c>
      <c r="D252" t="b">
        <v>0</v>
      </c>
      <c r="E252" t="s">
        <v>1642</v>
      </c>
      <c r="F252" t="s">
        <v>2489</v>
      </c>
      <c r="G252" t="s">
        <v>2884</v>
      </c>
      <c r="H252" t="s">
        <v>114</v>
      </c>
      <c r="I252" t="s">
        <v>114</v>
      </c>
      <c r="J252" t="s">
        <v>1871</v>
      </c>
      <c r="K252" t="s">
        <v>633</v>
      </c>
      <c r="L252" t="str">
        <f>LEFT(J252,141)&amp;" &lt;br&gt; &amp;nbsp;&amp;nbsp;&amp;nbsp;&amp;nbsp;&amp;nbsp;&amp;nbsp;&amp;nbsp;&amp;nbsp;"&amp;MID(J252,2,142)&amp;MID(J252,142,500)&amp;"&lt;br&gt;&lt;br&gt;"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2" t="str">
        <f>"    ref_intext_"&amp;E252&amp;": "&amp;""""&amp;H252&amp;""""</f>
        <v xml:space="preserve">    ref_intext_rowcliffe_et_al_2011: "Rowcliffe et al., 2011"</v>
      </c>
      <c r="N252" t="str">
        <f>"    ref_bib_"&amp;E252&amp;": "&amp;""""&amp;J252&amp;""""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3" spans="1:14">
      <c r="A253" t="s">
        <v>2627</v>
      </c>
      <c r="B253" t="b">
        <v>1</v>
      </c>
      <c r="C253" t="b">
        <v>0</v>
      </c>
      <c r="D253" t="b">
        <v>0</v>
      </c>
      <c r="E253" t="s">
        <v>1643</v>
      </c>
      <c r="F253" t="s">
        <v>2490</v>
      </c>
      <c r="G253" t="s">
        <v>2885</v>
      </c>
      <c r="H253" t="s">
        <v>116</v>
      </c>
      <c r="I253" t="s">
        <v>116</v>
      </c>
      <c r="J253" t="s">
        <v>3536</v>
      </c>
      <c r="K253" t="s">
        <v>633</v>
      </c>
      <c r="L253" t="str">
        <f>LEFT(J253,141)&amp;" &lt;br&gt; &amp;nbsp;&amp;nbsp;&amp;nbsp;&amp;nbsp;&amp;nbsp;&amp;nbsp;&amp;nbsp;&amp;nbsp;"&amp;MID(J253,2,142)&amp;MID(J253,142,500)&amp;"&lt;br&gt;&lt;br&gt;"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3" t="str">
        <f>"    ref_intext_"&amp;E253&amp;": "&amp;""""&amp;H253&amp;""""</f>
        <v xml:space="preserve">    ref_intext_rowcliffe_et_al_2013: "Rowcliffe et al., 2013"</v>
      </c>
      <c r="N253" t="str">
        <f>"    ref_bib_"&amp;E253&amp;": "&amp;""""&amp;J253&amp;""""</f>
        <v xml:space="preserve">    ref_bib_rowcliffe_et_al_2013: "Rowcliffe, J. M., Kays, R., Carbone, C., &amp; Jansen, P. A. (2013). Clarifying assumptions behind the estimation of animal Density from camera trap rates. *The Journal of Wildlife Management, 77*(5), 876–876. &lt;https://doi.org/10.1002/jwmg.533&gt;"</v>
      </c>
    </row>
    <row r="254" spans="1:14">
      <c r="A254" t="s">
        <v>2627</v>
      </c>
      <c r="B254" t="b">
        <v>1</v>
      </c>
      <c r="C254" t="b">
        <v>0</v>
      </c>
      <c r="D254" t="b">
        <v>0</v>
      </c>
      <c r="E254" t="s">
        <v>1644</v>
      </c>
      <c r="F254" t="s">
        <v>2491</v>
      </c>
      <c r="G254" t="s">
        <v>2886</v>
      </c>
      <c r="H254" t="s">
        <v>115</v>
      </c>
      <c r="I254" t="s">
        <v>115</v>
      </c>
      <c r="J254" t="s">
        <v>1872</v>
      </c>
      <c r="K254" t="s">
        <v>633</v>
      </c>
      <c r="L254" t="str">
        <f>LEFT(J254,141)&amp;" &lt;br&gt; &amp;nbsp;&amp;nbsp;&amp;nbsp;&amp;nbsp;&amp;nbsp;&amp;nbsp;&amp;nbsp;&amp;nbsp;"&amp;MID(J254,2,142)&amp;MID(J254,142,500)&amp;"&lt;br&gt;&lt;br&gt;"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4" t="str">
        <f>"    ref_intext_"&amp;E254&amp;": "&amp;""""&amp;H254&amp;""""</f>
        <v xml:space="preserve">    ref_intext_rowcliffe_et_al_2014: "Rowcliffe et al., 2014"</v>
      </c>
      <c r="N254" t="str">
        <f>"    ref_bib_"&amp;E254&amp;": "&amp;""""&amp;J254&amp;""""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55" spans="1:14">
      <c r="A255" t="s">
        <v>2627</v>
      </c>
      <c r="B255" t="b">
        <v>1</v>
      </c>
      <c r="C255" t="b">
        <v>0</v>
      </c>
      <c r="D255" t="b">
        <v>0</v>
      </c>
      <c r="E255" t="s">
        <v>1645</v>
      </c>
      <c r="F255" t="s">
        <v>2492</v>
      </c>
      <c r="G255" t="s">
        <v>2887</v>
      </c>
      <c r="H255" t="s">
        <v>117</v>
      </c>
      <c r="I255" t="s">
        <v>117</v>
      </c>
      <c r="J255" t="s">
        <v>1873</v>
      </c>
      <c r="K255" t="s">
        <v>633</v>
      </c>
      <c r="L255" t="str">
        <f>LEFT(J255,141)&amp;" &lt;br&gt; &amp;nbsp;&amp;nbsp;&amp;nbsp;&amp;nbsp;&amp;nbsp;&amp;nbsp;&amp;nbsp;&amp;nbsp;"&amp;MID(J255,2,142)&amp;MID(J255,142,500)&amp;"&lt;br&gt;&lt;br&gt;"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5" t="str">
        <f>"    ref_intext_"&amp;E255&amp;": "&amp;""""&amp;H255&amp;""""</f>
        <v xml:space="preserve">    ref_intext_rowcliffe_et_al_2016: "Rowcliffe et al., 2016"</v>
      </c>
      <c r="N255" t="str">
        <f>"    ref_bib_"&amp;E255&amp;": "&amp;""""&amp;J255&amp;""""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6" spans="1:14">
      <c r="A256" s="8"/>
      <c r="B256" s="8"/>
      <c r="C256" s="8"/>
      <c r="D256" s="8"/>
      <c r="E256" s="8" t="s">
        <v>3898</v>
      </c>
      <c r="F256" s="8"/>
      <c r="G256" s="8"/>
      <c r="H256" s="8" t="s">
        <v>3895</v>
      </c>
      <c r="I256" s="8" t="s">
        <v>3895</v>
      </c>
      <c r="J256" s="8" t="s">
        <v>3899</v>
      </c>
      <c r="K256" s="8"/>
      <c r="L256" s="8"/>
      <c r="M256" t="str">
        <f>"    ref_intext_"&amp;E256&amp;": "&amp;""""&amp;H256&amp;""""</f>
        <v xml:space="preserve">    ref_intext_royle_dorazio_2012: "Royle &amp; Dorazio, 2012"</v>
      </c>
      <c r="N256" t="str">
        <f>"    ref_bib_"&amp;E256&amp;": "&amp;""""&amp;J256&amp;""""</f>
        <v xml:space="preserve">    ref_bib_royle_dorazio_2012: "Royle, J. A., &amp; Dorazio, R. M. (2012). Parameter-expanded data augmentation for Bayesian analysis of capture–recapture models. *Journal of Ornithology, 152*(S2), 521–537. &lt;https://doi.org/10.1007/s10336-010-0619-4&gt;"</v>
      </c>
    </row>
    <row r="257" spans="1:14">
      <c r="A257" t="s">
        <v>2627</v>
      </c>
      <c r="B257" t="b">
        <v>1</v>
      </c>
      <c r="C257" t="b">
        <v>0</v>
      </c>
      <c r="D257" t="b">
        <v>0</v>
      </c>
      <c r="E257" t="s">
        <v>1648</v>
      </c>
      <c r="F257" t="s">
        <v>2493</v>
      </c>
      <c r="G257" t="s">
        <v>2888</v>
      </c>
      <c r="H257" t="s">
        <v>112</v>
      </c>
      <c r="I257" t="s">
        <v>112</v>
      </c>
      <c r="J257" t="s">
        <v>1874</v>
      </c>
      <c r="K257" t="s">
        <v>633</v>
      </c>
      <c r="L257" t="str">
        <f>LEFT(J257,141)&amp;" &lt;br&gt; &amp;nbsp;&amp;nbsp;&amp;nbsp;&amp;nbsp;&amp;nbsp;&amp;nbsp;&amp;nbsp;&amp;nbsp;"&amp;MID(J257,2,142)&amp;MID(J257,142,500)&amp;"&lt;br&gt;&lt;br&gt;"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7" t="str">
        <f>"    ref_intext_"&amp;E257&amp;": "&amp;""""&amp;H257&amp;""""</f>
        <v xml:space="preserve">    ref_intext_royle_nichols_2003: "Royle &amp; Nichols, 2003"</v>
      </c>
      <c r="N257" t="str">
        <f>"    ref_bib_"&amp;E257&amp;": "&amp;""""&amp;J257&amp;""""</f>
        <v xml:space="preserve">    ref_bib_royle_nichols_2003: "Royle, J. A., &amp; Nichols, J. D. (2003). Estimating abundance from repeated presence–absence data or point counts. *Ecology, 84*, 777–790. &lt;https://doi.org/10.1890/0012-9658(2003)084[0777:EAFRPA]2.0.CO;2&gt;"</v>
      </c>
    </row>
    <row r="258" spans="1:14">
      <c r="A258" t="s">
        <v>2627</v>
      </c>
      <c r="B258" t="b">
        <v>1</v>
      </c>
      <c r="C258" t="b">
        <v>1</v>
      </c>
      <c r="D258" t="b">
        <v>0</v>
      </c>
      <c r="E258" t="s">
        <v>1649</v>
      </c>
      <c r="F258" t="s">
        <v>2494</v>
      </c>
      <c r="G258" t="s">
        <v>2889</v>
      </c>
      <c r="H258" t="s">
        <v>111</v>
      </c>
      <c r="I258" t="s">
        <v>111</v>
      </c>
      <c r="J258" t="s">
        <v>1875</v>
      </c>
      <c r="K258" t="s">
        <v>633</v>
      </c>
      <c r="L258" t="str">
        <f>LEFT(J258,141)&amp;" &lt;br&gt; &amp;nbsp;&amp;nbsp;&amp;nbsp;&amp;nbsp;&amp;nbsp;&amp;nbsp;&amp;nbsp;&amp;nbsp;"&amp;MID(J258,2,142)&amp;MID(J258,142,500)&amp;"&lt;br&gt;&lt;br&gt;"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8" t="str">
        <f>"    ref_intext_"&amp;E258&amp;": "&amp;""""&amp;H258&amp;""""</f>
        <v xml:space="preserve">    ref_intext_royle_young_2008: "Royle &amp; Young, 2008"</v>
      </c>
      <c r="N258" t="str">
        <f>"    ref_bib_"&amp;E258&amp;": "&amp;""""&amp;J258&amp;""""</f>
        <v xml:space="preserve">    ref_bib_royle_young_2008: "Royle, J. A., &amp; Young, K. V. (2008). A hierarchical model for spatial capture-recapture data. *Ecology, 89*(8), 2281–2289. &lt;https://doi.org/10.1890/07-0601.1&gt;"</v>
      </c>
    </row>
    <row r="259" spans="1:14">
      <c r="A259" t="s">
        <v>2627</v>
      </c>
      <c r="B259" t="b">
        <v>1</v>
      </c>
      <c r="C259" t="b">
        <v>0</v>
      </c>
      <c r="D259" t="b">
        <v>0</v>
      </c>
      <c r="E259" t="s">
        <v>1646</v>
      </c>
      <c r="F259" t="s">
        <v>2495</v>
      </c>
      <c r="G259" t="s">
        <v>2890</v>
      </c>
      <c r="H259" t="s">
        <v>109</v>
      </c>
      <c r="I259" t="s">
        <v>109</v>
      </c>
      <c r="J259" t="s">
        <v>3538</v>
      </c>
      <c r="K259" t="s">
        <v>633</v>
      </c>
      <c r="L259" t="str">
        <f>LEFT(J259,141)&amp;" &lt;br&gt; &amp;nbsp;&amp;nbsp;&amp;nbsp;&amp;nbsp;&amp;nbsp;&amp;nbsp;&amp;nbsp;&amp;nbsp;"&amp;MID(J259,2,142)&amp;MID(J259,142,500)&amp;"&lt;br&gt;&lt;br&gt;"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9" t="str">
        <f>"    ref_intext_"&amp;E259&amp;": "&amp;""""&amp;H259&amp;""""</f>
        <v xml:space="preserve">    ref_intext_royle_et_al_2009: "Royle et al., 2009"</v>
      </c>
      <c r="N259" t="str">
        <f>"    ref_bib_"&amp;E259&amp;": "&amp;""""&amp;J259&amp;""""</f>
        <v xml:space="preserve">    ref_bib_royle_et_al_2009: "Royle, J. A., Nichols, J. D., Karanth, K. U., &amp; Gopalaswamy, A. M. (2009). A hierarchical model for estimating Density in camera-trap studies. *Journal of Applied Ecology, 46*(1), 118–127. &lt;https://doi.org/10.1111/j.1365-2664.2008.01578.x&gt;"</v>
      </c>
    </row>
    <row r="260" spans="1:14">
      <c r="A260" t="s">
        <v>2627</v>
      </c>
      <c r="B260" t="b">
        <v>1</v>
      </c>
      <c r="C260" t="b">
        <v>0</v>
      </c>
      <c r="D260" t="b">
        <v>0</v>
      </c>
      <c r="E260" t="s">
        <v>9</v>
      </c>
      <c r="F260" t="s">
        <v>2497</v>
      </c>
      <c r="G260" t="s">
        <v>2892</v>
      </c>
      <c r="H260" t="s">
        <v>113</v>
      </c>
      <c r="I260" t="s">
        <v>113</v>
      </c>
      <c r="J260" t="s">
        <v>1876</v>
      </c>
      <c r="K260" t="s">
        <v>633</v>
      </c>
      <c r="L260" t="str">
        <f>LEFT(J260,141)&amp;" &lt;br&gt; &amp;nbsp;&amp;nbsp;&amp;nbsp;&amp;nbsp;&amp;nbsp;&amp;nbsp;&amp;nbsp;&amp;nbsp;"&amp;MID(J260,2,142)&amp;MID(J260,142,500)&amp;"&lt;br&gt;&lt;br&gt;"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60" t="str">
        <f>"    ref_intext_"&amp;E260&amp;": "&amp;""""&amp;H260&amp;""""</f>
        <v xml:space="preserve">    ref_intext_royle_2004: "Royle, 2004"</v>
      </c>
      <c r="N260" t="str">
        <f>"    ref_bib_"&amp;E260&amp;": "&amp;""""&amp;J260&amp;""""</f>
        <v xml:space="preserve">    ref_bib_royle_2004: "Royle, J. A. (2004). N-mixture Models for estimating population size from spatially Repeated Counts. *International Biometric Society, 60*(1), 108–115. &lt;https://www.jstor.org/stable/3695558&gt;"</v>
      </c>
    </row>
    <row r="261" spans="1:14">
      <c r="A261" t="s">
        <v>2627</v>
      </c>
      <c r="B261" t="b">
        <v>1</v>
      </c>
      <c r="C261" t="b">
        <v>0</v>
      </c>
      <c r="D261" t="b">
        <v>0</v>
      </c>
      <c r="E261" t="s">
        <v>1647</v>
      </c>
      <c r="F261" t="s">
        <v>2496</v>
      </c>
      <c r="G261" t="s">
        <v>2891</v>
      </c>
      <c r="H261" t="s">
        <v>110</v>
      </c>
      <c r="I261" t="s">
        <v>807</v>
      </c>
      <c r="J261" t="s">
        <v>3537</v>
      </c>
      <c r="K261" t="s">
        <v>633</v>
      </c>
      <c r="L261" t="str">
        <f>LEFT(J261,141)&amp;" &lt;br&gt; &amp;nbsp;&amp;nbsp;&amp;nbsp;&amp;nbsp;&amp;nbsp;&amp;nbsp;&amp;nbsp;&amp;nbsp;"&amp;MID(J261,2,142)&amp;MID(J261,142,500)&amp;"&lt;br&gt;&lt;br&gt;"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1" t="str">
        <f>"    ref_intext_"&amp;E261&amp;": "&amp;""""&amp;H261&amp;""""</f>
        <v xml:space="preserve">    ref_intext_royle_et_al_2014: "Royle et al., 2014"</v>
      </c>
      <c r="N261" t="str">
        <f>"    ref_bib_"&amp;E261&amp;": "&amp;""""&amp;J261&amp;""""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2" spans="1:14">
      <c r="A262" t="s">
        <v>2643</v>
      </c>
      <c r="B262" t="b">
        <v>1</v>
      </c>
      <c r="C262" t="b">
        <v>1</v>
      </c>
      <c r="D262" t="b">
        <v>1</v>
      </c>
      <c r="E262" t="s">
        <v>1650</v>
      </c>
      <c r="F262" t="s">
        <v>2498</v>
      </c>
      <c r="G262" t="s">
        <v>2893</v>
      </c>
      <c r="H262" t="s">
        <v>107</v>
      </c>
      <c r="I262" t="s">
        <v>107</v>
      </c>
      <c r="J262" t="s">
        <v>1877</v>
      </c>
      <c r="K262" t="s">
        <v>633</v>
      </c>
      <c r="L262" t="str">
        <f>LEFT(J262,141)&amp;" &lt;br&gt; &amp;nbsp;&amp;nbsp;&amp;nbsp;&amp;nbsp;&amp;nbsp;&amp;nbsp;&amp;nbsp;&amp;nbsp;"&amp;MID(J262,2,142)&amp;MID(J262,142,500)&amp;"&lt;br&gt;&lt;br&gt;"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2" t="str">
        <f>"    ref_intext_"&amp;E262&amp;": "&amp;""""&amp;H262&amp;""""</f>
        <v xml:space="preserve">    ref_intext_samejima_et_al_2012: "Samejima et al., 2012"</v>
      </c>
      <c r="N262" t="str">
        <f>"    ref_bib_"&amp;E262&amp;": "&amp;""""&amp;J262&amp;""""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3" spans="1:14">
      <c r="A263" t="s">
        <v>2643</v>
      </c>
      <c r="B263" t="b">
        <v>0</v>
      </c>
      <c r="C263" t="b">
        <v>0</v>
      </c>
      <c r="D263" t="s">
        <v>800</v>
      </c>
      <c r="E263" t="s">
        <v>1651</v>
      </c>
      <c r="F263" t="s">
        <v>2499</v>
      </c>
      <c r="G263" t="s">
        <v>2894</v>
      </c>
      <c r="H263" t="s">
        <v>106</v>
      </c>
      <c r="I263" t="s">
        <v>106</v>
      </c>
      <c r="J263" t="s">
        <v>1878</v>
      </c>
      <c r="K263" t="s">
        <v>633</v>
      </c>
      <c r="L263" t="str">
        <f>LEFT(J263,141)&amp;" &lt;br&gt; &amp;nbsp;&amp;nbsp;&amp;nbsp;&amp;nbsp;&amp;nbsp;&amp;nbsp;&amp;nbsp;&amp;nbsp;"&amp;MID(J263,2,142)&amp;MID(J263,142,500)&amp;"&lt;br&gt;&lt;br&gt;"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3" t="str">
        <f>"    ref_intext_"&amp;E263&amp;": "&amp;""""&amp;H263&amp;""""</f>
        <v xml:space="preserve">    ref_intext_santini_et_al_2020: "Santini et al., 2020"</v>
      </c>
      <c r="N263" t="str">
        <f>"    ref_bib_"&amp;E263&amp;": "&amp;""""&amp;J263&amp;""""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4" spans="1:14">
      <c r="A264" t="s">
        <v>2643</v>
      </c>
      <c r="B264" t="b">
        <v>1</v>
      </c>
      <c r="C264" t="b">
        <v>0</v>
      </c>
      <c r="D264" t="b">
        <v>0</v>
      </c>
      <c r="E264" t="s">
        <v>1652</v>
      </c>
      <c r="F264" t="s">
        <v>2500</v>
      </c>
      <c r="G264" t="s">
        <v>2895</v>
      </c>
      <c r="H264" t="s">
        <v>105</v>
      </c>
      <c r="I264" t="s">
        <v>105</v>
      </c>
      <c r="J264" t="s">
        <v>3575</v>
      </c>
      <c r="K264" t="s">
        <v>633</v>
      </c>
      <c r="L264" t="str">
        <f>LEFT(J264,141)&amp;" &lt;br&gt; &amp;nbsp;&amp;nbsp;&amp;nbsp;&amp;nbsp;&amp;nbsp;&amp;nbsp;&amp;nbsp;&amp;nbsp;"&amp;MID(J264,2,142)&amp;MID(J264,142,500)&amp;"&lt;br&gt;&lt;br&gt;"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4" t="str">
        <f>"    ref_intext_"&amp;E264&amp;": "&amp;""""&amp;H264&amp;""""</f>
        <v xml:space="preserve">    ref_intext_schenider_et_al_2018: "Schenider et al., 2018"</v>
      </c>
      <c r="N264" t="str">
        <f>"    ref_bib_"&amp;E264&amp;": "&amp;""""&amp;J264&amp;""""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5" spans="1:14">
      <c r="A265" t="s">
        <v>2643</v>
      </c>
      <c r="B265" t="b">
        <v>1</v>
      </c>
      <c r="C265" t="b">
        <v>0</v>
      </c>
      <c r="D265" t="b">
        <v>0</v>
      </c>
      <c r="E265" t="s">
        <v>8</v>
      </c>
      <c r="F265" t="s">
        <v>2501</v>
      </c>
      <c r="G265" t="s">
        <v>2896</v>
      </c>
      <c r="H265" t="s">
        <v>104</v>
      </c>
      <c r="I265" t="s">
        <v>104</v>
      </c>
      <c r="J265" t="s">
        <v>3567</v>
      </c>
      <c r="K265" t="s">
        <v>633</v>
      </c>
      <c r="L265" t="str">
        <f>LEFT(J265,141)&amp;" &lt;br&gt; &amp;nbsp;&amp;nbsp;&amp;nbsp;&amp;nbsp;&amp;nbsp;&amp;nbsp;&amp;nbsp;&amp;nbsp;"&amp;MID(J265,2,142)&amp;MID(J265,142,500)&amp;"&lt;br&gt;&lt;br&gt;"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5" t="str">
        <f>"    ref_intext_"&amp;E265&amp;": "&amp;""""&amp;H265&amp;""""</f>
        <v xml:space="preserve">    ref_intext_schlexer_2008: "Schlexer, 2008"</v>
      </c>
      <c r="N265" t="str">
        <f>"    ref_bib_"&amp;E265&amp;": "&amp;""""&amp;J265&amp;""""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6" spans="1:14">
      <c r="A266" t="s">
        <v>2643</v>
      </c>
      <c r="B266" t="b">
        <v>0</v>
      </c>
      <c r="C266" t="b">
        <v>0</v>
      </c>
      <c r="E266" t="s">
        <v>1713</v>
      </c>
      <c r="F266" t="s">
        <v>2502</v>
      </c>
      <c r="G266" t="s">
        <v>2897</v>
      </c>
      <c r="H266" t="s">
        <v>1712</v>
      </c>
      <c r="I266" t="s">
        <v>1712</v>
      </c>
      <c r="J266" t="s">
        <v>1710</v>
      </c>
      <c r="K266" t="s">
        <v>633</v>
      </c>
      <c r="L266" t="str">
        <f>LEFT(J266,141)&amp;" &lt;br&gt; &amp;nbsp;&amp;nbsp;&amp;nbsp;&amp;nbsp;&amp;nbsp;&amp;nbsp;&amp;nbsp;&amp;nbsp;"&amp;MID(J266,2,142)&amp;MID(J266,142,500)&amp;"&lt;br&gt;&lt;br&gt;"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6" t="str">
        <f>"    ref_intext_"&amp;E266&amp;": "&amp;""""&amp;H266&amp;""""</f>
        <v xml:space="preserve">    ref_intext_schmidt_et_al_2022: "Schmidt et al., 2022"</v>
      </c>
      <c r="N266" t="str">
        <f>"    ref_bib_"&amp;E266&amp;": "&amp;""""&amp;J266&amp;""""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7" spans="1:14">
      <c r="A267" t="s">
        <v>2643</v>
      </c>
      <c r="B267" t="b">
        <v>0</v>
      </c>
      <c r="C267" t="b">
        <v>0</v>
      </c>
      <c r="D267" t="s">
        <v>800</v>
      </c>
      <c r="E267" t="s">
        <v>7</v>
      </c>
      <c r="F267" t="s">
        <v>2503</v>
      </c>
      <c r="G267" t="s">
        <v>2898</v>
      </c>
      <c r="H267" t="s">
        <v>103</v>
      </c>
      <c r="I267" t="s">
        <v>103</v>
      </c>
      <c r="J267" t="s">
        <v>1879</v>
      </c>
      <c r="K267" t="s">
        <v>633</v>
      </c>
      <c r="L267" t="str">
        <f>LEFT(J267,141)&amp;" &lt;br&gt; &amp;nbsp;&amp;nbsp;&amp;nbsp;&amp;nbsp;&amp;nbsp;&amp;nbsp;&amp;nbsp;&amp;nbsp;"&amp;MID(J267,2,142)&amp;MID(J267,142,500)&amp;"&lt;br&gt;&lt;br&gt;"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7" t="str">
        <f>"    ref_intext_"&amp;E267&amp;": "&amp;""""&amp;H267&amp;""""</f>
        <v xml:space="preserve">    ref_intext_schweiger_2020: "Schweiger, 2020"</v>
      </c>
      <c r="N267" t="str">
        <f>"    ref_bib_"&amp;E267&amp;": "&amp;""""&amp;J267&amp;""""</f>
        <v xml:space="preserve">    ref_bib_schweiger_2020: "Schweiger, A. K. (2020). Spectral Field Campaigns: Planning and Data Collection. In Cavender-Bares, J., Gamon, J. A., &amp; Townsend, P. A (Eds.), *Remote Sensing of Plant Biodiversity* (pp. 385–423). &lt;https://doi.org/10.1007/978-3-030-33157-3_15&gt;"</v>
      </c>
    </row>
    <row r="268" spans="1:14">
      <c r="A268" t="s">
        <v>2643</v>
      </c>
      <c r="B268" t="b">
        <v>1</v>
      </c>
      <c r="C268" t="b">
        <v>1</v>
      </c>
      <c r="D268" t="b">
        <v>0</v>
      </c>
      <c r="E268" t="s">
        <v>1653</v>
      </c>
      <c r="F268" t="s">
        <v>2504</v>
      </c>
      <c r="G268" t="s">
        <v>2899</v>
      </c>
      <c r="H268" t="s">
        <v>102</v>
      </c>
      <c r="I268" t="s">
        <v>102</v>
      </c>
      <c r="J268" t="s">
        <v>1880</v>
      </c>
      <c r="K268" t="s">
        <v>633</v>
      </c>
      <c r="L268" t="str">
        <f>LEFT(J268,141)&amp;" &lt;br&gt; &amp;nbsp;&amp;nbsp;&amp;nbsp;&amp;nbsp;&amp;nbsp;&amp;nbsp;&amp;nbsp;&amp;nbsp;"&amp;MID(J268,2,142)&amp;MID(J268,142,500)&amp;"&lt;br&gt;&lt;br&gt;"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8" t="str">
        <f>"    ref_intext_"&amp;E268&amp;": "&amp;""""&amp;H268&amp;""""</f>
        <v xml:space="preserve">    ref_intext_scotson_et_al_2017: "Scotson et al., 2017"</v>
      </c>
      <c r="N268" t="str">
        <f>"    ref_bib_"&amp;E268&amp;": "&amp;""""&amp;J268&amp;""""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9" spans="1:14">
      <c r="A269" t="s">
        <v>2643</v>
      </c>
      <c r="B269" t="b">
        <v>1</v>
      </c>
      <c r="C269" t="b">
        <v>0</v>
      </c>
      <c r="D269" t="b">
        <v>0</v>
      </c>
      <c r="E269" t="s">
        <v>6</v>
      </c>
      <c r="F269" t="s">
        <v>2505</v>
      </c>
      <c r="G269" t="s">
        <v>2900</v>
      </c>
      <c r="H269" t="s">
        <v>101</v>
      </c>
      <c r="I269" t="s">
        <v>101</v>
      </c>
      <c r="J269" t="s">
        <v>1881</v>
      </c>
      <c r="K269" t="s">
        <v>633</v>
      </c>
      <c r="L269" t="str">
        <f>LEFT(J269,141)&amp;" &lt;br&gt; &amp;nbsp;&amp;nbsp;&amp;nbsp;&amp;nbsp;&amp;nbsp;&amp;nbsp;&amp;nbsp;&amp;nbsp;"&amp;MID(J269,2,142)&amp;MID(J269,142,500)&amp;"&lt;br&gt;&lt;br&gt;"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9" t="str">
        <f>"    ref_intext_"&amp;E269&amp;": "&amp;""""&amp;H269&amp;""""</f>
        <v xml:space="preserve">    ref_intext_seccombe_2017: "Seccombe, 2017"</v>
      </c>
      <c r="N269" t="str">
        <f>"    ref_bib_"&amp;E269&amp;": "&amp;""""&amp;J269&amp;""""</f>
        <v xml:space="preserve">    ref_bib_seccombe_2017: "Seccombe, S. (2017). *ZSL Trail Camera Comparison Testing.* Zoological Society of London: Conservation Technology Unit. &lt;https://www.wildlabs.net/sites/default/files/community/files/zsl_trail_camera_comparison_for_external_use.pdf&gt;"</v>
      </c>
    </row>
    <row r="270" spans="1:14">
      <c r="A270" t="s">
        <v>2643</v>
      </c>
      <c r="B270" t="b">
        <v>1</v>
      </c>
      <c r="C270" t="b">
        <v>0</v>
      </c>
      <c r="D270" t="b">
        <v>0</v>
      </c>
      <c r="E270" t="s">
        <v>1926</v>
      </c>
      <c r="F270" t="s">
        <v>2506</v>
      </c>
      <c r="G270" t="s">
        <v>2901</v>
      </c>
      <c r="H270" t="s">
        <v>100</v>
      </c>
      <c r="I270" t="s">
        <v>806</v>
      </c>
      <c r="J270" t="s">
        <v>1882</v>
      </c>
      <c r="K270" t="s">
        <v>633</v>
      </c>
      <c r="L270" t="str">
        <f>LEFT(J270,141)&amp;" &lt;br&gt; &amp;nbsp;&amp;nbsp;&amp;nbsp;&amp;nbsp;&amp;nbsp;&amp;nbsp;&amp;nbsp;&amp;nbsp;"&amp;MID(J270,2,142)&amp;MID(J270,142,500)&amp;"&lt;br&gt;&lt;br&gt;"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0" t="str">
        <f>"    ref_intext_"&amp;E270&amp;": "&amp;""""&amp;H270&amp;""""</f>
        <v xml:space="preserve">    ref_intext_sequin_et_al_2003: "Séquin et al., 2003"</v>
      </c>
      <c r="N270" t="str">
        <f>"    ref_bib_"&amp;E270&amp;": "&amp;""""&amp;J270&amp;""""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71" spans="1:14">
      <c r="A271" t="s">
        <v>2643</v>
      </c>
      <c r="B271" t="b">
        <v>1</v>
      </c>
      <c r="C271" t="b">
        <v>0</v>
      </c>
      <c r="D271" t="b">
        <v>1</v>
      </c>
      <c r="E271" t="s">
        <v>1654</v>
      </c>
      <c r="F271" t="s">
        <v>2507</v>
      </c>
      <c r="G271" t="s">
        <v>2902</v>
      </c>
      <c r="H271" t="s">
        <v>99</v>
      </c>
      <c r="I271" t="s">
        <v>99</v>
      </c>
      <c r="J271" t="s">
        <v>3568</v>
      </c>
      <c r="K271" t="s">
        <v>633</v>
      </c>
      <c r="L271" t="str">
        <f>LEFT(J271,141)&amp;" &lt;br&gt; &amp;nbsp;&amp;nbsp;&amp;nbsp;&amp;nbsp;&amp;nbsp;&amp;nbsp;&amp;nbsp;&amp;nbsp;"&amp;MID(J271,2,142)&amp;MID(J271,142,500)&amp;"&lt;br&gt;&lt;br&gt;"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1" t="str">
        <f>"    ref_intext_"&amp;E271&amp;": "&amp;""""&amp;H271&amp;""""</f>
        <v xml:space="preserve">    ref_intext_shannon_et_al_2014: "Shannon et al., 2014"</v>
      </c>
      <c r="N271" t="str">
        <f>"    ref_bib_"&amp;E271&amp;": "&amp;""""&amp;J271&amp;""""</f>
        <v xml:space="preserve">    ref_bib_shannon_et_al_2014: "Shannon, G., Lewis, J. S. &amp; Gerber, B. D. (2014). Recommended Survey Designs for Occupancy Modelling using Motion-activated Cameras: Insights from Empirical Wildlife Data. *PeerJ, 2*, e532. &lt;https://doi.org/10.7717/peerj.532&gt;"</v>
      </c>
    </row>
    <row r="272" spans="1:14">
      <c r="A272" t="s">
        <v>2643</v>
      </c>
      <c r="B272" t="b">
        <v>0</v>
      </c>
      <c r="C272" t="b">
        <v>0</v>
      </c>
      <c r="D272" t="b">
        <v>1</v>
      </c>
      <c r="E272" t="s">
        <v>1655</v>
      </c>
      <c r="F272" t="s">
        <v>2508</v>
      </c>
      <c r="G272" t="s">
        <v>2903</v>
      </c>
      <c r="H272" t="s">
        <v>108</v>
      </c>
      <c r="I272" t="s">
        <v>108</v>
      </c>
      <c r="J272" t="s">
        <v>3539</v>
      </c>
      <c r="K272" t="s">
        <v>633</v>
      </c>
      <c r="L272" t="str">
        <f>LEFT(J272,141)&amp;" &lt;br&gt; &amp;nbsp;&amp;nbsp;&amp;nbsp;&amp;nbsp;&amp;nbsp;&amp;nbsp;&amp;nbsp;&amp;nbsp;"&amp;MID(J272,2,142)&amp;MID(J272,142,500)&amp;"&lt;br&gt;&lt;br&gt;"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2" t="str">
        <f>"    ref_intext_"&amp;E272&amp;": "&amp;""""&amp;H272&amp;""""</f>
        <v xml:space="preserve">    ref_intext_sharma_et_al_2010: "Sharma et al., 2010"</v>
      </c>
      <c r="N272" t="str">
        <f>"    ref_bib_"&amp;E272&amp;": "&amp;""""&amp;J272&amp;""""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3" spans="1:14">
      <c r="A273" t="s">
        <v>2643</v>
      </c>
      <c r="B273" t="b">
        <v>1</v>
      </c>
      <c r="C273" t="b">
        <v>0</v>
      </c>
      <c r="D273" t="b">
        <v>1</v>
      </c>
      <c r="E273" t="s">
        <v>1656</v>
      </c>
      <c r="F273" t="s">
        <v>2509</v>
      </c>
      <c r="G273" t="s">
        <v>2904</v>
      </c>
      <c r="H273" t="s">
        <v>98</v>
      </c>
      <c r="I273" t="s">
        <v>805</v>
      </c>
      <c r="J273" t="s">
        <v>1883</v>
      </c>
      <c r="K273" t="s">
        <v>633</v>
      </c>
      <c r="L273" t="str">
        <f>LEFT(J273,141)&amp;" &lt;br&gt; &amp;nbsp;&amp;nbsp;&amp;nbsp;&amp;nbsp;&amp;nbsp;&amp;nbsp;&amp;nbsp;&amp;nbsp;"&amp;MID(J273,2,142)&amp;MID(J273,142,500)&amp;"&lt;br&gt;&lt;br&gt;"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3" t="str">
        <f>"    ref_intext_"&amp;E273&amp;": "&amp;""""&amp;H273&amp;""""</f>
        <v xml:space="preserve">    ref_intext_si_et_al_2014: "Si et al., 2014"</v>
      </c>
      <c r="N273" t="str">
        <f>"    ref_bib_"&amp;E273&amp;": "&amp;""""&amp;J273&amp;""""</f>
        <v xml:space="preserve">    ref_bib_si_et_al_2014: "Si, X., Kays, R., &amp; Ding, P. (2014). How long is enough to detect terrestrial animals? Estimating the minimum trapping effort on camera traps. *PeerJ, 2*, e374. &lt;https://doi.org/10.7717/peerj.374&gt;"</v>
      </c>
    </row>
    <row r="274" spans="1:14">
      <c r="A274" t="s">
        <v>2643</v>
      </c>
      <c r="B274" t="b">
        <v>1</v>
      </c>
      <c r="C274" t="b">
        <v>0</v>
      </c>
      <c r="D274" t="b">
        <v>0</v>
      </c>
      <c r="E274" t="s">
        <v>1657</v>
      </c>
      <c r="F274" t="s">
        <v>2510</v>
      </c>
      <c r="G274" t="s">
        <v>2905</v>
      </c>
      <c r="H274" t="s">
        <v>97</v>
      </c>
      <c r="I274" t="s">
        <v>97</v>
      </c>
      <c r="J274" t="s">
        <v>1884</v>
      </c>
      <c r="K274" t="s">
        <v>633</v>
      </c>
      <c r="L274" t="str">
        <f>LEFT(J274,141)&amp;" &lt;br&gt; &amp;nbsp;&amp;nbsp;&amp;nbsp;&amp;nbsp;&amp;nbsp;&amp;nbsp;&amp;nbsp;&amp;nbsp;"&amp;MID(J274,2,142)&amp;MID(J274,142,500)&amp;"&lt;br&gt;&lt;br&gt;"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4" t="str">
        <f>"    ref_intext_"&amp;E274&amp;": "&amp;""""&amp;H274&amp;""""</f>
        <v xml:space="preserve">    ref_intext_siren_et_al_2018: "Sirén et al., 2018"</v>
      </c>
      <c r="N274" t="str">
        <f>"    ref_bib_"&amp;E274&amp;": "&amp;""""&amp;J274&amp;""""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5" spans="1:14">
      <c r="A275" t="s">
        <v>2643</v>
      </c>
      <c r="B275" t="b">
        <v>1</v>
      </c>
      <c r="C275" t="b">
        <v>0</v>
      </c>
      <c r="D275" t="b">
        <v>0</v>
      </c>
      <c r="E275" t="s">
        <v>1658</v>
      </c>
      <c r="F275" t="s">
        <v>2511</v>
      </c>
      <c r="G275" t="s">
        <v>2906</v>
      </c>
      <c r="H275" t="s">
        <v>95</v>
      </c>
      <c r="I275" t="s">
        <v>95</v>
      </c>
      <c r="J275" t="s">
        <v>3540</v>
      </c>
      <c r="K275" t="s">
        <v>633</v>
      </c>
      <c r="L275" t="str">
        <f>LEFT(J275,141)&amp;" &lt;br&gt; &amp;nbsp;&amp;nbsp;&amp;nbsp;&amp;nbsp;&amp;nbsp;&amp;nbsp;&amp;nbsp;&amp;nbsp;"&amp;MID(J275,2,142)&amp;MID(J275,142,500)&amp;"&lt;br&gt;&lt;br&gt;"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5" t="str">
        <f>"    ref_intext_"&amp;E275&amp;": "&amp;""""&amp;H275&amp;""""</f>
        <v xml:space="preserve">    ref_intext_sollmann_et_al_2011: "Sollmann et al., 2011"</v>
      </c>
      <c r="N275" t="str">
        <f>"    ref_bib_"&amp;E275&amp;": "&amp;""""&amp;J275&amp;""""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6" spans="1:14">
      <c r="A276" t="s">
        <v>2643</v>
      </c>
      <c r="B276" t="b">
        <v>1</v>
      </c>
      <c r="C276" t="b">
        <v>0</v>
      </c>
      <c r="D276" t="b">
        <v>0</v>
      </c>
      <c r="E276" t="s">
        <v>1659</v>
      </c>
      <c r="F276" t="s">
        <v>2512</v>
      </c>
      <c r="G276" t="s">
        <v>2907</v>
      </c>
      <c r="H276" t="s">
        <v>94</v>
      </c>
      <c r="I276" t="s">
        <v>94</v>
      </c>
      <c r="J276" t="s">
        <v>3541</v>
      </c>
      <c r="K276" t="s">
        <v>633</v>
      </c>
      <c r="L276" t="str">
        <f>LEFT(J276,141)&amp;" &lt;br&gt; &amp;nbsp;&amp;nbsp;&amp;nbsp;&amp;nbsp;&amp;nbsp;&amp;nbsp;&amp;nbsp;&amp;nbsp;"&amp;MID(J276,2,142)&amp;MID(J276,142,500)&amp;"&lt;br&gt;&lt;br&gt;"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6" t="str">
        <f>"    ref_intext_"&amp;E276&amp;": "&amp;""""&amp;H276&amp;""""</f>
        <v xml:space="preserve">    ref_intext_sollmann_et_al_2012: "Sollmann et al., 2012"</v>
      </c>
      <c r="N276" t="str">
        <f>"    ref_bib_"&amp;E276&amp;": "&amp;""""&amp;J276&amp;""""</f>
        <v xml:space="preserve">    ref_bib_sollmann_et_al_2012: "Sollmann, R., Gardner, B., &amp; Belant, J. L. (2012). How does Spatial Study Design Influence Density Estimates from Spatial capture-recapture models? *PLoS One, 7*, e34575. &lt;https://doi.org/10.1371/journal.pone.0034575&gt;"</v>
      </c>
    </row>
    <row r="277" spans="1:14">
      <c r="A277" t="s">
        <v>2643</v>
      </c>
      <c r="B277" t="b">
        <v>1</v>
      </c>
      <c r="C277" t="b">
        <v>0</v>
      </c>
      <c r="D277" t="b">
        <v>0</v>
      </c>
      <c r="E277" t="s">
        <v>1660</v>
      </c>
      <c r="F277" t="s">
        <v>2513</v>
      </c>
      <c r="G277" t="s">
        <v>2908</v>
      </c>
      <c r="H277" t="s">
        <v>93</v>
      </c>
      <c r="I277" t="s">
        <v>93</v>
      </c>
      <c r="J277" t="s">
        <v>3542</v>
      </c>
      <c r="K277" t="s">
        <v>633</v>
      </c>
      <c r="L277" t="str">
        <f>LEFT(J277,141)&amp;" &lt;br&gt; &amp;nbsp;&amp;nbsp;&amp;nbsp;&amp;nbsp;&amp;nbsp;&amp;nbsp;&amp;nbsp;&amp;nbsp;"&amp;MID(J277,2,142)&amp;MID(J277,142,500)&amp;"&lt;br&gt;&lt;br&gt;"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7" t="str">
        <f>"    ref_intext_"&amp;E277&amp;": "&amp;""""&amp;H277&amp;""""</f>
        <v xml:space="preserve">    ref_intext_sollmann_et_al_2013a: "Sollmann et al., 2013a"</v>
      </c>
      <c r="N277" t="str">
        <f>"    ref_bib_"&amp;E277&amp;": "&amp;""""&amp;J277&amp;""""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8" spans="1:14">
      <c r="A278" t="s">
        <v>2643</v>
      </c>
      <c r="B278" t="b">
        <v>1</v>
      </c>
      <c r="C278" t="b">
        <v>0</v>
      </c>
      <c r="D278" t="b">
        <v>0</v>
      </c>
      <c r="E278" t="s">
        <v>1661</v>
      </c>
      <c r="F278" t="s">
        <v>2514</v>
      </c>
      <c r="G278" t="s">
        <v>2909</v>
      </c>
      <c r="H278" t="s">
        <v>92</v>
      </c>
      <c r="I278" t="s">
        <v>92</v>
      </c>
      <c r="J278" t="s">
        <v>1885</v>
      </c>
      <c r="K278" t="s">
        <v>633</v>
      </c>
      <c r="L278" t="str">
        <f>LEFT(J278,141)&amp;" &lt;br&gt; &amp;nbsp;&amp;nbsp;&amp;nbsp;&amp;nbsp;&amp;nbsp;&amp;nbsp;&amp;nbsp;&amp;nbsp;"&amp;MID(J278,2,142)&amp;MID(J278,142,500)&amp;"&lt;br&gt;&lt;br&gt;"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8" t="str">
        <f>"    ref_intext_"&amp;E278&amp;": "&amp;""""&amp;H278&amp;""""</f>
        <v xml:space="preserve">    ref_intext_sollmann_et_al_2013b: "Sollmann et al., 2013b"</v>
      </c>
      <c r="N278" t="str">
        <f>"    ref_bib_"&amp;E278&amp;": "&amp;""""&amp;J278&amp;""""</f>
        <v xml:space="preserve">    ref_bib_sollmann_et_al_2013b: "Sollmann, R., Gardner, B., Parsons, A. W., Stocking, J. J., McClintock, B. T., Simons, T. R., Pollock, K. H., &amp; O'Connell, A. F. (2013b). A Spatial Mark-Resight Model Augmented with Telemetry Data. *Ecology, 94*(3), 553–559. &lt;https://doi.org/10.1890/12-1256.1&gt;"</v>
      </c>
    </row>
    <row r="279" spans="1:14">
      <c r="A279" t="s">
        <v>2643</v>
      </c>
      <c r="B279" t="b">
        <v>1</v>
      </c>
      <c r="C279" t="b">
        <v>0</v>
      </c>
      <c r="D279" t="b">
        <v>0</v>
      </c>
      <c r="E279" t="s">
        <v>1662</v>
      </c>
      <c r="F279" t="s">
        <v>2515</v>
      </c>
      <c r="G279" t="s">
        <v>2910</v>
      </c>
      <c r="H279" t="s">
        <v>91</v>
      </c>
      <c r="I279" t="s">
        <v>91</v>
      </c>
      <c r="J279" t="s">
        <v>1886</v>
      </c>
      <c r="K279" t="s">
        <v>633</v>
      </c>
      <c r="L279" t="str">
        <f>LEFT(J279,141)&amp;" &lt;br&gt; &amp;nbsp;&amp;nbsp;&amp;nbsp;&amp;nbsp;&amp;nbsp;&amp;nbsp;&amp;nbsp;&amp;nbsp;"&amp;MID(J279,2,142)&amp;MID(J279,142,500)&amp;"&lt;br&gt;&lt;br&gt;"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9" t="str">
        <f>"    ref_intext_"&amp;E279&amp;": "&amp;""""&amp;H279&amp;""""</f>
        <v xml:space="preserve">    ref_intext_sollmann_et_al_2013c: "Sollmann et al., 2013c"</v>
      </c>
      <c r="N279" t="str">
        <f>"    ref_bib_"&amp;E279&amp;": "&amp;""""&amp;J279&amp;""""</f>
        <v xml:space="preserve">    ref_bib_sollmann_et_al_2013c: "Sollmann, R., Mohamed, A., Samejima, H., &amp; Wilting, A. (2013c). Risky Business or Simple Solution – Relative Abundance Indices from Camera-Trapping. *Biological Conservation, 159*, 405–412. &lt;https://doi.org/10.1016/j.biocon.2012.12.025&gt;"</v>
      </c>
    </row>
    <row r="280" spans="1:14">
      <c r="A280" t="s">
        <v>2643</v>
      </c>
      <c r="B280" t="b">
        <v>1</v>
      </c>
      <c r="C280" t="b">
        <v>0</v>
      </c>
      <c r="D280" t="b">
        <v>0</v>
      </c>
      <c r="E280" t="s">
        <v>1663</v>
      </c>
      <c r="F280" t="s">
        <v>2516</v>
      </c>
      <c r="G280" t="s">
        <v>2911</v>
      </c>
      <c r="H280" t="s">
        <v>96</v>
      </c>
      <c r="I280" t="s">
        <v>96</v>
      </c>
      <c r="J280" t="s">
        <v>1887</v>
      </c>
      <c r="K280" t="s">
        <v>633</v>
      </c>
      <c r="L280" t="str">
        <f>LEFT(J280,141)&amp;" &lt;br&gt; &amp;nbsp;&amp;nbsp;&amp;nbsp;&amp;nbsp;&amp;nbsp;&amp;nbsp;&amp;nbsp;&amp;nbsp;"&amp;MID(J280,2,142)&amp;MID(J280,142,500)&amp;"&lt;br&gt;&lt;br&gt;"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0" t="str">
        <f>"    ref_intext_"&amp;E280&amp;": "&amp;""""&amp;H280&amp;""""</f>
        <v xml:space="preserve">    ref_intext_sollmann_et_al_2018: "Sollmann et al., 2018"</v>
      </c>
      <c r="N280" t="str">
        <f>"    ref_bib_"&amp;E280&amp;": "&amp;""""&amp;J280&amp;""""</f>
        <v xml:space="preserve">    ref_bib_sollmann_et_al_2018: "Sollmann, R. (2018). A gentle introduction to camera‐trap data analysis. *African Journal of Ecology,* 56, 740–749. &lt;https://doi.org/10.1111/aje.12557&gt;"</v>
      </c>
    </row>
    <row r="281" spans="1:14">
      <c r="A281" t="s">
        <v>2648</v>
      </c>
      <c r="B281" t="b">
        <v>0</v>
      </c>
      <c r="C281" t="b">
        <v>0</v>
      </c>
      <c r="E281" s="30" t="s">
        <v>3488</v>
      </c>
      <c r="H281" t="s">
        <v>3491</v>
      </c>
      <c r="I281" t="s">
        <v>3490</v>
      </c>
      <c r="J281" t="s">
        <v>3489</v>
      </c>
      <c r="K281" t="s">
        <v>633</v>
      </c>
      <c r="L281" t="str">
        <f>LEFT(J281,141)&amp;" &lt;br&gt; &amp;nbsp;&amp;nbsp;&amp;nbsp;&amp;nbsp;&amp;nbsp;&amp;nbsp;&amp;nbsp;&amp;nbsp;"&amp;MID(J281,2,142)&amp;MID(J281,142,500)&amp;"&lt;br&gt;&lt;br&gt;"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1" t="str">
        <f>"    ref_intext_"&amp;E281&amp;": "&amp;""""&amp;H281&amp;""""</f>
        <v xml:space="preserve">    ref_intext_solymos_et_al_2024: "Solymos et al., 2024"</v>
      </c>
      <c r="N281" t="str">
        <f>"    ref_bib_"&amp;E281&amp;": "&amp;""""&amp;J281&amp;""""</f>
        <v xml:space="preserve">    ref_bib_solymos_et_al_2024: "Solymos, P., Moreno M., &amp; Lele, S. R. (2024). *detect: Analyzing Wildlife Data with Detection Error*. R package version 0.5-0, &lt;https://github.com/psolymos/detect&gt;"</v>
      </c>
    </row>
    <row r="282" spans="1:14">
      <c r="A282" t="s">
        <v>2643</v>
      </c>
      <c r="B282" t="b">
        <v>1</v>
      </c>
      <c r="C282" t="b">
        <v>0</v>
      </c>
      <c r="D282" t="b">
        <v>0</v>
      </c>
      <c r="E282" t="s">
        <v>1664</v>
      </c>
      <c r="F282" t="s">
        <v>2517</v>
      </c>
      <c r="G282" t="s">
        <v>2912</v>
      </c>
      <c r="H282" t="s">
        <v>90</v>
      </c>
      <c r="I282" t="s">
        <v>90</v>
      </c>
      <c r="J282" t="s">
        <v>3543</v>
      </c>
      <c r="K282" t="s">
        <v>633</v>
      </c>
      <c r="L282" t="str">
        <f>LEFT(J282,141)&amp;" &lt;br&gt; &amp;nbsp;&amp;nbsp;&amp;nbsp;&amp;nbsp;&amp;nbsp;&amp;nbsp;&amp;nbsp;&amp;nbsp;"&amp;MID(J282,2,142)&amp;MID(J282,142,500)&amp;"&lt;br&gt;&lt;br&gt;"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2" t="str">
        <f>"    ref_intext_"&amp;E282&amp;": "&amp;""""&amp;H282&amp;""""</f>
        <v xml:space="preserve">    ref_intext_soria_diaz_et_al_2010: "Soria-Díaz et al., 2010"</v>
      </c>
      <c r="N282" t="str">
        <f>"    ref_bib_"&amp;E282&amp;": "&amp;""""&amp;J282&amp;""""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3" spans="1:14">
      <c r="A283" t="s">
        <v>2643</v>
      </c>
      <c r="B283" t="b">
        <v>0</v>
      </c>
      <c r="C283" t="b">
        <v>0</v>
      </c>
      <c r="D283" t="s">
        <v>800</v>
      </c>
      <c r="E283" t="s">
        <v>1665</v>
      </c>
      <c r="F283" t="s">
        <v>2518</v>
      </c>
      <c r="G283" t="s">
        <v>2913</v>
      </c>
      <c r="H283" t="s">
        <v>89</v>
      </c>
      <c r="I283" t="s">
        <v>89</v>
      </c>
      <c r="J283" t="s">
        <v>1888</v>
      </c>
      <c r="K283" t="s">
        <v>633</v>
      </c>
      <c r="L283" t="str">
        <f>LEFT(J283,141)&amp;" &lt;br&gt; &amp;nbsp;&amp;nbsp;&amp;nbsp;&amp;nbsp;&amp;nbsp;&amp;nbsp;&amp;nbsp;&amp;nbsp;"&amp;MID(J283,2,142)&amp;MID(J283,142,500)&amp;"&lt;br&gt;&lt;br&gt;"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3" t="str">
        <f>"    ref_intext_"&amp;E283&amp;": "&amp;""""&amp;H283&amp;""""</f>
        <v xml:space="preserve">    ref_intext_southwell_et_al_2019: "Southwell et al., 2019"</v>
      </c>
      <c r="N283" t="str">
        <f>"    ref_bib_"&amp;E283&amp;": "&amp;""""&amp;J283&amp;""""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4" spans="1:14">
      <c r="A284" t="s">
        <v>2643</v>
      </c>
      <c r="B284" t="b">
        <v>1</v>
      </c>
      <c r="C284" t="b">
        <v>1</v>
      </c>
      <c r="D284" t="b">
        <v>0</v>
      </c>
      <c r="E284" t="s">
        <v>1667</v>
      </c>
      <c r="F284" t="s">
        <v>2520</v>
      </c>
      <c r="G284" t="s">
        <v>2915</v>
      </c>
      <c r="H284" t="s">
        <v>88</v>
      </c>
      <c r="I284" t="s">
        <v>88</v>
      </c>
      <c r="J284" t="s">
        <v>1889</v>
      </c>
      <c r="K284" t="s">
        <v>633</v>
      </c>
      <c r="L284" t="str">
        <f>LEFT(J284,141)&amp;" &lt;br&gt; &amp;nbsp;&amp;nbsp;&amp;nbsp;&amp;nbsp;&amp;nbsp;&amp;nbsp;&amp;nbsp;&amp;nbsp;"&amp;MID(J284,2,142)&amp;MID(J284,142,500)&amp;"&lt;br&gt;&lt;br&gt;"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4" t="str">
        <f>"    ref_intext_"&amp;E284&amp;": "&amp;""""&amp;H284&amp;""""</f>
        <v xml:space="preserve">    ref_intext_steenweg_et_al_2017: "Steenweg et al., 2017"</v>
      </c>
      <c r="N284" t="str">
        <f>"    ref_bib_"&amp;E284&amp;": "&amp;""""&amp;J284&amp;""""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5" spans="1:14">
      <c r="A285" t="s">
        <v>2643</v>
      </c>
      <c r="B285" t="b">
        <v>1</v>
      </c>
      <c r="C285" t="b">
        <v>0</v>
      </c>
      <c r="D285" t="b">
        <v>0</v>
      </c>
      <c r="E285" t="s">
        <v>1668</v>
      </c>
      <c r="F285" t="s">
        <v>2521</v>
      </c>
      <c r="G285" t="s">
        <v>2916</v>
      </c>
      <c r="H285" t="s">
        <v>86</v>
      </c>
      <c r="I285" t="s">
        <v>86</v>
      </c>
      <c r="J285" t="s">
        <v>1890</v>
      </c>
      <c r="K285" t="s">
        <v>633</v>
      </c>
      <c r="L285" t="str">
        <f>LEFT(J285,141)&amp;" &lt;br&gt; &amp;nbsp;&amp;nbsp;&amp;nbsp;&amp;nbsp;&amp;nbsp;&amp;nbsp;&amp;nbsp;&amp;nbsp;"&amp;MID(J285,2,142)&amp;MID(J285,142,500)&amp;"&lt;br&gt;&lt;br&gt;"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5" t="str">
        <f>"    ref_intext_"&amp;E285&amp;": "&amp;""""&amp;H285&amp;""""</f>
        <v xml:space="preserve">    ref_intext_steenweg_et_al_2018: "Steenweg et al., 2018"</v>
      </c>
      <c r="N285" t="str">
        <f>"    ref_bib_"&amp;E285&amp;": "&amp;""""&amp;J285&amp;""""</f>
        <v xml:space="preserve">    ref_bib_steenweg_et_al_2018: "Steenweg, R., Hebblewhite, M., Whittington, J., Lukacs, P., &amp; McKelvey, K. (2018). Sampling scales define occupancy and underlying occupancy–abundance relationships in animals. *Ecology*, *99*(1), 172–183. &lt;https://doi.org/10.1002/ecy.2054&gt;"</v>
      </c>
    </row>
    <row r="286" spans="1:14">
      <c r="A286" t="s">
        <v>2643</v>
      </c>
      <c r="B286" t="b">
        <v>1</v>
      </c>
      <c r="C286" t="b">
        <v>0</v>
      </c>
      <c r="D286" t="b">
        <v>0</v>
      </c>
      <c r="E286" t="s">
        <v>1669</v>
      </c>
      <c r="F286" t="s">
        <v>2522</v>
      </c>
      <c r="G286" t="s">
        <v>2917</v>
      </c>
      <c r="H286" t="s">
        <v>87</v>
      </c>
      <c r="I286" t="s">
        <v>87</v>
      </c>
      <c r="J286" t="s">
        <v>1891</v>
      </c>
      <c r="K286" t="s">
        <v>633</v>
      </c>
      <c r="L286" t="str">
        <f>LEFT(J286,141)&amp;" &lt;br&gt; &amp;nbsp;&amp;nbsp;&amp;nbsp;&amp;nbsp;&amp;nbsp;&amp;nbsp;&amp;nbsp;&amp;nbsp;"&amp;MID(J286,2,142)&amp;MID(J286,142,500)&amp;"&lt;br&gt;&lt;br&gt;"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6" t="str">
        <f>"    ref_intext_"&amp;E286&amp;": "&amp;""""&amp;H286&amp;""""</f>
        <v xml:space="preserve">    ref_intext_steenweg_et_al_2019: "Steenweg et al., 2019"</v>
      </c>
      <c r="N286" t="str">
        <f>"    ref_bib_"&amp;E286&amp;": "&amp;""""&amp;J286&amp;""""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7" spans="1:14">
      <c r="A287" t="s">
        <v>2643</v>
      </c>
      <c r="B287" t="b">
        <v>1</v>
      </c>
      <c r="C287" t="b">
        <v>1</v>
      </c>
      <c r="D287" t="b">
        <v>0</v>
      </c>
      <c r="E287" t="s">
        <v>1666</v>
      </c>
      <c r="F287" t="s">
        <v>2519</v>
      </c>
      <c r="G287" t="s">
        <v>2914</v>
      </c>
      <c r="H287" t="s">
        <v>85</v>
      </c>
      <c r="I287" t="s">
        <v>804</v>
      </c>
      <c r="J287" t="s">
        <v>1892</v>
      </c>
      <c r="K287" t="s">
        <v>633</v>
      </c>
      <c r="L287" t="str">
        <f>LEFT(J287,141)&amp;" &lt;br&gt; &amp;nbsp;&amp;nbsp;&amp;nbsp;&amp;nbsp;&amp;nbsp;&amp;nbsp;&amp;nbsp;&amp;nbsp;"&amp;MID(J287,2,142)&amp;MID(J287,142,500)&amp;"&lt;br&gt;&lt;br&gt;"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7" t="str">
        <f>"    ref_intext_"&amp;E287&amp;": "&amp;""""&amp;H287&amp;""""</f>
        <v xml:space="preserve">    ref_intext_steenweg_et_al_2015: "Steenweg et al., 2015"</v>
      </c>
      <c r="N287" t="str">
        <f>"    ref_bib_"&amp;E287&amp;": "&amp;""""&amp;J287&amp;""""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8" spans="1:14">
      <c r="A288" t="s">
        <v>2643</v>
      </c>
      <c r="B288" t="b">
        <v>1</v>
      </c>
      <c r="C288" t="b">
        <v>0</v>
      </c>
      <c r="D288" t="b">
        <v>0</v>
      </c>
      <c r="E288" t="s">
        <v>1670</v>
      </c>
      <c r="F288" t="s">
        <v>2523</v>
      </c>
      <c r="G288" t="s">
        <v>2918</v>
      </c>
      <c r="H288" t="s">
        <v>84</v>
      </c>
      <c r="I288" t="s">
        <v>84</v>
      </c>
      <c r="J288" t="s">
        <v>1893</v>
      </c>
      <c r="K288" t="s">
        <v>633</v>
      </c>
      <c r="L288" t="str">
        <f>LEFT(J288,141)&amp;" &lt;br&gt; &amp;nbsp;&amp;nbsp;&amp;nbsp;&amp;nbsp;&amp;nbsp;&amp;nbsp;&amp;nbsp;&amp;nbsp;"&amp;MID(J288,2,142)&amp;MID(J288,142,500)&amp;"&lt;br&gt;&lt;br&gt;"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8" t="str">
        <f>"    ref_intext_"&amp;E288&amp;": "&amp;""""&amp;H288&amp;""""</f>
        <v xml:space="preserve">    ref_intext_steinbeiser_et_al_2019: "Steinbeiser et al., 2019"</v>
      </c>
      <c r="N288" t="str">
        <f>"    ref_bib_"&amp;E288&amp;": "&amp;""""&amp;J288&amp;""""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9" spans="1:14">
      <c r="A289" t="s">
        <v>2643</v>
      </c>
      <c r="B289" t="b">
        <v>1</v>
      </c>
      <c r="C289" t="b">
        <v>0</v>
      </c>
      <c r="D289" t="b">
        <v>0</v>
      </c>
      <c r="E289" t="s">
        <v>1671</v>
      </c>
      <c r="F289" t="s">
        <v>2524</v>
      </c>
      <c r="G289" t="s">
        <v>2919</v>
      </c>
      <c r="H289" t="s">
        <v>83</v>
      </c>
      <c r="I289" t="s">
        <v>83</v>
      </c>
      <c r="J289" t="s">
        <v>1894</v>
      </c>
      <c r="K289" t="s">
        <v>633</v>
      </c>
      <c r="L289" t="str">
        <f>LEFT(J289,141)&amp;" &lt;br&gt; &amp;nbsp;&amp;nbsp;&amp;nbsp;&amp;nbsp;&amp;nbsp;&amp;nbsp;&amp;nbsp;&amp;nbsp;"&amp;MID(J289,2,142)&amp;MID(J289,142,500)&amp;"&lt;br&gt;&lt;br&gt;"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9" t="str">
        <f>"    ref_intext_"&amp;E289&amp;": "&amp;""""&amp;H289&amp;""""</f>
        <v xml:space="preserve">    ref_intext_stokeld_et_al_2016: "Stokeld et al., 2016"</v>
      </c>
      <c r="N289" t="str">
        <f>"    ref_bib_"&amp;E289&amp;": "&amp;""""&amp;J289&amp;""""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0" spans="1:14">
      <c r="A290" t="s">
        <v>2643</v>
      </c>
      <c r="B290" t="b">
        <v>0</v>
      </c>
      <c r="C290" t="b">
        <v>0</v>
      </c>
      <c r="E290" t="s">
        <v>2227</v>
      </c>
      <c r="F290" t="s">
        <v>2525</v>
      </c>
      <c r="G290" t="s">
        <v>2920</v>
      </c>
      <c r="H290" t="s">
        <v>2226</v>
      </c>
      <c r="I290" t="s">
        <v>2226</v>
      </c>
      <c r="J290" t="s">
        <v>3499</v>
      </c>
      <c r="K290" t="s">
        <v>2019</v>
      </c>
      <c r="L290" t="str">
        <f>LEFT(J290,141)&amp;" &lt;br&gt; &amp;nbsp;&amp;nbsp;&amp;nbsp;&amp;nbsp;&amp;nbsp;&amp;nbsp;&amp;nbsp;&amp;nbsp;"&amp;MID(J290,2,142)&amp;MID(J290,142,500)&amp;"&lt;br&gt;&lt;br&gt;"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90" t="str">
        <f>"    ref_intext_"&amp;E290&amp;": "&amp;""""&amp;H290&amp;""""</f>
        <v xml:space="preserve">    ref_intext_styring_2020a: "Styring, 2020a"</v>
      </c>
      <c r="N290" t="str">
        <f>"    ref_bib_"&amp;E290&amp;": "&amp;""""&amp;J290&amp;""""</f>
        <v xml:space="preserve">    ref_bib_styring_2020a: "Styring, A. (2020a, May 4). *Field Ecology - Diversity Metrics in R.* [Video]. YouTube. &lt;https://www.youtube.com/watch?v=KBByV3kR3IA&gt;"</v>
      </c>
    </row>
    <row r="291" spans="1:14">
      <c r="A291" t="s">
        <v>2643</v>
      </c>
      <c r="B291" t="b">
        <v>0</v>
      </c>
      <c r="C291" t="b">
        <v>0</v>
      </c>
      <c r="E291" t="s">
        <v>2225</v>
      </c>
      <c r="F291" t="s">
        <v>2526</v>
      </c>
      <c r="G291" t="s">
        <v>2921</v>
      </c>
      <c r="H291" t="s">
        <v>2224</v>
      </c>
      <c r="I291" t="s">
        <v>2224</v>
      </c>
      <c r="J291" t="s">
        <v>2228</v>
      </c>
      <c r="K291" t="s">
        <v>2229</v>
      </c>
      <c r="L291" t="str">
        <f>LEFT(J291,141)&amp;" &lt;br&gt; &amp;nbsp;&amp;nbsp;&amp;nbsp;&amp;nbsp;&amp;nbsp;&amp;nbsp;&amp;nbsp;&amp;nbsp;"&amp;MID(J291,2,142)&amp;MID(J291,142,500)&amp;"&lt;br&gt;&lt;br&gt;"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91" t="str">
        <f>"    ref_intext_"&amp;E291&amp;": "&amp;""""&amp;H291&amp;""""</f>
        <v xml:space="preserve">    ref_intext_styring_2020b: "Styring, 2020b"</v>
      </c>
      <c r="N291" t="str">
        <f>"    ref_bib_"&amp;E291&amp;": "&amp;""""&amp;J291&amp;""""</f>
        <v xml:space="preserve">    ref_bib_styring_2020b: "Styring, A. (2020b, Jun 22). *Generating a species accumulation plot in excel for BBS data.*  [Video]. YouTube. &lt;https://www.youtube.com/watch?reload=9&amp;app=desktop&amp;v=OEWdPm3zg9I&gt;"</v>
      </c>
    </row>
    <row r="292" spans="1:14">
      <c r="A292" t="s">
        <v>2643</v>
      </c>
      <c r="B292" t="b">
        <v>0</v>
      </c>
      <c r="C292" t="b">
        <v>0</v>
      </c>
      <c r="D292" t="b">
        <v>1</v>
      </c>
      <c r="E292" t="s">
        <v>1672</v>
      </c>
      <c r="F292" t="s">
        <v>2527</v>
      </c>
      <c r="G292" t="s">
        <v>2922</v>
      </c>
      <c r="H292" t="s">
        <v>82</v>
      </c>
      <c r="I292" t="s">
        <v>82</v>
      </c>
      <c r="J292" t="s">
        <v>3577</v>
      </c>
      <c r="K292" t="s">
        <v>633</v>
      </c>
      <c r="L292" t="str">
        <f>LEFT(J292,141)&amp;" &lt;br&gt; &amp;nbsp;&amp;nbsp;&amp;nbsp;&amp;nbsp;&amp;nbsp;&amp;nbsp;&amp;nbsp;&amp;nbsp;"&amp;MID(J292,2,142)&amp;MID(J292,142,500)&amp;"&lt;br&gt;&lt;br&gt;"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92" t="str">
        <f>"    ref_intext_"&amp;E292&amp;": "&amp;""""&amp;H292&amp;""""</f>
        <v xml:space="preserve">    ref_intext_suarez_tangil_et_al_2017: "Suárez-Tangil et al., 2017"</v>
      </c>
      <c r="N292" t="str">
        <f>"    ref_bib_"&amp;E292&amp;": "&amp;""""&amp;J292&amp;""""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293" spans="1:14">
      <c r="A293" t="s">
        <v>2643</v>
      </c>
      <c r="B293" t="b">
        <v>1</v>
      </c>
      <c r="C293" t="b">
        <v>1</v>
      </c>
      <c r="D293" t="b">
        <v>0</v>
      </c>
      <c r="E293" t="s">
        <v>1674</v>
      </c>
      <c r="F293" t="s">
        <v>2529</v>
      </c>
      <c r="G293" t="s">
        <v>2924</v>
      </c>
      <c r="H293" t="s">
        <v>80</v>
      </c>
      <c r="I293" t="s">
        <v>80</v>
      </c>
      <c r="J293" t="s">
        <v>1895</v>
      </c>
      <c r="K293" t="s">
        <v>633</v>
      </c>
      <c r="L293" t="str">
        <f>LEFT(J293,141)&amp;" &lt;br&gt; &amp;nbsp;&amp;nbsp;&amp;nbsp;&amp;nbsp;&amp;nbsp;&amp;nbsp;&amp;nbsp;&amp;nbsp;"&amp;MID(J293,2,142)&amp;MID(J293,142,500)&amp;"&lt;br&gt;&lt;br&gt;"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3" t="str">
        <f>"    ref_intext_"&amp;E293&amp;": "&amp;""""&amp;H293&amp;""""</f>
        <v xml:space="preserve">    ref_intext_sun_et_al_2021: "Sun et al., 2021"</v>
      </c>
      <c r="N293" t="str">
        <f>"    ref_bib_"&amp;E293&amp;": "&amp;""""&amp;J293&amp;""""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4" spans="1:14">
      <c r="A294" t="s">
        <v>2643</v>
      </c>
      <c r="B294" t="b">
        <v>1</v>
      </c>
      <c r="C294" t="b">
        <v>0</v>
      </c>
      <c r="D294" t="b">
        <v>0</v>
      </c>
      <c r="E294" t="s">
        <v>1675</v>
      </c>
      <c r="F294" t="s">
        <v>2530</v>
      </c>
      <c r="G294" t="s">
        <v>2925</v>
      </c>
      <c r="H294" t="s">
        <v>79</v>
      </c>
      <c r="I294" t="s">
        <v>79</v>
      </c>
      <c r="J294" t="s">
        <v>1896</v>
      </c>
      <c r="K294" t="s">
        <v>633</v>
      </c>
      <c r="L294" t="str">
        <f>LEFT(J294,141)&amp;" &lt;br&gt; &amp;nbsp;&amp;nbsp;&amp;nbsp;&amp;nbsp;&amp;nbsp;&amp;nbsp;&amp;nbsp;&amp;nbsp;"&amp;MID(J294,2,142)&amp;MID(J294,142,500)&amp;"&lt;br&gt;&lt;br&gt;"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4" t="str">
        <f>"    ref_intext_"&amp;E294&amp;": "&amp;""""&amp;H294&amp;""""</f>
        <v xml:space="preserve">    ref_intext_sun_et_al_2022: "Sun et al., 2022"</v>
      </c>
      <c r="N294" t="str">
        <f>"    ref_bib_"&amp;E294&amp;": "&amp;""""&amp;J294&amp;""""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5" spans="1:14">
      <c r="A295" t="s">
        <v>2643</v>
      </c>
      <c r="B295" t="b">
        <v>1</v>
      </c>
      <c r="C295" t="b">
        <v>0</v>
      </c>
      <c r="D295" t="b">
        <v>0</v>
      </c>
      <c r="E295" t="s">
        <v>1673</v>
      </c>
      <c r="F295" t="s">
        <v>2528</v>
      </c>
      <c r="G295" t="s">
        <v>2923</v>
      </c>
      <c r="H295" t="s">
        <v>81</v>
      </c>
      <c r="I295" t="s">
        <v>803</v>
      </c>
      <c r="J295" t="s">
        <v>1897</v>
      </c>
      <c r="K295" t="s">
        <v>633</v>
      </c>
      <c r="L295" t="str">
        <f>LEFT(J295,141)&amp;" &lt;br&gt; &amp;nbsp;&amp;nbsp;&amp;nbsp;&amp;nbsp;&amp;nbsp;&amp;nbsp;&amp;nbsp;&amp;nbsp;"&amp;MID(J295,2,142)&amp;MID(J295,142,500)&amp;"&lt;br&gt;&lt;br&gt;"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5" t="str">
        <f>"    ref_intext_"&amp;E295&amp;": "&amp;""""&amp;H295&amp;""""</f>
        <v xml:space="preserve">    ref_intext_sun_et_al_2014: "Sun et al., 2014"</v>
      </c>
      <c r="N295" t="str">
        <f>"    ref_bib_"&amp;E295&amp;": "&amp;""""&amp;J295&amp;""""</f>
        <v xml:space="preserve">    ref_bib_sun_et_al_2014: "Sun, C. C., Fuller, A. K., &amp; Royle., J. A. (2014). Trap Configuration and Spacing Influences Parameter Estimates in Spatial Capture-Recapture Models. *PLoS One, 9*(2): e88025. &lt;https://doi.org/10.1371/journal.pone.0088025&gt;"</v>
      </c>
    </row>
    <row r="296" spans="1:14">
      <c r="A296" t="s">
        <v>2643</v>
      </c>
      <c r="B296" t="b">
        <v>1</v>
      </c>
      <c r="C296" t="b">
        <v>1</v>
      </c>
      <c r="D296" t="b">
        <v>0</v>
      </c>
      <c r="E296" t="s">
        <v>1676</v>
      </c>
      <c r="F296" t="s">
        <v>2531</v>
      </c>
      <c r="G296" t="s">
        <v>2926</v>
      </c>
      <c r="H296" t="s">
        <v>78</v>
      </c>
      <c r="I296" t="s">
        <v>78</v>
      </c>
      <c r="J296" t="s">
        <v>3544</v>
      </c>
      <c r="K296" t="s">
        <v>633</v>
      </c>
      <c r="L296" t="str">
        <f>LEFT(J296,141)&amp;" &lt;br&gt; &amp;nbsp;&amp;nbsp;&amp;nbsp;&amp;nbsp;&amp;nbsp;&amp;nbsp;&amp;nbsp;&amp;nbsp;"&amp;MID(J296,2,142)&amp;MID(J296,142,500)&amp;"&lt;br&gt;&lt;br&gt;"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6" t="str">
        <f>"    ref_intext_"&amp;E296&amp;": "&amp;""""&amp;H296&amp;""""</f>
        <v xml:space="preserve">    ref_intext_suwanrat_et_al_2015: "Suwanrat et al., 2015"</v>
      </c>
      <c r="N296" t="str">
        <f>"    ref_bib_"&amp;E296&amp;": "&amp;""""&amp;J296&amp;""""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7" spans="1:14">
      <c r="A297" t="s">
        <v>2644</v>
      </c>
      <c r="B297" t="b">
        <v>1</v>
      </c>
      <c r="C297" t="b">
        <v>0</v>
      </c>
      <c r="D297" t="b">
        <v>0</v>
      </c>
      <c r="E297" t="s">
        <v>1677</v>
      </c>
      <c r="F297" t="s">
        <v>2532</v>
      </c>
      <c r="G297" t="s">
        <v>2927</v>
      </c>
      <c r="H297" t="s">
        <v>77</v>
      </c>
      <c r="I297" t="s">
        <v>77</v>
      </c>
      <c r="J297" t="s">
        <v>1898</v>
      </c>
      <c r="K297" t="s">
        <v>633</v>
      </c>
      <c r="L297" t="str">
        <f>LEFT(J297,141)&amp;" &lt;br&gt; &amp;nbsp;&amp;nbsp;&amp;nbsp;&amp;nbsp;&amp;nbsp;&amp;nbsp;&amp;nbsp;&amp;nbsp;"&amp;MID(J297,2,142)&amp;MID(J297,142,500)&amp;"&lt;br&gt;&lt;br&gt;"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7" t="str">
        <f>"    ref_intext_"&amp;E297&amp;": "&amp;""""&amp;H297&amp;""""</f>
        <v xml:space="preserve">    ref_intext_tabak_et_al_2018: "Tabak et al., 2018"</v>
      </c>
      <c r="N297" t="str">
        <f>"    ref_bib_"&amp;E297&amp;": "&amp;""""&amp;J297&amp;""""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8" spans="1:14">
      <c r="A298" t="s">
        <v>2644</v>
      </c>
      <c r="D298" t="s">
        <v>800</v>
      </c>
      <c r="E298" t="s">
        <v>1678</v>
      </c>
      <c r="F298" t="s">
        <v>2533</v>
      </c>
      <c r="G298" t="s">
        <v>2928</v>
      </c>
      <c r="H298" t="s">
        <v>76</v>
      </c>
      <c r="I298" t="s">
        <v>802</v>
      </c>
      <c r="J298" t="s">
        <v>1899</v>
      </c>
      <c r="K298" t="s">
        <v>633</v>
      </c>
      <c r="L298" t="str">
        <f>LEFT(J298,141)&amp;" &lt;br&gt; &amp;nbsp;&amp;nbsp;&amp;nbsp;&amp;nbsp;&amp;nbsp;&amp;nbsp;&amp;nbsp;&amp;nbsp;"&amp;MID(J298,2,142)&amp;MID(J298,142,500)&amp;"&lt;br&gt;&lt;br&gt;"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8" t="str">
        <f>"    ref_intext_"&amp;E298&amp;": "&amp;""""&amp;H298&amp;""""</f>
        <v xml:space="preserve">    ref_intext_tanwar_et_al_2021: "Tanwar et al., 2021"</v>
      </c>
      <c r="N298" t="str">
        <f>"    ref_bib_"&amp;E298&amp;": "&amp;""""&amp;J298&amp;""""</f>
        <v xml:space="preserve">    ref_bib_tanwar_et_al_2021: "Tanwar, K. S., Sadhu, A., &amp; Jhala, Y. V. (2021). Camera trap placement for evaluating species richness, abundance, and activity. *Scientific Reports, 11*(1), 23050. &lt;https://doi.org/10.1038/s41598-021-02459-w&gt;"</v>
      </c>
    </row>
    <row r="299" spans="1:14">
      <c r="A299" t="s">
        <v>2645</v>
      </c>
      <c r="B299" t="b">
        <v>1</v>
      </c>
      <c r="C299" t="b">
        <v>0</v>
      </c>
      <c r="D299" t="b">
        <v>0</v>
      </c>
      <c r="E299" t="s">
        <v>4</v>
      </c>
      <c r="F299" t="s">
        <v>2534</v>
      </c>
      <c r="G299" t="s">
        <v>2929</v>
      </c>
      <c r="H299" t="s">
        <v>62</v>
      </c>
      <c r="I299" t="s">
        <v>62</v>
      </c>
      <c r="J299" t="s">
        <v>1900</v>
      </c>
      <c r="K299" t="s">
        <v>633</v>
      </c>
      <c r="L299" t="str">
        <f>LEFT(J299,141)&amp;" &lt;br&gt; &amp;nbsp;&amp;nbsp;&amp;nbsp;&amp;nbsp;&amp;nbsp;&amp;nbsp;&amp;nbsp;&amp;nbsp;"&amp;MID(J299,2,142)&amp;MID(J299,142,500)&amp;"&lt;br&gt;&lt;br&gt;"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299" t="str">
        <f>"    ref_intext_"&amp;E299&amp;": "&amp;""""&amp;H299&amp;""""</f>
        <v xml:space="preserve">    ref_intext_wildlabs_2021: "The WILDLABS Partnership, 2021"</v>
      </c>
      <c r="N299" t="str">
        <f>"    ref_bib_"&amp;E299&amp;": "&amp;""""&amp;J299&amp;""""</f>
        <v xml:space="preserve">    ref_bib_wildlabs_2021: "The WILDLABS Partnership (2021). *How do I get started with Megadetector?* Siyu Y. &lt;https://www.wildlabs.net/event/how-do-i-get-started-megadetector&gt;"</v>
      </c>
    </row>
    <row r="300" spans="1:14">
      <c r="A300" s="15"/>
      <c r="B300" s="15"/>
      <c r="C300" s="15"/>
      <c r="D300" s="15"/>
      <c r="E300" s="15" t="s">
        <v>3802</v>
      </c>
      <c r="F300" s="15"/>
      <c r="G300" s="15"/>
      <c r="H300" s="15" t="s">
        <v>3804</v>
      </c>
      <c r="I300" s="15" t="s">
        <v>3804</v>
      </c>
      <c r="J300" s="15" t="s">
        <v>3803</v>
      </c>
      <c r="K300" s="15" t="s">
        <v>3801</v>
      </c>
      <c r="L300" s="15"/>
      <c r="M300" t="str">
        <f>"    ref_intext_"&amp;E300&amp;": "&amp;""""&amp;H300&amp;""""</f>
        <v xml:space="preserve">    ref_intext_wildlifedegree_2022: "The Wildlife Degree (2022)"</v>
      </c>
      <c r="N300" t="str">
        <f>"    ref_bib_"&amp;E300&amp;": "&amp;""""&amp;J300&amp;""""</f>
        <v xml:space="preserve">    ref_bib_wildlifedegree_2022: "The Wildlife Degree (2022, Feb 3). *Rarefied Species Accumulation Curves (the simple way) tutorial.* [Video]. YouTube. &lt;https://www.youtube.com/watch?v=h3MLWK9IJ4A&gt;"</v>
      </c>
    </row>
    <row r="301" spans="1:14">
      <c r="A301" t="s">
        <v>2644</v>
      </c>
      <c r="B301" t="b">
        <v>1</v>
      </c>
      <c r="C301" t="b">
        <v>0</v>
      </c>
      <c r="D301" t="b">
        <v>0</v>
      </c>
      <c r="E301" t="s">
        <v>1679</v>
      </c>
      <c r="F301" t="s">
        <v>2535</v>
      </c>
      <c r="G301" t="s">
        <v>2930</v>
      </c>
      <c r="H301" t="s">
        <v>75</v>
      </c>
      <c r="I301" t="s">
        <v>75</v>
      </c>
      <c r="J301" t="s">
        <v>913</v>
      </c>
      <c r="K301" t="s">
        <v>633</v>
      </c>
      <c r="L301" t="str">
        <f>LEFT(J301,141)&amp;" &lt;br&gt; &amp;nbsp;&amp;nbsp;&amp;nbsp;&amp;nbsp;&amp;nbsp;&amp;nbsp;&amp;nbsp;&amp;nbsp;"&amp;MID(J301,2,142)&amp;MID(J301,142,500)&amp;"&lt;br&gt;&lt;br&gt;"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301" t="str">
        <f>"    ref_intext_"&amp;E301&amp;": "&amp;""""&amp;H301&amp;""""</f>
        <v xml:space="preserve">    ref_intext_thorn_et_al_2009: "Thorn et al., 2009"</v>
      </c>
      <c r="N301" t="str">
        <f>"    ref_bib_"&amp;E301&amp;": "&amp;""""&amp;J301&amp;""""</f>
        <v xml:space="preserve">    ref_bib_thorn_et_al_2009: "Thorn, M., Scott, D. M., Green, M., Bateman, P. W., &amp; Cameron, E. Z. (2009). Estimating Brown Hyaena Occupancy using Baited Camera Traps. *South African Journal of Wildlife Research, 39*(1), 1–10. &lt;https://doi.org/10.3957/056.039.0101&gt;"</v>
      </c>
    </row>
    <row r="302" spans="1:14">
      <c r="A302" t="s">
        <v>2644</v>
      </c>
      <c r="B302" t="b">
        <v>0</v>
      </c>
      <c r="C302" t="b">
        <v>1</v>
      </c>
      <c r="D302" t="b">
        <v>0</v>
      </c>
      <c r="E302" t="s">
        <v>1680</v>
      </c>
      <c r="F302" t="s">
        <v>2536</v>
      </c>
      <c r="G302" t="s">
        <v>2931</v>
      </c>
      <c r="H302" t="s">
        <v>74</v>
      </c>
      <c r="I302" t="s">
        <v>801</v>
      </c>
      <c r="J302" t="s">
        <v>1901</v>
      </c>
      <c r="K302" t="s">
        <v>633</v>
      </c>
      <c r="L302" t="str">
        <f>LEFT(J302,141)&amp;" &lt;br&gt; &amp;nbsp;&amp;nbsp;&amp;nbsp;&amp;nbsp;&amp;nbsp;&amp;nbsp;&amp;nbsp;&amp;nbsp;"&amp;MID(J302,2,142)&amp;MID(J302,142,500)&amp;"&lt;br&gt;&lt;br&gt;"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302" t="str">
        <f>"    ref_intext_"&amp;E302&amp;": "&amp;""""&amp;H302&amp;""""</f>
        <v xml:space="preserve">    ref_intext_tigner_et_al_2014: "Tigner et al., 2014"</v>
      </c>
      <c r="N302" t="str">
        <f>"    ref_bib_"&amp;E302&amp;": "&amp;""""&amp;J302&amp;""""</f>
        <v xml:space="preserve">    ref_bib_tigner_et_al_2014: "Tigner, J., Bayne, E. M., &amp; Boutin, S. (2014). Black bear use of seismic lines in Northern Canada. *Journal of Wildlife Management, 78* (2), 282–292. &lt;https://doi.org/10.1002/jwmg.664&gt;"</v>
      </c>
    </row>
    <row r="303" spans="1:14">
      <c r="A303" t="s">
        <v>2644</v>
      </c>
      <c r="B303" t="b">
        <v>1</v>
      </c>
      <c r="C303" t="b">
        <v>0</v>
      </c>
      <c r="D303" t="b">
        <v>1</v>
      </c>
      <c r="E303" t="s">
        <v>1682</v>
      </c>
      <c r="F303" t="s">
        <v>2537</v>
      </c>
      <c r="G303" t="s">
        <v>2932</v>
      </c>
      <c r="H303" t="s">
        <v>73</v>
      </c>
      <c r="I303" t="s">
        <v>73</v>
      </c>
      <c r="J303" t="s">
        <v>1902</v>
      </c>
      <c r="K303" t="s">
        <v>633</v>
      </c>
      <c r="L303" t="str">
        <f>LEFT(J303,141)&amp;" &lt;br&gt; &amp;nbsp;&amp;nbsp;&amp;nbsp;&amp;nbsp;&amp;nbsp;&amp;nbsp;&amp;nbsp;&amp;nbsp;"&amp;MID(J303,2,142)&amp;MID(J303,142,500)&amp;"&lt;br&gt;&lt;br&gt;"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3" t="str">
        <f>"    ref_intext_"&amp;E303&amp;": "&amp;""""&amp;H303&amp;""""</f>
        <v xml:space="preserve">    ref_intext_tobler_powell_2013: "Tobler &amp; Powell, 2013"</v>
      </c>
      <c r="N303" t="str">
        <f>"    ref_bib_"&amp;E303&amp;": "&amp;""""&amp;J303&amp;""""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4" spans="1:14">
      <c r="A304" t="s">
        <v>2644</v>
      </c>
      <c r="B304" t="b">
        <v>1</v>
      </c>
      <c r="C304" t="b">
        <v>1</v>
      </c>
      <c r="D304" t="b">
        <v>1</v>
      </c>
      <c r="E304" t="s">
        <v>1681</v>
      </c>
      <c r="F304" t="s">
        <v>2538</v>
      </c>
      <c r="G304" t="s">
        <v>2933</v>
      </c>
      <c r="H304" t="s">
        <v>72</v>
      </c>
      <c r="I304" t="s">
        <v>72</v>
      </c>
      <c r="J304" t="s">
        <v>1903</v>
      </c>
      <c r="K304" t="s">
        <v>633</v>
      </c>
      <c r="L304" t="str">
        <f>LEFT(J304,141)&amp;" &lt;br&gt; &amp;nbsp;&amp;nbsp;&amp;nbsp;&amp;nbsp;&amp;nbsp;&amp;nbsp;&amp;nbsp;&amp;nbsp;"&amp;MID(J304,2,142)&amp;MID(J304,142,500)&amp;"&lt;br&gt;&lt;br&gt;"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4" t="str">
        <f>"    ref_intext_"&amp;E304&amp;": "&amp;""""&amp;H304&amp;""""</f>
        <v xml:space="preserve">    ref_intext_tobler_et_al_2008: "Tobler et al., 2008"</v>
      </c>
      <c r="N304" t="str">
        <f>"    ref_bib_"&amp;E304&amp;": "&amp;""""&amp;J304&amp;""""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305" spans="1:14">
      <c r="A305" t="s">
        <v>2644</v>
      </c>
      <c r="B305" t="b">
        <v>0</v>
      </c>
      <c r="C305" t="b">
        <v>0</v>
      </c>
      <c r="E305" t="s">
        <v>2028</v>
      </c>
      <c r="F305" t="s">
        <v>2539</v>
      </c>
      <c r="G305" t="s">
        <v>2934</v>
      </c>
      <c r="H305" t="s">
        <v>2027</v>
      </c>
      <c r="I305" t="s">
        <v>2027</v>
      </c>
      <c r="J305" t="s">
        <v>2026</v>
      </c>
      <c r="K305" t="s">
        <v>633</v>
      </c>
      <c r="L305" t="str">
        <f>LEFT(J305,141)&amp;" &lt;br&gt; &amp;nbsp;&amp;nbsp;&amp;nbsp;&amp;nbsp;&amp;nbsp;&amp;nbsp;&amp;nbsp;&amp;nbsp;"&amp;MID(J305,2,142)&amp;MID(J305,142,500)&amp;"&lt;br&gt;&lt;br&gt;"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5" t="str">
        <f>"    ref_intext_"&amp;E305&amp;": "&amp;""""&amp;H305&amp;""""</f>
        <v xml:space="preserve">    ref_intext_tourani_et_al_2020: "Tourani et al., 2020"</v>
      </c>
      <c r="N305" t="str">
        <f>"    ref_bib_"&amp;E305&amp;": "&amp;""""&amp;J305&amp;""""</f>
        <v xml:space="preserve">    ref_bib_tourani_et_al_2020: "Tourani, M., Brøste, E. N., Bakken, S., Odden, J., Bischof, R., &amp; Hayward, M. (2020). Sooner, closer, or longer: Detectability of mesocarnivores at camera traps. *Journal of Zoology, 312*(4), 259–270. &lt;https://doi.org/10.1111/jzo.12828&gt;"</v>
      </c>
    </row>
    <row r="306" spans="1:14">
      <c r="A306" t="s">
        <v>2644</v>
      </c>
      <c r="B306" t="b">
        <v>0</v>
      </c>
      <c r="C306" t="b">
        <v>0</v>
      </c>
      <c r="D306" t="s">
        <v>800</v>
      </c>
      <c r="E306" t="s">
        <v>5</v>
      </c>
      <c r="F306" t="s">
        <v>2540</v>
      </c>
      <c r="G306" t="s">
        <v>2935</v>
      </c>
      <c r="H306" t="s">
        <v>71</v>
      </c>
      <c r="I306" t="s">
        <v>71</v>
      </c>
      <c r="J306" t="s">
        <v>1904</v>
      </c>
      <c r="K306" t="s">
        <v>633</v>
      </c>
      <c r="L306" t="str">
        <f>LEFT(J306,141)&amp;" &lt;br&gt; &amp;nbsp;&amp;nbsp;&amp;nbsp;&amp;nbsp;&amp;nbsp;&amp;nbsp;&amp;nbsp;&amp;nbsp;"&amp;MID(J306,2,142)&amp;MID(J306,142,500)&amp;"&lt;br&gt;&lt;br&gt;"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6" t="str">
        <f>"    ref_intext_"&amp;E306&amp;": "&amp;""""&amp;H306&amp;""""</f>
        <v xml:space="preserve">    ref_intext_tourani_2022: "Tourani, 2022"</v>
      </c>
      <c r="N306" t="str">
        <f>"    ref_bib_"&amp;E306&amp;": "&amp;""""&amp;J306&amp;""""</f>
        <v xml:space="preserve">    ref_bib_tourani_2022: "Tourani, M. (2022). A review of spatial capture-recapture: Ecological insights, limitations, and prospects. *Ecology and Evolution, 12*, e8468. &lt;https://doi.org/10.1002/ece3.8468&gt;"</v>
      </c>
    </row>
    <row r="307" spans="1:14">
      <c r="A307" t="s">
        <v>2644</v>
      </c>
      <c r="B307" t="b">
        <v>0</v>
      </c>
      <c r="C307" t="b">
        <v>0</v>
      </c>
      <c r="D307" t="s">
        <v>800</v>
      </c>
      <c r="E307" t="s">
        <v>1683</v>
      </c>
      <c r="F307" t="s">
        <v>2541</v>
      </c>
      <c r="G307" t="s">
        <v>2936</v>
      </c>
      <c r="H307" t="s">
        <v>70</v>
      </c>
      <c r="I307" t="s">
        <v>70</v>
      </c>
      <c r="J307" t="s">
        <v>1905</v>
      </c>
      <c r="K307" t="s">
        <v>633</v>
      </c>
      <c r="L307" t="str">
        <f>LEFT(J307,141)&amp;" &lt;br&gt; &amp;nbsp;&amp;nbsp;&amp;nbsp;&amp;nbsp;&amp;nbsp;&amp;nbsp;&amp;nbsp;&amp;nbsp;"&amp;MID(J307,2,142)&amp;MID(J307,142,500)&amp;"&lt;br&gt;&lt;br&gt;"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7" t="str">
        <f>"    ref_intext_"&amp;E307&amp;": "&amp;""""&amp;H307&amp;""""</f>
        <v xml:space="preserve">    ref_intext_trolliet_et_al_2014: "Trolliet et al., 2014"</v>
      </c>
      <c r="N307" t="str">
        <f>"    ref_bib_"&amp;E307&amp;": "&amp;""""&amp;J307&amp;""""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8" spans="1:14">
      <c r="A308" t="s">
        <v>2644</v>
      </c>
      <c r="B308" t="b">
        <v>0</v>
      </c>
      <c r="C308" t="b">
        <v>1</v>
      </c>
      <c r="D308" t="b">
        <v>0</v>
      </c>
      <c r="E308" t="s">
        <v>1684</v>
      </c>
      <c r="F308" t="s">
        <v>2542</v>
      </c>
      <c r="G308" t="s">
        <v>2937</v>
      </c>
      <c r="H308" t="s">
        <v>69</v>
      </c>
      <c r="I308" t="s">
        <v>69</v>
      </c>
      <c r="J308" t="s">
        <v>1906</v>
      </c>
      <c r="K308" t="s">
        <v>633</v>
      </c>
      <c r="L308" t="str">
        <f>LEFT(J308,141)&amp;" &lt;br&gt; &amp;nbsp;&amp;nbsp;&amp;nbsp;&amp;nbsp;&amp;nbsp;&amp;nbsp;&amp;nbsp;&amp;nbsp;"&amp;MID(J308,2,142)&amp;MID(J308,142,500)&amp;"&lt;br&gt;&lt;br&gt;"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8" t="str">
        <f>"    ref_intext_"&amp;E308&amp;": "&amp;""""&amp;H308&amp;""""</f>
        <v xml:space="preserve">    ref_intext_tschumi_et_al_2018: "Tschumi et al., 2018"</v>
      </c>
      <c r="N308" t="str">
        <f>"    ref_bib_"&amp;E308&amp;": "&amp;""""&amp;J308&amp;""""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9" spans="1:14">
      <c r="A309" t="s">
        <v>2644</v>
      </c>
      <c r="E309" t="s">
        <v>3503</v>
      </c>
      <c r="H309" t="s">
        <v>3502</v>
      </c>
      <c r="I309" t="s">
        <v>3502</v>
      </c>
      <c r="J309" t="s">
        <v>3500</v>
      </c>
      <c r="K309" t="s">
        <v>3501</v>
      </c>
      <c r="L309" t="str">
        <f>LEFT(J309,141)&amp;" &lt;br&gt; &amp;nbsp;&amp;nbsp;&amp;nbsp;&amp;nbsp;&amp;nbsp;&amp;nbsp;&amp;nbsp;&amp;nbsp;"&amp;MID(J309,2,142)&amp;MID(J309,142,500)&amp;"&lt;br&gt;&lt;br&gt;"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9" t="str">
        <f>"    ref_intext_"&amp;E309&amp;": "&amp;""""&amp;H309&amp;""""</f>
        <v xml:space="preserve">    ref_intext_turlapaty_2014: "Turlapaty, 2014"</v>
      </c>
      <c r="N309" t="str">
        <f>"    ref_bib_"&amp;E309&amp;": "&amp;""""&amp;J309&amp;""""</f>
        <v xml:space="preserve">    ref_bib_turlapaty_2014: "Turlapaty, A. (2014, Jun 15). *Probability of Detection: Eg 01.* [Video]. YouTube. &lt;https://www.youtube.com/watch?v=WBgWOQBlNoI&gt;"</v>
      </c>
    </row>
    <row r="310" spans="1:14">
      <c r="A310" t="s">
        <v>2644</v>
      </c>
      <c r="B310" t="b">
        <v>1</v>
      </c>
      <c r="C310" t="b">
        <v>0</v>
      </c>
      <c r="D310" t="b">
        <v>0</v>
      </c>
      <c r="E310" t="s">
        <v>1685</v>
      </c>
      <c r="F310" t="s">
        <v>2543</v>
      </c>
      <c r="G310" t="s">
        <v>2938</v>
      </c>
      <c r="H310" t="s">
        <v>68</v>
      </c>
      <c r="I310" t="s">
        <v>68</v>
      </c>
      <c r="J310" t="s">
        <v>3602</v>
      </c>
      <c r="K310" t="s">
        <v>633</v>
      </c>
      <c r="L310" t="str">
        <f>LEFT(J310,141)&amp;" &lt;br&gt; &amp;nbsp;&amp;nbsp;&amp;nbsp;&amp;nbsp;&amp;nbsp;&amp;nbsp;&amp;nbsp;&amp;nbsp;"&amp;MID(J310,2,142)&amp;MID(J310,142,500)&amp;"&lt;br&gt;&lt;br&gt;"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10" t="str">
        <f>"    ref_intext_"&amp;E310&amp;": "&amp;""""&amp;H310&amp;""""</f>
        <v xml:space="preserve">    ref_intext_twining_et_al_2022: "Twining et al., 2022"</v>
      </c>
      <c r="N310" t="str">
        <f>"    ref_bib_"&amp;E310&amp;": "&amp;""""&amp;J310&amp;""""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11" spans="1:14">
      <c r="A311" t="s">
        <v>2646</v>
      </c>
      <c r="B311" t="b">
        <v>0</v>
      </c>
      <c r="C311" t="b">
        <v>0</v>
      </c>
      <c r="D311" t="s">
        <v>800</v>
      </c>
      <c r="E311" t="s">
        <v>1686</v>
      </c>
      <c r="F311" t="s">
        <v>2544</v>
      </c>
      <c r="G311" t="s">
        <v>2939</v>
      </c>
      <c r="H311" t="s">
        <v>67</v>
      </c>
      <c r="I311" t="s">
        <v>67</v>
      </c>
      <c r="J311" t="s">
        <v>1907</v>
      </c>
      <c r="K311" t="s">
        <v>633</v>
      </c>
      <c r="L311" t="str">
        <f>LEFT(J311,141)&amp;" &lt;br&gt; &amp;nbsp;&amp;nbsp;&amp;nbsp;&amp;nbsp;&amp;nbsp;&amp;nbsp;&amp;nbsp;&amp;nbsp;"&amp;MID(J311,2,142)&amp;MID(J311,142,500)&amp;"&lt;br&gt;&lt;br&gt;"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11" t="str">
        <f>"    ref_intext_"&amp;E311&amp;": "&amp;""""&amp;H311&amp;""""</f>
        <v xml:space="preserve">    ref_intext_van_berkel_2014: "Van Berkel, 2014"</v>
      </c>
      <c r="N311" t="str">
        <f>"    ref_bib_"&amp;E311&amp;": "&amp;""""&amp;J311&amp;""""</f>
        <v xml:space="preserve">    ref_bib_van_berkel_2014: "Van Berkel, T. (2014). *Camera trapping for wildlife conservation: Expedition field techniques*. Geography Outdoors. &lt;https://www.researchgate.net/publication/339271024_Expedition_Field_Techniques_Camera_Trapping&gt;"</v>
      </c>
    </row>
    <row r="312" spans="1:14">
      <c r="A312" t="s">
        <v>2646</v>
      </c>
      <c r="B312" t="b">
        <v>0</v>
      </c>
      <c r="C312" t="b">
        <v>0</v>
      </c>
      <c r="D312" t="b">
        <v>1</v>
      </c>
      <c r="E312" t="s">
        <v>2029</v>
      </c>
      <c r="F312" t="s">
        <v>2545</v>
      </c>
      <c r="G312" t="s">
        <v>2940</v>
      </c>
      <c r="H312" t="s">
        <v>66</v>
      </c>
      <c r="I312" t="s">
        <v>66</v>
      </c>
      <c r="J312" t="s">
        <v>1908</v>
      </c>
      <c r="K312" t="s">
        <v>633</v>
      </c>
      <c r="L312" t="str">
        <f>LEFT(J312,141)&amp;" &lt;br&gt; &amp;nbsp;&amp;nbsp;&amp;nbsp;&amp;nbsp;&amp;nbsp;&amp;nbsp;&amp;nbsp;&amp;nbsp;"&amp;MID(J312,2,142)&amp;MID(J312,142,500)&amp;"&lt;br&gt;&lt;br&gt;"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12" t="str">
        <f>"    ref_intext_"&amp;E312&amp;": "&amp;""""&amp;H312&amp;""""</f>
        <v xml:space="preserve">    ref_intext_vandooren_2016: "Van Dooren, 2016"</v>
      </c>
      <c r="N312" t="str">
        <f>"    ref_bib_"&amp;E312&amp;": "&amp;""""&amp;J312&amp;""""</f>
        <v xml:space="preserve">    ref_bib_vandooren_2016: "Van Dooren, T. J. M. (2016). Pollinator species richness: Are the declines slowing down? *Nature Conservation*, *15*, 11–22. &lt;https://doi.org/10.3897/natureconservation.15.9616&gt;"</v>
      </c>
    </row>
    <row r="313" spans="1:14">
      <c r="A313" t="s">
        <v>2646</v>
      </c>
      <c r="B313" t="b">
        <v>1</v>
      </c>
      <c r="C313" t="b">
        <v>0</v>
      </c>
      <c r="D313" t="b">
        <v>0</v>
      </c>
      <c r="E313" t="s">
        <v>1687</v>
      </c>
      <c r="F313" t="s">
        <v>2546</v>
      </c>
      <c r="G313" t="s">
        <v>2941</v>
      </c>
      <c r="H313" t="s">
        <v>65</v>
      </c>
      <c r="I313" t="s">
        <v>65</v>
      </c>
      <c r="J313" t="s">
        <v>1909</v>
      </c>
      <c r="K313" t="s">
        <v>633</v>
      </c>
      <c r="L313" t="str">
        <f>LEFT(J313,141)&amp;" &lt;br&gt; &amp;nbsp;&amp;nbsp;&amp;nbsp;&amp;nbsp;&amp;nbsp;&amp;nbsp;&amp;nbsp;&amp;nbsp;"&amp;MID(J313,2,142)&amp;MID(J313,142,500)&amp;"&lt;br&gt;&lt;br&gt;"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3" t="str">
        <f>"    ref_intext_"&amp;E313&amp;": "&amp;""""&amp;H313&amp;""""</f>
        <v xml:space="preserve">    ref_intext_van_wilgenburg_et_al_2020: "Van Wilgenburg et al., 2020"</v>
      </c>
      <c r="N313" t="str">
        <f>"    ref_bib_"&amp;E313&amp;": "&amp;""""&amp;J313&amp;""""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14" spans="1:14">
      <c r="A314" t="s">
        <v>2646</v>
      </c>
      <c r="B314" t="b">
        <v>1</v>
      </c>
      <c r="C314" t="b">
        <v>0</v>
      </c>
      <c r="D314" t="b">
        <v>0</v>
      </c>
      <c r="E314" t="s">
        <v>1688</v>
      </c>
      <c r="F314" t="s">
        <v>2547</v>
      </c>
      <c r="G314" t="s">
        <v>2942</v>
      </c>
      <c r="H314" t="s">
        <v>64</v>
      </c>
      <c r="I314" t="s">
        <v>64</v>
      </c>
      <c r="J314" t="s">
        <v>1910</v>
      </c>
      <c r="K314" t="s">
        <v>633</v>
      </c>
      <c r="L314" t="str">
        <f>LEFT(J314,141)&amp;" &lt;br&gt; &amp;nbsp;&amp;nbsp;&amp;nbsp;&amp;nbsp;&amp;nbsp;&amp;nbsp;&amp;nbsp;&amp;nbsp;"&amp;MID(J314,2,142)&amp;MID(J314,142,500)&amp;"&lt;br&gt;&lt;br&gt;"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4" t="str">
        <f>"    ref_intext_"&amp;E314&amp;": "&amp;""""&amp;H314&amp;""""</f>
        <v xml:space="preserve">    ref_intext_velez_et_al_2023: "Velez et al., 2023"</v>
      </c>
      <c r="N314" t="str">
        <f>"    ref_bib_"&amp;E314&amp;": "&amp;""""&amp;J314&amp;""""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5" spans="1:14">
      <c r="A315" t="s">
        <v>2646</v>
      </c>
      <c r="B315" t="b">
        <v>1</v>
      </c>
      <c r="C315" t="b">
        <v>0</v>
      </c>
      <c r="D315" t="b">
        <v>0</v>
      </c>
      <c r="E315" t="s">
        <v>1689</v>
      </c>
      <c r="F315" t="s">
        <v>2548</v>
      </c>
      <c r="G315" t="s">
        <v>2943</v>
      </c>
      <c r="H315" t="s">
        <v>63</v>
      </c>
      <c r="I315" t="s">
        <v>63</v>
      </c>
      <c r="J315" t="s">
        <v>1911</v>
      </c>
      <c r="K315" t="s">
        <v>633</v>
      </c>
      <c r="L315" t="str">
        <f>LEFT(J315,141)&amp;" &lt;br&gt; &amp;nbsp;&amp;nbsp;&amp;nbsp;&amp;nbsp;&amp;nbsp;&amp;nbsp;&amp;nbsp;&amp;nbsp;"&amp;MID(J315,2,142)&amp;MID(J315,142,500)&amp;"&lt;br&gt;&lt;br&gt;"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5" t="str">
        <f>"    ref_intext_"&amp;E315&amp;": "&amp;""""&amp;H315&amp;""""</f>
        <v xml:space="preserve">    ref_intext_vidal_et_al_2021: "Vidal et al., 2021"</v>
      </c>
      <c r="N315" t="str">
        <f>"    ref_bib_"&amp;E315&amp;": "&amp;""""&amp;J315&amp;""""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6" spans="1:14">
      <c r="A316" t="s">
        <v>2646</v>
      </c>
      <c r="B316" t="b">
        <v>0</v>
      </c>
      <c r="C316" t="b">
        <v>0</v>
      </c>
      <c r="E316" t="s">
        <v>1940</v>
      </c>
      <c r="F316" t="s">
        <v>2549</v>
      </c>
      <c r="G316" t="s">
        <v>2944</v>
      </c>
      <c r="H316" t="s">
        <v>1939</v>
      </c>
      <c r="I316" t="s">
        <v>1939</v>
      </c>
      <c r="J316" t="s">
        <v>1938</v>
      </c>
      <c r="K316" t="s">
        <v>633</v>
      </c>
      <c r="L316" t="str">
        <f>LEFT(J316,141)&amp;" &lt;br&gt; &amp;nbsp;&amp;nbsp;&amp;nbsp;&amp;nbsp;&amp;nbsp;&amp;nbsp;&amp;nbsp;&amp;nbsp;"&amp;MID(J316,2,142)&amp;MID(J316,142,500)&amp;"&lt;br&gt;&lt;br&gt;"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6" t="str">
        <f>"    ref_intext_"&amp;E316&amp;": "&amp;""""&amp;H316&amp;""""</f>
        <v xml:space="preserve">    ref_intext_vsn_international_2022: "VSN International, 2022"</v>
      </c>
      <c r="N316" t="str">
        <f>"    ref_bib_"&amp;E316&amp;": "&amp;""""&amp;J316&amp;""""</f>
        <v xml:space="preserve">    ref_bib_vsn_international_2022: "VSN International (2022, Jul 13). *Species abundance tools in Genstat* [Video]. YouTube. &lt;https://www.youtube.com/watch?v=wBx7f4PP8RE&gt;"</v>
      </c>
    </row>
    <row r="317" spans="1:14">
      <c r="A317" t="s">
        <v>2645</v>
      </c>
      <c r="B317" t="b">
        <v>1</v>
      </c>
      <c r="C317" t="b">
        <v>0</v>
      </c>
      <c r="D317" t="b">
        <v>0</v>
      </c>
      <c r="E317" t="s">
        <v>1690</v>
      </c>
      <c r="F317" t="s">
        <v>2550</v>
      </c>
      <c r="G317" t="s">
        <v>2945</v>
      </c>
      <c r="H317" t="s">
        <v>61</v>
      </c>
      <c r="I317" t="s">
        <v>61</v>
      </c>
      <c r="J317" t="s">
        <v>3571</v>
      </c>
      <c r="K317" t="s">
        <v>633</v>
      </c>
      <c r="L317" t="str">
        <f>LEFT(J317,141)&amp;" &lt;br&gt; &amp;nbsp;&amp;nbsp;&amp;nbsp;&amp;nbsp;&amp;nbsp;&amp;nbsp;&amp;nbsp;&amp;nbsp;"&amp;MID(J317,2,142)&amp;MID(J317,142,500)&amp;"&lt;br&gt;&lt;br&gt;"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7" t="str">
        <f>"    ref_intext_"&amp;E317&amp;": "&amp;""""&amp;H317&amp;""""</f>
        <v xml:space="preserve">    ref_intext_warbington_boyce_2020: "Warbington &amp; Boyce, 2020"</v>
      </c>
      <c r="N317" t="str">
        <f>"    ref_bib_"&amp;E317&amp;": "&amp;""""&amp;J317&amp;""""</f>
        <v xml:space="preserve">    ref_bib_warbington_boyce_2020: "Warbington, C. H., &amp; Boyce, M. S. (2020). Population Density of sitatunga in riverine wetland habitats. *Global Ecology and Conservation, 24*. &lt;https://doi.org/10.1016/j.gecco.2020.e01212&gt;"</v>
      </c>
    </row>
    <row r="318" spans="1:14">
      <c r="A318" t="s">
        <v>2645</v>
      </c>
      <c r="B318" t="b">
        <v>1</v>
      </c>
      <c r="C318" t="b">
        <v>0</v>
      </c>
      <c r="D318" t="s">
        <v>800</v>
      </c>
      <c r="E318" t="s">
        <v>1931</v>
      </c>
      <c r="F318" t="s">
        <v>2551</v>
      </c>
      <c r="G318" t="s">
        <v>2946</v>
      </c>
      <c r="H318" t="s">
        <v>60</v>
      </c>
      <c r="I318" t="s">
        <v>60</v>
      </c>
      <c r="J318" t="s">
        <v>3572</v>
      </c>
      <c r="K318" t="s">
        <v>633</v>
      </c>
      <c r="L318" t="str">
        <f>LEFT(J318,141)&amp;" &lt;br&gt; &amp;nbsp;&amp;nbsp;&amp;nbsp;&amp;nbsp;&amp;nbsp;&amp;nbsp;&amp;nbsp;&amp;nbsp;"&amp;MID(J318,2,142)&amp;MID(J318,142,500)&amp;"&lt;br&gt;&lt;br&gt;"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8" t="str">
        <f>"    ref_intext_"&amp;E318&amp;": "&amp;""""&amp;H318&amp;""""</f>
        <v xml:space="preserve">    ref_intext_wearn_gloverkapfer_2017: "Wearn &amp; Glover-Kapfer, 2017"</v>
      </c>
      <c r="N318" t="str">
        <f>"    ref_bib_"&amp;E318&amp;": "&amp;""""&amp;J318&amp;""""</f>
        <v xml:space="preserve">    ref_bib_wearn_gloverkapfer_2017: "Wearn, O. R., &amp; Glover-Kapfer, P. (2017). Camera-Trapping for Conservation: A Guide to Best-ractices. *WWF conservation technology series, 1*, 1–181. &lt;http://dx.doi.org/10.13140/RG.2.2.23409.17767&gt;"</v>
      </c>
    </row>
    <row r="319" spans="1:14">
      <c r="A319" t="s">
        <v>2645</v>
      </c>
      <c r="B319" t="b">
        <v>0</v>
      </c>
      <c r="C319" t="b">
        <v>0</v>
      </c>
      <c r="D319" t="s">
        <v>800</v>
      </c>
      <c r="E319" t="s">
        <v>1693</v>
      </c>
      <c r="F319" t="s">
        <v>2552</v>
      </c>
      <c r="G319" t="s">
        <v>2947</v>
      </c>
      <c r="H319" t="s">
        <v>59</v>
      </c>
      <c r="I319" t="s">
        <v>59</v>
      </c>
      <c r="J319" t="s">
        <v>1912</v>
      </c>
      <c r="K319" t="s">
        <v>633</v>
      </c>
      <c r="L319" t="str">
        <f>LEFT(J319,141)&amp;" &lt;br&gt; &amp;nbsp;&amp;nbsp;&amp;nbsp;&amp;nbsp;&amp;nbsp;&amp;nbsp;&amp;nbsp;&amp;nbsp;"&amp;MID(J319,2,142)&amp;MID(J319,142,500)&amp;"&lt;br&gt;&lt;br&gt;"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9" t="str">
        <f>"    ref_intext_"&amp;E319&amp;": "&amp;""""&amp;H319&amp;""""</f>
        <v xml:space="preserve">    ref_intext_wearn_gloverkapfer_2019: "Wearn &amp; Glover-Kapfer, 2019"</v>
      </c>
      <c r="N319" t="str">
        <f>"    ref_bib_"&amp;E319&amp;": "&amp;""""&amp;J319&amp;""""</f>
        <v xml:space="preserve">    ref_bib_wearn_gloverkapfer_2019: "Wearn, O. R., &amp; Glover-Kapfer, P. (2019). Snap happy: Camera traps are an effective sampling tool when compared with alternative methods. *Royal Society Open Science*, *6*(3), 181748. &lt;https://doi.org/10.1098/rsos.181748&gt;"</v>
      </c>
    </row>
    <row r="320" spans="1:14">
      <c r="A320" t="s">
        <v>2645</v>
      </c>
      <c r="B320" t="b">
        <v>1</v>
      </c>
      <c r="C320" t="b">
        <v>1</v>
      </c>
      <c r="D320" t="b">
        <v>0</v>
      </c>
      <c r="E320" t="s">
        <v>1691</v>
      </c>
      <c r="F320" t="s">
        <v>2553</v>
      </c>
      <c r="G320" t="s">
        <v>2948</v>
      </c>
      <c r="H320" t="s">
        <v>57</v>
      </c>
      <c r="I320" t="s">
        <v>57</v>
      </c>
      <c r="J320" t="s">
        <v>3569</v>
      </c>
      <c r="K320" t="s">
        <v>633</v>
      </c>
      <c r="L320" t="str">
        <f>LEFT(J320,141)&amp;" &lt;br&gt; &amp;nbsp;&amp;nbsp;&amp;nbsp;&amp;nbsp;&amp;nbsp;&amp;nbsp;&amp;nbsp;&amp;nbsp;"&amp;MID(J320,2,142)&amp;MID(J320,142,500)&amp;"&lt;br&gt;&lt;br&gt;"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20" t="str">
        <f>"    ref_intext_"&amp;E320&amp;": "&amp;""""&amp;H320&amp;""""</f>
        <v xml:space="preserve">    ref_intext_wearn_et_al_2013: "Wearn et al., 2013"</v>
      </c>
      <c r="N320" t="str">
        <f>"    ref_bib_"&amp;E320&amp;": "&amp;""""&amp;J320&amp;""""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21" spans="1:14">
      <c r="A321" t="s">
        <v>2645</v>
      </c>
      <c r="B321" t="b">
        <v>1</v>
      </c>
      <c r="C321" t="b">
        <v>0</v>
      </c>
      <c r="D321" t="b">
        <v>1</v>
      </c>
      <c r="E321" t="s">
        <v>1692</v>
      </c>
      <c r="F321" t="s">
        <v>2554</v>
      </c>
      <c r="G321" t="s">
        <v>2949</v>
      </c>
      <c r="H321" t="s">
        <v>58</v>
      </c>
      <c r="I321" t="s">
        <v>58</v>
      </c>
      <c r="J321" t="s">
        <v>1913</v>
      </c>
      <c r="K321" t="s">
        <v>633</v>
      </c>
      <c r="L321" t="str">
        <f>LEFT(J321,141)&amp;" &lt;br&gt; &amp;nbsp;&amp;nbsp;&amp;nbsp;&amp;nbsp;&amp;nbsp;&amp;nbsp;&amp;nbsp;&amp;nbsp;"&amp;MID(J321,2,142)&amp;MID(J321,142,500)&amp;"&lt;br&gt;&lt;br&gt;"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21" t="str">
        <f>"    ref_intext_"&amp;E321&amp;": "&amp;""""&amp;H321&amp;""""</f>
        <v xml:space="preserve">    ref_intext_wearn_et_al_2016: "Wearn et al., 2016"</v>
      </c>
      <c r="N321" t="str">
        <f>"    ref_bib_"&amp;E321&amp;": "&amp;""""&amp;J321&amp;""""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22" spans="1:14">
      <c r="A322" t="s">
        <v>2645</v>
      </c>
      <c r="B322" t="b">
        <v>0</v>
      </c>
      <c r="C322" t="b">
        <v>0</v>
      </c>
      <c r="D322" t="b">
        <v>1</v>
      </c>
      <c r="E322" t="s">
        <v>1694</v>
      </c>
      <c r="F322" t="s">
        <v>2555</v>
      </c>
      <c r="G322" t="s">
        <v>2950</v>
      </c>
      <c r="H322" t="s">
        <v>56</v>
      </c>
      <c r="I322" t="s">
        <v>56</v>
      </c>
      <c r="J322" t="s">
        <v>3570</v>
      </c>
      <c r="K322" t="s">
        <v>633</v>
      </c>
      <c r="L322" t="str">
        <f>LEFT(J322,141)&amp;" &lt;br&gt; &amp;nbsp;&amp;nbsp;&amp;nbsp;&amp;nbsp;&amp;nbsp;&amp;nbsp;&amp;nbsp;&amp;nbsp;"&amp;MID(J322,2,142)&amp;MID(J322,142,500)&amp;"&lt;br&gt;&lt;br&gt;"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22" t="str">
        <f>"    ref_intext_"&amp;E322&amp;": "&amp;""""&amp;H322&amp;""""</f>
        <v xml:space="preserve">    ref_intext_webster_et_al_2019: "Webster et al., 2019"</v>
      </c>
      <c r="N322" t="str">
        <f>"    ref_bib_"&amp;E322&amp;": "&amp;""""&amp;J322&amp;""""</f>
        <v xml:space="preserve">    ref_bib_webster_et_al_2019: "Webster, S. C., &amp; Beasley, J. C. (2019). Influence of lure choice and Survey duration on scent stations for carnivore Surveys. *Wildlife Society Bulletin, 43*(4), 661–668. &lt;https://doi.org/10.1002/wsb.1011&gt;"</v>
      </c>
    </row>
    <row r="323" spans="1:14">
      <c r="A323" t="s">
        <v>2645</v>
      </c>
      <c r="B323" t="b">
        <v>1</v>
      </c>
      <c r="C323" t="b">
        <v>0</v>
      </c>
      <c r="D323" t="b">
        <v>1</v>
      </c>
      <c r="E323" t="s">
        <v>1695</v>
      </c>
      <c r="F323" t="s">
        <v>2556</v>
      </c>
      <c r="G323" t="s">
        <v>2951</v>
      </c>
      <c r="H323" t="s">
        <v>55</v>
      </c>
      <c r="I323" t="s">
        <v>55</v>
      </c>
      <c r="J323" t="s">
        <v>3581</v>
      </c>
      <c r="K323" t="s">
        <v>633</v>
      </c>
      <c r="L323" t="str">
        <f>LEFT(J323,141)&amp;" &lt;br&gt; &amp;nbsp;&amp;nbsp;&amp;nbsp;&amp;nbsp;&amp;nbsp;&amp;nbsp;&amp;nbsp;&amp;nbsp;"&amp;MID(J323,2,142)&amp;MID(J323,142,500)&amp;"&lt;br&gt;&lt;br&gt;"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23" t="str">
        <f>"    ref_intext_"&amp;E323&amp;": "&amp;""""&amp;H323&amp;""""</f>
        <v xml:space="preserve">    ref_intext_wegge_et_al_2004: "Wegge et al., 2004"</v>
      </c>
      <c r="N323" t="str">
        <f>"    ref_bib_"&amp;E323&amp;": "&amp;""""&amp;J323&amp;""""</f>
        <v xml:space="preserve">    ref_bib_wegge_et_al_2004: "Wegge, P., C. P. Pokheral, &amp; Jnawali, S. R. (2004). Effects of trapping effort and trap shyness on estimates of tiger abundance from camera trap studies. *Animal Conservation, 7*, 251–256. &lt;https://doi.org/10.1017/S1367943004001441&gt;"</v>
      </c>
    </row>
    <row r="324" spans="1:14">
      <c r="A324" t="s">
        <v>2645</v>
      </c>
      <c r="B324" t="b">
        <v>1</v>
      </c>
      <c r="C324" t="b">
        <v>0</v>
      </c>
      <c r="D324" t="b">
        <v>0</v>
      </c>
      <c r="E324" t="s">
        <v>1696</v>
      </c>
      <c r="F324" t="s">
        <v>2557</v>
      </c>
      <c r="G324" t="s">
        <v>2952</v>
      </c>
      <c r="H324" t="s">
        <v>54</v>
      </c>
      <c r="I324" t="s">
        <v>54</v>
      </c>
      <c r="J324" t="s">
        <v>1914</v>
      </c>
      <c r="K324" t="s">
        <v>633</v>
      </c>
      <c r="L324" t="str">
        <f>LEFT(J324,141)&amp;" &lt;br&gt; &amp;nbsp;&amp;nbsp;&amp;nbsp;&amp;nbsp;&amp;nbsp;&amp;nbsp;&amp;nbsp;&amp;nbsp;"&amp;MID(J324,2,142)&amp;MID(J324,142,500)&amp;"&lt;br&gt;&lt;br&gt;"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4" t="str">
        <f>"    ref_intext_"&amp;E324&amp;": "&amp;""""&amp;H324&amp;""""</f>
        <v xml:space="preserve">    ref_intext_welbourne_et_al_2016: "Welbourne et al., 2016"</v>
      </c>
      <c r="N324" t="str">
        <f>"    ref_bib_"&amp;E324&amp;": "&amp;""""&amp;J324&amp;""""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5" spans="1:14">
      <c r="A325" t="s">
        <v>2645</v>
      </c>
      <c r="B325" t="b">
        <v>1</v>
      </c>
      <c r="C325" t="b">
        <v>0</v>
      </c>
      <c r="D325" t="s">
        <v>800</v>
      </c>
      <c r="E325" t="s">
        <v>1697</v>
      </c>
      <c r="F325" t="s">
        <v>2558</v>
      </c>
      <c r="G325" t="s">
        <v>2953</v>
      </c>
      <c r="H325" t="s">
        <v>53</v>
      </c>
      <c r="I325" t="s">
        <v>53</v>
      </c>
      <c r="J325" t="s">
        <v>1915</v>
      </c>
      <c r="K325" t="s">
        <v>633</v>
      </c>
      <c r="L325" t="str">
        <f>LEFT(J325,141)&amp;" &lt;br&gt; &amp;nbsp;&amp;nbsp;&amp;nbsp;&amp;nbsp;&amp;nbsp;&amp;nbsp;&amp;nbsp;&amp;nbsp;"&amp;MID(J325,2,142)&amp;MID(J325,142,500)&amp;"&lt;br&gt;&lt;br&gt;"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5" t="str">
        <f>"    ref_intext_"&amp;E325&amp;": "&amp;""""&amp;H325&amp;""""</f>
        <v xml:space="preserve">    ref_intext_wellington_et_al_2014: "Wellington et al., 2014"</v>
      </c>
      <c r="N325" t="str">
        <f>"    ref_bib_"&amp;E325&amp;": "&amp;""""&amp;J325&amp;""""</f>
        <v xml:space="preserve">    ref_bib_wellington_et_al_2014: "Wellington, K., Bottom, C., Merrill, C., &amp; Litvaitis, J. A. (2014). Identifying performance differences among trail cameras used to monitor forest mammals. *Wildlife Society Bulletin, 38*(3), 634–638. &lt;https://doi.org/10.1002/wsb.425&gt;"</v>
      </c>
    </row>
    <row r="326" spans="1:14">
      <c r="A326" t="s">
        <v>2645</v>
      </c>
      <c r="B326" t="b">
        <v>0</v>
      </c>
      <c r="C326" t="b">
        <v>0</v>
      </c>
      <c r="D326" t="b">
        <v>1</v>
      </c>
      <c r="E326" t="s">
        <v>1698</v>
      </c>
      <c r="F326" t="s">
        <v>2559</v>
      </c>
      <c r="G326" t="s">
        <v>2954</v>
      </c>
      <c r="H326" t="s">
        <v>52</v>
      </c>
      <c r="I326" t="s">
        <v>52</v>
      </c>
      <c r="J326" t="s">
        <v>1916</v>
      </c>
      <c r="K326" t="s">
        <v>633</v>
      </c>
      <c r="L326" t="str">
        <f>LEFT(J326,141)&amp;" &lt;br&gt; &amp;nbsp;&amp;nbsp;&amp;nbsp;&amp;nbsp;&amp;nbsp;&amp;nbsp;&amp;nbsp;&amp;nbsp;"&amp;MID(J326,2,142)&amp;MID(J326,142,500)&amp;"&lt;br&gt;&lt;br&gt;"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6" t="str">
        <f>"    ref_intext_"&amp;E326&amp;": "&amp;""""&amp;H326&amp;""""</f>
        <v xml:space="preserve">    ref_intext_welsh_et_al_2000: "Welsh et al., 2000"</v>
      </c>
      <c r="N326" t="str">
        <f>"    ref_bib_"&amp;E326&amp;": "&amp;""""&amp;J326&amp;""""</f>
        <v xml:space="preserve">    ref_bib_welsh_et_al_2000: "Welsh, A. H., Cunningham, R. B., &amp; Chambers, R. L. (2000). Methodology for estimating the abundance of rare animals: Seabird nesting on North East Herald Cay. *Biometrics, 56*(1), 22–30. &lt;https://doi.org/10.1111/j.0006-341X.2000.00022.x&gt;"</v>
      </c>
    </row>
    <row r="327" spans="1:14">
      <c r="A327" t="s">
        <v>2645</v>
      </c>
      <c r="B327" t="b">
        <v>1</v>
      </c>
      <c r="C327" t="b">
        <v>0</v>
      </c>
      <c r="D327" t="b">
        <v>0</v>
      </c>
      <c r="E327" t="s">
        <v>1699</v>
      </c>
      <c r="F327" t="s">
        <v>2560</v>
      </c>
      <c r="G327" t="s">
        <v>2955</v>
      </c>
      <c r="H327" t="s">
        <v>51</v>
      </c>
      <c r="I327" t="s">
        <v>51</v>
      </c>
      <c r="J327" t="s">
        <v>1917</v>
      </c>
      <c r="K327" t="s">
        <v>633</v>
      </c>
      <c r="L327" t="str">
        <f>LEFT(J327,141)&amp;" &lt;br&gt; &amp;nbsp;&amp;nbsp;&amp;nbsp;&amp;nbsp;&amp;nbsp;&amp;nbsp;&amp;nbsp;&amp;nbsp;"&amp;MID(J327,2,142)&amp;MID(J327,142,500)&amp;"&lt;br&gt;&lt;br&gt;"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7" t="str">
        <f>"    ref_intext_"&amp;E327&amp;": "&amp;""""&amp;H327&amp;""""</f>
        <v xml:space="preserve">    ref_intext_whittington_et_al_2018: "Whittington et al., 2018"</v>
      </c>
      <c r="N327" t="str">
        <f>"    ref_bib_"&amp;E327&amp;": "&amp;""""&amp;J327&amp;""""</f>
        <v xml:space="preserve">    ref_bib_whittington_et_al_2018: "Whittington, J., Hebblewhite, M., Chandler, R. B., &amp; Lentini, P. (2018). Generalized spatial mark-resight models with an application to grizzly bears. *Journal of Applied Ecology, 55*(1), 157–168. &lt;https://doi.org/10.1111/1365-2664.12954&gt;"</v>
      </c>
    </row>
    <row r="328" spans="1:14">
      <c r="A328" t="s">
        <v>2645</v>
      </c>
      <c r="B328" t="b">
        <v>0</v>
      </c>
      <c r="C328" t="b">
        <v>1</v>
      </c>
      <c r="D328" t="b">
        <v>0</v>
      </c>
      <c r="E328" t="s">
        <v>1700</v>
      </c>
      <c r="F328" t="s">
        <v>2561</v>
      </c>
      <c r="G328" t="s">
        <v>2956</v>
      </c>
      <c r="H328" t="s">
        <v>50</v>
      </c>
      <c r="I328" t="s">
        <v>799</v>
      </c>
      <c r="J328" t="s">
        <v>1918</v>
      </c>
      <c r="K328" t="s">
        <v>633</v>
      </c>
      <c r="L328" t="str">
        <f>LEFT(J328,141)&amp;" &lt;br&gt; &amp;nbsp;&amp;nbsp;&amp;nbsp;&amp;nbsp;&amp;nbsp;&amp;nbsp;&amp;nbsp;&amp;nbsp;"&amp;MID(J328,2,142)&amp;MID(J328,142,500)&amp;"&lt;br&gt;&lt;br&gt;"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8" t="str">
        <f>"    ref_intext_"&amp;E328&amp;": "&amp;""""&amp;H328&amp;""""</f>
        <v xml:space="preserve">    ref_intext_whittington_et_al_2019: "Whittington et al., 2019"</v>
      </c>
      <c r="N328" t="str">
        <f>"    ref_bib_"&amp;E328&amp;": "&amp;""""&amp;J328&amp;""""</f>
        <v xml:space="preserve">    ref_bib_whittington_et_al_2019: "Whittington, J., Low, P., &amp; Hunt, B. (2019). Temporal road closures improve habitat quality for wildlife. *Scientific Reports, 9* (1), 3772. &lt;https://www.nature.com/articles/s41598-019-40581-y&gt;"</v>
      </c>
    </row>
    <row r="329" spans="1:14">
      <c r="A329" t="s">
        <v>2645</v>
      </c>
      <c r="B329" t="b">
        <v>1</v>
      </c>
      <c r="C329" t="b">
        <v>0</v>
      </c>
      <c r="D329" t="b">
        <v>0</v>
      </c>
      <c r="E329" t="s">
        <v>1701</v>
      </c>
      <c r="F329" t="s">
        <v>2562</v>
      </c>
      <c r="G329" t="s">
        <v>2957</v>
      </c>
      <c r="H329" t="s">
        <v>49</v>
      </c>
      <c r="I329" t="s">
        <v>49</v>
      </c>
      <c r="J329" t="s">
        <v>1919</v>
      </c>
      <c r="K329" t="s">
        <v>633</v>
      </c>
      <c r="L329" t="str">
        <f>LEFT(J329,141)&amp;" &lt;br&gt; &amp;nbsp;&amp;nbsp;&amp;nbsp;&amp;nbsp;&amp;nbsp;&amp;nbsp;&amp;nbsp;&amp;nbsp;"&amp;MID(J329,2,142)&amp;MID(J329,142,500)&amp;"&lt;br&gt;&lt;br&gt;"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9" t="str">
        <f>"    ref_intext_"&amp;E329&amp;": "&amp;""""&amp;H329&amp;""""</f>
        <v xml:space="preserve">    ref_intext_wildcam_network_2019: "WildCAM Network, 2019"</v>
      </c>
      <c r="N329" t="str">
        <f>"    ref_bib_"&amp;E329&amp;": "&amp;""""&amp;J329&amp;""""</f>
        <v xml:space="preserve">    ref_bib_wildcam_network_2019: "WildCAM Network (2019). *WildCAM Network Camera Trapping Best Practices Literature Synthesis.* &lt;https://wildcams.ca/site/assets/files/1390/wildcam_network_camera_trapping_best_practices_literature_synthesis.pdf&gt;"</v>
      </c>
    </row>
    <row r="330" spans="1:14">
      <c r="A330" t="s">
        <v>2645</v>
      </c>
      <c r="B330" t="b">
        <v>1</v>
      </c>
      <c r="C330" t="b">
        <v>0</v>
      </c>
      <c r="D330" t="b">
        <v>0</v>
      </c>
      <c r="E330" t="s">
        <v>3</v>
      </c>
      <c r="F330" t="s">
        <v>2563</v>
      </c>
      <c r="G330" t="s">
        <v>2958</v>
      </c>
      <c r="H330" t="s">
        <v>48</v>
      </c>
      <c r="I330" t="s">
        <v>48</v>
      </c>
      <c r="J330" t="s">
        <v>1920</v>
      </c>
      <c r="K330" t="s">
        <v>633</v>
      </c>
      <c r="L330" t="str">
        <f>LEFT(J330,141)&amp;" &lt;br&gt; &amp;nbsp;&amp;nbsp;&amp;nbsp;&amp;nbsp;&amp;nbsp;&amp;nbsp;&amp;nbsp;&amp;nbsp;"&amp;MID(J330,2,142)&amp;MID(J330,142,500)&amp;"&lt;br&gt;&lt;br&gt;"</f>
        <v>WildCo Lab (2020). *WildCo_Image_Renamer.* &lt;https://github.com/WildCoLab/WildCo_Image_Renamer&gt; &lt;br&gt; &amp;nbsp;&amp;nbsp;&amp;nbsp;&amp;nbsp;&amp;nbsp;&amp;nbsp;&amp;nbsp;&amp;nbsp;ildCo Lab (2020). *WildCo_Image_Renamer.* &lt;https://github.com/WildCoLab/WildCo_Image_Renamer&gt;&lt;br&gt;&lt;br&gt;</v>
      </c>
      <c r="M330" t="str">
        <f>"    ref_intext_"&amp;E330&amp;": "&amp;""""&amp;H330&amp;""""</f>
        <v xml:space="preserve">    ref_intext_wildco_2020: "WildCo Lab, 2020"</v>
      </c>
      <c r="N330" t="str">
        <f>"    ref_bib_"&amp;E330&amp;": "&amp;""""&amp;J330&amp;""""</f>
        <v xml:space="preserve">    ref_bib_wildco_2020: "WildCo Lab (2020). *WildCo_Image_Renamer.* &lt;https://github.com/WildCoLab/WildCo_Image_Renamer&gt;"</v>
      </c>
    </row>
    <row r="331" spans="1:14">
      <c r="A331" t="s">
        <v>2645</v>
      </c>
      <c r="B331" t="b">
        <v>1</v>
      </c>
      <c r="C331" t="b">
        <v>0</v>
      </c>
      <c r="D331" t="b">
        <v>0</v>
      </c>
      <c r="E331" t="s">
        <v>1702</v>
      </c>
      <c r="F331" t="s">
        <v>2564</v>
      </c>
      <c r="G331" t="s">
        <v>2959</v>
      </c>
      <c r="H331" t="s">
        <v>47</v>
      </c>
      <c r="I331" t="s">
        <v>47</v>
      </c>
      <c r="J331" t="s">
        <v>1921</v>
      </c>
      <c r="K331" t="s">
        <v>633</v>
      </c>
      <c r="L331" t="str">
        <f>LEFT(J331,141)&amp;" &lt;br&gt; &amp;nbsp;&amp;nbsp;&amp;nbsp;&amp;nbsp;&amp;nbsp;&amp;nbsp;&amp;nbsp;&amp;nbsp;"&amp;MID(J331,2,142)&amp;MID(J331,142,500)&amp;"&lt;br&gt;&lt;br&gt;"</f>
        <v>WildCo Lab (2021a). *WildCo-FaceBlur.* &lt;https://github.com/WildCoLab/WildCo_Face_Blur&gt; &lt;br&gt; &amp;nbsp;&amp;nbsp;&amp;nbsp;&amp;nbsp;&amp;nbsp;&amp;nbsp;&amp;nbsp;&amp;nbsp;ildCo Lab (2021a). *WildCo-FaceBlur.* &lt;https://github.com/WildCoLab/WildCo_Face_Blur&gt;&lt;br&gt;&lt;br&gt;</v>
      </c>
      <c r="M331" t="str">
        <f>"    ref_intext_"&amp;E331&amp;": "&amp;""""&amp;H331&amp;""""</f>
        <v xml:space="preserve">    ref_intext_wildco_lab_2021a: "WildCo Lab, 2021a"</v>
      </c>
      <c r="N331" t="str">
        <f>"    ref_bib_"&amp;E331&amp;": "&amp;""""&amp;J331&amp;""""</f>
        <v xml:space="preserve">    ref_bib_wildco_lab_2021a: "WildCo Lab (2021a). *WildCo-FaceBlur.* &lt;https://github.com/WildCoLab/WildCo_Face_Blur&gt;"</v>
      </c>
    </row>
    <row r="332" spans="1:14">
      <c r="A332" t="s">
        <v>2645</v>
      </c>
      <c r="B332" t="b">
        <v>1</v>
      </c>
      <c r="C332" t="b">
        <v>0</v>
      </c>
      <c r="D332" t="b">
        <v>0</v>
      </c>
      <c r="E332" t="s">
        <v>1703</v>
      </c>
      <c r="F332" t="s">
        <v>2565</v>
      </c>
      <c r="G332" t="s">
        <v>2960</v>
      </c>
      <c r="H332" t="s">
        <v>46</v>
      </c>
      <c r="I332" t="s">
        <v>46</v>
      </c>
      <c r="J332" t="s">
        <v>1922</v>
      </c>
      <c r="K332" t="s">
        <v>633</v>
      </c>
      <c r="L332" t="str">
        <f>LEFT(J332,141)&amp;" &lt;br&gt; &amp;nbsp;&amp;nbsp;&amp;nbsp;&amp;nbsp;&amp;nbsp;&amp;nbsp;&amp;nbsp;&amp;nbsp;"&amp;MID(J332,2,142)&amp;MID(J332,142,500)&amp;"&lt;br&gt;&lt;br&gt;"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32" t="str">
        <f>"    ref_intext_"&amp;E332&amp;": "&amp;""""&amp;H332&amp;""""</f>
        <v xml:space="preserve">    ref_intext_wildco_lab_2021b: "WildCo Lab, 2021b"</v>
      </c>
      <c r="N332" t="str">
        <f>"    ref_bib_"&amp;E332&amp;": "&amp;""""&amp;J332&amp;""""</f>
        <v xml:space="preserve">    ref_bib_wildco_lab_2021b: "WildCo Lab (2021b). *WildCo: Reproducible camera trap data exploration and analysis examples in R*. University of British Columbia. &lt;https://bookdown.org/c_w_beirne/wildCo-Data-Analysis/#what-this-guide-is&gt;"</v>
      </c>
    </row>
    <row r="333" spans="1:14">
      <c r="A333" t="s">
        <v>2647</v>
      </c>
      <c r="B333" t="b">
        <v>1</v>
      </c>
      <c r="C333" t="b">
        <v>0</v>
      </c>
      <c r="D333" t="b">
        <v>0</v>
      </c>
      <c r="E333" t="s">
        <v>1704</v>
      </c>
      <c r="F333" t="s">
        <v>2566</v>
      </c>
      <c r="G333" t="s">
        <v>2961</v>
      </c>
      <c r="H333" t="s">
        <v>44</v>
      </c>
      <c r="I333" t="s">
        <v>798</v>
      </c>
      <c r="J333" t="s">
        <v>3580</v>
      </c>
      <c r="K333" t="s">
        <v>633</v>
      </c>
      <c r="L333" t="str">
        <f>LEFT(J333,141)&amp;" &lt;br&gt; &amp;nbsp;&amp;nbsp;&amp;nbsp;&amp;nbsp;&amp;nbsp;&amp;nbsp;&amp;nbsp;&amp;nbsp;"&amp;MID(J333,2,142)&amp;MID(J333,142,500)&amp;"&lt;br&gt;&lt;br&gt;"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3" t="str">
        <f>"    ref_intext_"&amp;E333&amp;": "&amp;""""&amp;H333&amp;""""</f>
        <v xml:space="preserve">    ref_intext_young_et_al_2018: "Young et al., 2018"</v>
      </c>
      <c r="N333" t="str">
        <f>"    ref_bib_"&amp;E333&amp;": "&amp;""""&amp;J333&amp;""""</f>
        <v xml:space="preserve">    ref_bib_young_et_al_2018: "Young, S., Rode-Margono, J., &amp; Amin, R. (2018). Software to facilitate and streamline camera trap data management: A review. *Ecology and Evolution, 8*(19), 9947–9957. &lt;https://doi.org/10.1002/ece3.4464&gt;"</v>
      </c>
    </row>
    <row r="334" spans="1:14">
      <c r="A334" t="s">
        <v>2647</v>
      </c>
      <c r="B334" t="b">
        <v>0</v>
      </c>
      <c r="C334" t="b">
        <v>0</v>
      </c>
      <c r="D334" t="b">
        <v>1</v>
      </c>
      <c r="E334" t="s">
        <v>1705</v>
      </c>
      <c r="F334" t="s">
        <v>2567</v>
      </c>
      <c r="G334" t="s">
        <v>2962</v>
      </c>
      <c r="H334" t="s">
        <v>45</v>
      </c>
      <c r="I334" t="s">
        <v>45</v>
      </c>
      <c r="J334" t="s">
        <v>1721</v>
      </c>
      <c r="K334" t="s">
        <v>633</v>
      </c>
      <c r="L334" t="str">
        <f>LEFT(J334,141)&amp;" &lt;br&gt; &amp;nbsp;&amp;nbsp;&amp;nbsp;&amp;nbsp;&amp;nbsp;&amp;nbsp;&amp;nbsp;&amp;nbsp;"&amp;MID(J334,2,142)&amp;MID(J334,142,500)&amp;"&lt;br&gt;&lt;br&gt;"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4" t="str">
        <f>"    ref_intext_"&amp;E334&amp;": "&amp;""""&amp;H334&amp;""""</f>
        <v xml:space="preserve">    ref_intext_yue_et_al_2015: "Yue et al., 2015"</v>
      </c>
      <c r="N334" t="str">
        <f>"    ref_bib_"&amp;E334&amp;": "&amp;""""&amp;J334&amp;""""</f>
        <v xml:space="preserve">    ref_bib_yue_et_al_2015: "Yue, S., Brodie, J. F., Zipkin, E. F., &amp; Bernard, H. (2015). Oil palm plantations fail to support mammal diversity. *Ecological Applications, 25*(8), 2285–2292. &lt;https://doi.org/10.1890/14-1928.1&gt;"</v>
      </c>
    </row>
    <row r="335" spans="1:14">
      <c r="A335" t="s">
        <v>2648</v>
      </c>
      <c r="B335" t="b">
        <v>0</v>
      </c>
      <c r="C335" t="b">
        <v>0</v>
      </c>
      <c r="D335" t="b">
        <v>1</v>
      </c>
      <c r="E335" t="s">
        <v>1706</v>
      </c>
      <c r="F335" t="s">
        <v>2568</v>
      </c>
      <c r="G335" t="s">
        <v>2963</v>
      </c>
      <c r="H335" t="s">
        <v>43</v>
      </c>
      <c r="I335" t="s">
        <v>43</v>
      </c>
      <c r="J335" t="s">
        <v>1923</v>
      </c>
      <c r="K335" t="s">
        <v>633</v>
      </c>
      <c r="L335" t="str">
        <f>LEFT(J335,141)&amp;" &lt;br&gt; &amp;nbsp;&amp;nbsp;&amp;nbsp;&amp;nbsp;&amp;nbsp;&amp;nbsp;&amp;nbsp;&amp;nbsp;"&amp;MID(J335,2,142)&amp;MID(J335,142,500)&amp;"&lt;br&gt;&lt;br&gt;"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5" t="str">
        <f>"    ref_intext_"&amp;E335&amp;": "&amp;""""&amp;H335&amp;""""</f>
        <v xml:space="preserve">    ref_intext_zeileis_et_al_2008: "Zeileis et al., 2008"</v>
      </c>
      <c r="N335" t="str">
        <f>"    ref_bib_"&amp;E335&amp;": "&amp;""""&amp;J335&amp;""""</f>
        <v xml:space="preserve">    ref_bib_zeileis_et_al_2008: "Zeileis, A., Kleiber, C., &amp; Jackman, S. (2008). Regression Models for Count Data in R. *Journal of Statistical Software, 27*(8). &lt;https://doi.org/10.18637/jss.v027.i08&gt;"</v>
      </c>
    </row>
    <row r="336" spans="1:14">
      <c r="A336" t="s">
        <v>2648</v>
      </c>
      <c r="B336" t="b">
        <v>1</v>
      </c>
      <c r="C336" t="b">
        <v>0</v>
      </c>
      <c r="D336" t="b">
        <v>0</v>
      </c>
      <c r="E336" t="s">
        <v>2</v>
      </c>
      <c r="F336" t="s">
        <v>2569</v>
      </c>
      <c r="G336" t="s">
        <v>2964</v>
      </c>
      <c r="H336" t="s">
        <v>42</v>
      </c>
      <c r="I336" t="s">
        <v>42</v>
      </c>
      <c r="J336" t="s">
        <v>1924</v>
      </c>
      <c r="K336" t="s">
        <v>633</v>
      </c>
      <c r="L336" t="str">
        <f>LEFT(J336,141)&amp;" &lt;br&gt; &amp;nbsp;&amp;nbsp;&amp;nbsp;&amp;nbsp;&amp;nbsp;&amp;nbsp;&amp;nbsp;&amp;nbsp;"&amp;MID(J336,2,142)&amp;MID(J336,142,500)&amp;"&lt;br&gt;&lt;br&gt;"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6" t="str">
        <f>"    ref_intext_"&amp;E336&amp;": "&amp;""""&amp;H336&amp;""""</f>
        <v xml:space="preserve">    ref_intext_zorn_1998: "Zorn, 1998"</v>
      </c>
      <c r="N336" t="str">
        <f>"    ref_bib_"&amp;E336&amp;": "&amp;""""&amp;J336&amp;""""</f>
        <v xml:space="preserve">    ref_bib_zorn_1998: "Zorn, C. J. W. (1998). An Analytic and Empirical Examination of Zero-inflated and Hurdle Poisson Specifications. *Sociological Methods and Research 26*(3), 368-400. &lt;https://doi.org/10.1177/0049124198026003004&gt;"</v>
      </c>
    </row>
    <row r="337" spans="1:14" s="8" customFormat="1">
      <c r="A337" t="s">
        <v>2648</v>
      </c>
      <c r="B337" t="b">
        <v>0</v>
      </c>
      <c r="C337" t="b">
        <v>0</v>
      </c>
      <c r="D337" t="b">
        <v>1</v>
      </c>
      <c r="E337" t="s">
        <v>1707</v>
      </c>
      <c r="F337" t="s">
        <v>2570</v>
      </c>
      <c r="G337" t="s">
        <v>2965</v>
      </c>
      <c r="H337" t="s">
        <v>41</v>
      </c>
      <c r="I337" t="s">
        <v>41</v>
      </c>
      <c r="J337" t="s">
        <v>2243</v>
      </c>
      <c r="K337" t="s">
        <v>633</v>
      </c>
      <c r="L337" t="str">
        <f>LEFT(J337,141)&amp;" &lt;br&gt; &amp;nbsp;&amp;nbsp;&amp;nbsp;&amp;nbsp;&amp;nbsp;&amp;nbsp;&amp;nbsp;&amp;nbsp;"&amp;MID(J337,2,142)&amp;MID(J337,142,500)&amp;"&lt;br&gt;&lt;br&gt;"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7" t="str">
        <f>"    ref_intext_"&amp;E337&amp;": "&amp;""""&amp;H337&amp;""""</f>
        <v xml:space="preserve">    ref_intext_zuckerberg_et_al_2020: "Zuckerberg et al., 2020"</v>
      </c>
      <c r="N337" t="str">
        <f>"    ref_bib_"&amp;E337&amp;": "&amp;""""&amp;J337&amp;""""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8" spans="1:14" s="8" customFormat="1">
      <c r="A338" t="s">
        <v>2648</v>
      </c>
      <c r="B338" t="b">
        <v>1</v>
      </c>
      <c r="C338" t="b">
        <v>0</v>
      </c>
      <c r="D338" t="b">
        <v>0</v>
      </c>
      <c r="E338" t="s">
        <v>1708</v>
      </c>
      <c r="F338" t="s">
        <v>2571</v>
      </c>
      <c r="G338" t="s">
        <v>2966</v>
      </c>
      <c r="H338" t="s">
        <v>40</v>
      </c>
      <c r="I338" t="s">
        <v>797</v>
      </c>
      <c r="J338" t="s">
        <v>1925</v>
      </c>
      <c r="K338" t="s">
        <v>633</v>
      </c>
      <c r="L338" t="str">
        <f>LEFT(J338,141)&amp;" &lt;br&gt; &amp;nbsp;&amp;nbsp;&amp;nbsp;&amp;nbsp;&amp;nbsp;&amp;nbsp;&amp;nbsp;&amp;nbsp;"&amp;MID(J338,2,142)&amp;MID(J338,142,500)&amp;"&lt;br&gt;&lt;br&gt;"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8" t="str">
        <f>"    ref_intext_"&amp;E338&amp;": "&amp;""""&amp;H338&amp;""""</f>
        <v xml:space="preserve">    ref_intext_zuur_et_al_2007: "Zuur et al., 2007"</v>
      </c>
      <c r="N338" t="str">
        <f>"    ref_bib_"&amp;E338&amp;": "&amp;""""&amp;J338&amp;""""</f>
        <v xml:space="preserve">    ref_bib_zuur_et_al_2007: "Zuur, A. K., Ieno, E. N., &amp; Smith, G. M. (2007). Generalised linear modelling. In, M. Gail, K. Krickeberg, J. Samet, A. Tsiatis, &amp; W. Wong (Eds.), *Analysing Ecological Data* (pp 79-96). Springer. &lt;https://doi.org/10.1111/j.1751-5823.2007.00030_17.x&gt;"</v>
      </c>
    </row>
    <row r="339" spans="1:14" s="8" customFormat="1">
      <c r="A339" t="s">
        <v>2648</v>
      </c>
      <c r="B339" t="b">
        <v>0</v>
      </c>
      <c r="C339" t="b">
        <v>0</v>
      </c>
      <c r="D339"/>
      <c r="E339" t="s">
        <v>3060</v>
      </c>
      <c r="F339"/>
      <c r="G339"/>
      <c r="H339" t="s">
        <v>3059</v>
      </c>
      <c r="I339"/>
      <c r="J339"/>
      <c r="K339" t="s">
        <v>633</v>
      </c>
      <c r="L339" t="str">
        <f>LEFT(J339,141)&amp;" &lt;br&gt; &amp;nbsp;&amp;nbsp;&amp;nbsp;&amp;nbsp;&amp;nbsp;&amp;nbsp;&amp;nbsp;&amp;nbsp;"&amp;MID(J339,2,100)&amp;MID(J339,142,500)</f>
        <v xml:space="preserve"> &lt;br&gt; &amp;nbsp;&amp;nbsp;&amp;nbsp;&amp;nbsp;&amp;nbsp;&amp;nbsp;&amp;nbsp;&amp;nbsp;</v>
      </c>
      <c r="M339" t="str">
        <f>"    ref_intext_"&amp;E339&amp;": "&amp;""""&amp;H339&amp;""""</f>
        <v xml:space="preserve">    ref_intext_kavcic_et_al_2021: "Kavčić et al., 2021"</v>
      </c>
      <c r="N339" t="str">
        <f>"    ref_bib_"&amp;E339&amp;": "&amp;""""&amp;J339&amp;""""</f>
        <v xml:space="preserve">    ref_bib_kavcic_et_al_2021: ""</v>
      </c>
    </row>
    <row r="340" spans="1:14" s="8" customFormat="1">
      <c r="M340" t="str">
        <f>"    ref_intext_"&amp;E340&amp;": "&amp;""""&amp;H340&amp;""""</f>
        <v xml:space="preserve">    ref_intext_: ""</v>
      </c>
      <c r="N340" t="str">
        <f>"    ref_bib_"&amp;E340&amp;": "&amp;""""&amp;J340&amp;""""</f>
        <v xml:space="preserve">    ref_bib_: ""</v>
      </c>
    </row>
    <row r="341" spans="1:14" s="8" customFormat="1">
      <c r="M341" t="str">
        <f>"    ref_intext_"&amp;E341&amp;": "&amp;""""&amp;H341&amp;""""</f>
        <v xml:space="preserve">    ref_intext_: ""</v>
      </c>
      <c r="N341" t="str">
        <f>"    ref_bib_"&amp;E341&amp;": "&amp;""""&amp;J341&amp;""""</f>
        <v xml:space="preserve">    ref_bib_: ""</v>
      </c>
    </row>
    <row r="342" spans="1:14" s="8" customFormat="1">
      <c r="M342" t="str">
        <f>"    ref_intext_"&amp;E342&amp;": "&amp;""""&amp;H342&amp;""""</f>
        <v xml:space="preserve">    ref_intext_: ""</v>
      </c>
      <c r="N342" t="str">
        <f>"    ref_bib_"&amp;E342&amp;": "&amp;""""&amp;J342&amp;""""</f>
        <v xml:space="preserve">    ref_bib_: ""</v>
      </c>
    </row>
    <row r="343" spans="1:14" s="8" customFormat="1">
      <c r="M343" t="str">
        <f>"    ref_intext_"&amp;E343&amp;": "&amp;""""&amp;H343&amp;""""</f>
        <v xml:space="preserve">    ref_intext_: ""</v>
      </c>
      <c r="N343" t="str">
        <f>"    ref_bib_"&amp;E343&amp;": "&amp;""""&amp;J343&amp;""""</f>
        <v xml:space="preserve">    ref_bib_: ""</v>
      </c>
    </row>
    <row r="344" spans="1:14" s="8" customFormat="1">
      <c r="M344" t="str">
        <f>"    ref_intext_"&amp;E344&amp;": "&amp;""""&amp;H344&amp;""""</f>
        <v xml:space="preserve">    ref_intext_: ""</v>
      </c>
      <c r="N344" t="str">
        <f>"    ref_bib_"&amp;E344&amp;": "&amp;""""&amp;J344&amp;""""</f>
        <v xml:space="preserve">    ref_bib_: ""</v>
      </c>
    </row>
    <row r="345" spans="1:14" s="8" customFormat="1">
      <c r="M345" t="str">
        <f>"    ref_intext_"&amp;E345&amp;": "&amp;""""&amp;H345&amp;""""</f>
        <v xml:space="preserve">    ref_intext_: ""</v>
      </c>
      <c r="N345" t="str">
        <f>"    ref_bib_"&amp;E345&amp;": "&amp;""""&amp;J345&amp;""""</f>
        <v xml:space="preserve">    ref_bib_: ""</v>
      </c>
    </row>
    <row r="346" spans="1:14" s="8" customFormat="1">
      <c r="M346" t="str">
        <f>"    ref_intext_"&amp;E346&amp;": "&amp;""""&amp;H346&amp;""""</f>
        <v xml:space="preserve">    ref_intext_: ""</v>
      </c>
      <c r="N346" t="str">
        <f>"    ref_bib_"&amp;E346&amp;": "&amp;""""&amp;J346&amp;""""</f>
        <v xml:space="preserve">    ref_bib_: ""</v>
      </c>
    </row>
  </sheetData>
  <autoFilter ref="A1:N335" xr:uid="{FE3E278D-A7CB-4D1C-B3BC-3C40BC867BE4}">
    <sortState xmlns:xlrd2="http://schemas.microsoft.com/office/spreadsheetml/2017/richdata2" ref="A2:N346">
      <sortCondition ref="I1:I335"/>
    </sortState>
  </autoFilter>
  <conditionalFormatting sqref="J1:K168 J169:J335 K170:K185 K187:K337 J338:K1048576">
    <cfRule type="containsText" dxfId="10" priority="3" operator="containsText" text="&lt;&gt;">
      <formula>NOT(ISERROR(SEARCH("&lt;&gt;",J1)))</formula>
    </cfRule>
  </conditionalFormatting>
  <conditionalFormatting sqref="J1:L168 J169:J335 L169:L1048576 K170:K185 K187:K337 J338: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50"/>
  <sheetViews>
    <sheetView workbookViewId="0">
      <selection activeCell="C7" sqref="C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50"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row r="33" spans="1:4">
      <c r="A33" t="s">
        <v>1964</v>
      </c>
      <c r="B33" t="s">
        <v>3871</v>
      </c>
      <c r="C33" t="s">
        <v>3871</v>
      </c>
      <c r="D33" t="str">
        <f t="shared" si="0"/>
        <v xml:space="preserve">    vid1_ref_id: "vid1_ref_id"</v>
      </c>
    </row>
    <row r="34" spans="1:4">
      <c r="A34" t="s">
        <v>1964</v>
      </c>
      <c r="B34" t="s">
        <v>3872</v>
      </c>
      <c r="C34" t="s">
        <v>3872</v>
      </c>
      <c r="D34" t="str">
        <f t="shared" si="0"/>
        <v xml:space="preserve">    vid2_ref_id: "vid2_ref_id"</v>
      </c>
    </row>
    <row r="35" spans="1:4">
      <c r="A35" t="s">
        <v>1964</v>
      </c>
      <c r="B35" t="s">
        <v>3870</v>
      </c>
      <c r="C35" t="s">
        <v>3870</v>
      </c>
      <c r="D35" t="str">
        <f t="shared" si="0"/>
        <v xml:space="preserve">    vid3_ref_id: "vid3_ref_id"</v>
      </c>
    </row>
    <row r="36" spans="1:4">
      <c r="A36" t="s">
        <v>1964</v>
      </c>
      <c r="B36" t="s">
        <v>3873</v>
      </c>
      <c r="C36" t="s">
        <v>3873</v>
      </c>
      <c r="D36" t="str">
        <f t="shared" si="0"/>
        <v xml:space="preserve">    vid4_ref_id: "vid4_ref_id"</v>
      </c>
    </row>
    <row r="37" spans="1:4">
      <c r="A37" t="s">
        <v>1964</v>
      </c>
      <c r="B37" t="s">
        <v>3874</v>
      </c>
      <c r="C37" t="s">
        <v>3874</v>
      </c>
      <c r="D37" t="str">
        <f t="shared" si="0"/>
        <v xml:space="preserve">    vid5_ref_id: "vid5_ref_id"</v>
      </c>
    </row>
    <row r="38" spans="1:4">
      <c r="A38" t="s">
        <v>1964</v>
      </c>
      <c r="B38" t="s">
        <v>3875</v>
      </c>
      <c r="C38" t="s">
        <v>3875</v>
      </c>
      <c r="D38" t="str">
        <f t="shared" si="0"/>
        <v xml:space="preserve">    vid6_ref_id: "vid6_ref_id"</v>
      </c>
    </row>
    <row r="39" spans="1:4">
      <c r="A39" t="s">
        <v>1964</v>
      </c>
      <c r="B39" t="s">
        <v>3876</v>
      </c>
      <c r="C39" t="s">
        <v>3876</v>
      </c>
      <c r="D39" t="str">
        <f t="shared" si="0"/>
        <v xml:space="preserve">    vid7_ref_id: "vid7_ref_id"</v>
      </c>
    </row>
    <row r="40" spans="1:4">
      <c r="A40" t="s">
        <v>1964</v>
      </c>
      <c r="B40" t="s">
        <v>3877</v>
      </c>
      <c r="C40" t="s">
        <v>3877</v>
      </c>
      <c r="D40" t="str">
        <f t="shared" si="0"/>
        <v xml:space="preserve">    vid8_ref_id: "vid8_ref_id"</v>
      </c>
    </row>
    <row r="41" spans="1:4">
      <c r="A41" t="s">
        <v>1964</v>
      </c>
      <c r="B41" t="s">
        <v>3878</v>
      </c>
      <c r="C41" t="s">
        <v>3878</v>
      </c>
      <c r="D41" t="str">
        <f t="shared" si="0"/>
        <v xml:space="preserve">    vid9_ref_id: "vid9_ref_id"</v>
      </c>
    </row>
    <row r="42" spans="1:4">
      <c r="A42" t="s">
        <v>1964</v>
      </c>
      <c r="B42" t="s">
        <v>3879</v>
      </c>
      <c r="C42" t="s">
        <v>3879</v>
      </c>
      <c r="D42" t="str">
        <f t="shared" si="0"/>
        <v xml:space="preserve">    figure1_ref_id: "figure1_ref_id"</v>
      </c>
    </row>
    <row r="43" spans="1:4">
      <c r="A43" t="s">
        <v>1964</v>
      </c>
      <c r="B43" t="s">
        <v>3880</v>
      </c>
      <c r="C43" t="s">
        <v>3880</v>
      </c>
      <c r="D43" t="str">
        <f t="shared" si="0"/>
        <v xml:space="preserve">    figure2_ref_id: "figure2_ref_id"</v>
      </c>
    </row>
    <row r="44" spans="1:4">
      <c r="A44" t="s">
        <v>1964</v>
      </c>
      <c r="B44" t="s">
        <v>3881</v>
      </c>
      <c r="C44" t="s">
        <v>3881</v>
      </c>
      <c r="D44" t="str">
        <f t="shared" si="0"/>
        <v xml:space="preserve">    figure3_ref_id: "figure3_ref_id"</v>
      </c>
    </row>
    <row r="45" spans="1:4">
      <c r="A45" t="s">
        <v>1964</v>
      </c>
      <c r="B45" t="s">
        <v>3882</v>
      </c>
      <c r="C45" t="s">
        <v>3882</v>
      </c>
      <c r="D45" t="str">
        <f t="shared" si="0"/>
        <v xml:space="preserve">    figure4_ref_id: "figure4_ref_id"</v>
      </c>
    </row>
    <row r="46" spans="1:4">
      <c r="A46" t="s">
        <v>1964</v>
      </c>
      <c r="B46" t="s">
        <v>3883</v>
      </c>
      <c r="C46" t="s">
        <v>3883</v>
      </c>
      <c r="D46" t="str">
        <f t="shared" si="0"/>
        <v xml:space="preserve">    figure5_ref_id: "figure5_ref_id"</v>
      </c>
    </row>
    <row r="47" spans="1:4">
      <c r="A47" t="s">
        <v>1964</v>
      </c>
      <c r="B47" t="s">
        <v>3884</v>
      </c>
      <c r="C47" t="s">
        <v>3884</v>
      </c>
      <c r="D47" t="str">
        <f t="shared" si="0"/>
        <v xml:space="preserve">    figure6_ref_id: "figure6_ref_id"</v>
      </c>
    </row>
    <row r="48" spans="1:4">
      <c r="A48" t="s">
        <v>1964</v>
      </c>
      <c r="B48" t="s">
        <v>3885</v>
      </c>
      <c r="C48" t="s">
        <v>3885</v>
      </c>
      <c r="D48" t="str">
        <f t="shared" si="0"/>
        <v xml:space="preserve">    figure7_ref_id: "figure7_ref_id"</v>
      </c>
    </row>
    <row r="49" spans="1:4">
      <c r="A49" t="s">
        <v>1964</v>
      </c>
      <c r="B49" t="s">
        <v>3886</v>
      </c>
      <c r="C49" t="s">
        <v>3886</v>
      </c>
      <c r="D49" t="str">
        <f t="shared" si="0"/>
        <v xml:space="preserve">    figure8_ref_id: "figure8_ref_id"</v>
      </c>
    </row>
    <row r="50" spans="1:4">
      <c r="A50" t="s">
        <v>1964</v>
      </c>
      <c r="B50" t="s">
        <v>3887</v>
      </c>
      <c r="C50" t="s">
        <v>3887</v>
      </c>
      <c r="D50" t="str">
        <f t="shared" si="0"/>
        <v xml:space="preserve">    figure9_ref_id: "figure9_ref_id"</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8"/>
  <sheetViews>
    <sheetView topLeftCell="F1" zoomScaleNormal="100" workbookViewId="0">
      <pane ySplit="1" topLeftCell="A216" activePane="bottomLeft" state="frozen"/>
      <selection pane="bottomLeft" activeCell="M236" sqref="M236"/>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1</v>
      </c>
      <c r="C2" s="15" t="s">
        <v>3637</v>
      </c>
      <c r="D2" s="15" t="s">
        <v>910</v>
      </c>
      <c r="E2" s="18" t="s">
        <v>729</v>
      </c>
      <c r="F2" s="19" t="s">
        <v>3666</v>
      </c>
      <c r="G2" s="20" t="str">
        <f t="shared" ref="G2:G33" si="0">"(#"&amp;E2&amp;")=@{{ "&amp;D2&amp;"_"&amp;E2&amp;" }}@@: {{ "&amp;D2&amp;"_def_"&amp;E2&amp;" }}@@"</f>
        <v>(#access_method)=@{{ field_access_method }}@@: {{ field_def_access_method }}@@</v>
      </c>
      <c r="H2" s="18" t="s">
        <v>741</v>
      </c>
      <c r="I2" s="18"/>
      <c r="J2" s="21" t="b">
        <v>0</v>
      </c>
      <c r="K2" s="22" t="b">
        <v>1</v>
      </c>
      <c r="L2" s="22" t="b">
        <v>1</v>
      </c>
      <c r="M2" s="15" t="str">
        <f t="shared" ref="M2:M65" si="1">"    "&amp;D2&amp;"_"&amp;E2&amp;": """&amp;F2&amp;""""</f>
        <v xml:space="preserve">    field_access_method: "***Access Method**"</v>
      </c>
      <c r="N2" s="15" t="str">
        <f t="shared" ref="N2:N65" si="2">IF(H2=999,"",("    "&amp;D2&amp;"_def_"&amp;E2&amp;": """&amp;H2&amp;""""))</f>
        <v xml:space="preserve">    field_def_access_method: "The method used to reach the camera location (e.g., on 'Foot,' 'ATV,' 'Helicopter,' etc.)."</v>
      </c>
      <c r="O2" s="15" t="str">
        <f>"    "&amp;D2&amp;"_"&amp;E2&amp;"_bold: """&amp;"**"&amp;F2&amp;"**"&amp;""""</f>
        <v xml:space="preserve">    field_access_method_bold: "*****Access Method****"</v>
      </c>
    </row>
    <row r="3" spans="1:15" ht="15">
      <c r="B3" s="15">
        <v>5</v>
      </c>
      <c r="C3" s="18" t="s">
        <v>524</v>
      </c>
      <c r="D3" s="15" t="s">
        <v>910</v>
      </c>
      <c r="E3" s="18" t="s">
        <v>727</v>
      </c>
      <c r="F3" s="23" t="s">
        <v>3665</v>
      </c>
      <c r="G3" s="20" t="str">
        <f t="shared" si="0"/>
        <v>(#animal_id)=@{{ field_animal_id }}@@: {{ field_def_animal_id }}@@</v>
      </c>
      <c r="H3" s="18" t="s">
        <v>728</v>
      </c>
      <c r="I3" s="18" t="b">
        <v>1</v>
      </c>
      <c r="J3" s="21" t="b">
        <v>0</v>
      </c>
      <c r="K3" s="22" t="b">
        <v>1</v>
      </c>
      <c r="L3" s="24" t="b">
        <v>0</v>
      </c>
      <c r="M3" s="15" t="str">
        <f t="shared" si="1"/>
        <v xml:space="preserve">    field_animal_id: "***Animal ID**"</v>
      </c>
      <c r="N3" s="15" t="str">
        <f t="shared" si="2"/>
        <v xml:space="preserve">    field_def_animal_id: "A unique ID for an animal that can be uniquely identified (e.g., marked in some way). If multiple unique individuals are identified, enter an Animal ID for each as a unique row. Leave blank if not applicable."</v>
      </c>
    </row>
    <row r="4" spans="1:15" ht="15">
      <c r="B4" s="15">
        <v>9</v>
      </c>
      <c r="C4" s="15" t="s">
        <v>3640</v>
      </c>
      <c r="D4" s="15" t="s">
        <v>910</v>
      </c>
      <c r="E4" s="18" t="s">
        <v>725</v>
      </c>
      <c r="F4" s="23" t="s">
        <v>3667</v>
      </c>
      <c r="G4" s="20" t="str">
        <f t="shared" si="0"/>
        <v>(#batteries_replaced)=@{{ field_batteries_replaced }}@@: {{ field_def_batteries_replaced }}@@</v>
      </c>
      <c r="H4" s="18" t="s">
        <v>726</v>
      </c>
      <c r="I4" s="18"/>
      <c r="J4" s="21" t="b">
        <v>0</v>
      </c>
      <c r="K4" s="22" t="b">
        <v>1</v>
      </c>
      <c r="L4" s="22" t="b">
        <v>1</v>
      </c>
      <c r="M4" s="15" t="str">
        <f t="shared" si="1"/>
        <v xml:space="preserve">    field_batteries_replaced: "***Batteries Replaced**"</v>
      </c>
      <c r="N4" s="15" t="str">
        <f t="shared" si="2"/>
        <v xml:space="preserve">    field_def_batteries_replaced: "Whether the camera's batteries were replaced."</v>
      </c>
    </row>
    <row r="5" spans="1:15" ht="15">
      <c r="B5" s="15">
        <v>103</v>
      </c>
      <c r="C5" s="15" t="s">
        <v>3640</v>
      </c>
      <c r="D5" s="15" t="s">
        <v>910</v>
      </c>
      <c r="E5" s="18" t="s">
        <v>740</v>
      </c>
      <c r="F5" s="23" t="s">
        <v>3664</v>
      </c>
      <c r="G5" s="20" t="str">
        <f t="shared" si="0"/>
        <v>(#sd_id_new)=@{{ field_sd_id_new }}@@: {{ field_def_sd_id_new }}@@</v>
      </c>
      <c r="H5" s="18">
        <v>999</v>
      </c>
      <c r="I5" s="18"/>
      <c r="J5" s="21" t="b">
        <v>0</v>
      </c>
      <c r="K5" s="22" t="b">
        <v>1</v>
      </c>
      <c r="L5" s="22" t="b">
        <v>1</v>
      </c>
      <c r="M5" s="15" t="str">
        <f t="shared" si="1"/>
        <v xml:space="preserve">    field_sd_id_new: "***New SD Card ID"</v>
      </c>
      <c r="N5" s="15" t="str">
        <f t="shared" si="2"/>
        <v/>
      </c>
    </row>
    <row r="6" spans="1:15" ht="15">
      <c r="B6" s="15">
        <v>107</v>
      </c>
      <c r="C6" s="15" t="s">
        <v>3640</v>
      </c>
      <c r="D6" s="15" t="s">
        <v>910</v>
      </c>
      <c r="E6" s="18" t="s">
        <v>730</v>
      </c>
      <c r="F6" s="19" t="s">
        <v>1984</v>
      </c>
      <c r="G6" s="20" t="str">
        <f t="shared" si="0"/>
        <v>(#number_of_images)=@{{ field_number_of_images }}@@: {{ field_def_number_of_images }}@@</v>
      </c>
      <c r="H6" s="18" t="s">
        <v>731</v>
      </c>
      <c r="I6" s="18"/>
      <c r="J6" s="21" t="b">
        <v>0</v>
      </c>
      <c r="K6" s="22" t="b">
        <v>1</v>
      </c>
      <c r="L6" s="22" t="b">
        <v>1</v>
      </c>
      <c r="M6" s="15" t="str">
        <f t="shared" si="1"/>
        <v xml:space="preserve">    field_number_of_images: "**\*# Of Images**"</v>
      </c>
      <c r="N6" s="15" t="str">
        <f t="shared" si="2"/>
        <v xml:space="preserve">    field_def_number_of_images: "The number of images on an SD card."</v>
      </c>
    </row>
    <row r="7" spans="1:15" ht="15">
      <c r="B7" s="15">
        <v>10</v>
      </c>
      <c r="C7" s="15" t="s">
        <v>3640</v>
      </c>
      <c r="D7" s="15" t="s">
        <v>910</v>
      </c>
      <c r="E7" s="18" t="s">
        <v>724</v>
      </c>
      <c r="F7" s="19" t="s">
        <v>1965</v>
      </c>
      <c r="G7" s="20" t="str">
        <f t="shared" si="0"/>
        <v>(#behaviour)=@{{ field_behaviour }}@@: {{ field_def_behaviour }}@@</v>
      </c>
      <c r="H7" s="18" t="s">
        <v>746</v>
      </c>
      <c r="I7" s="18"/>
      <c r="J7" s="21" t="b">
        <v>0</v>
      </c>
      <c r="K7" s="22" t="b">
        <v>1</v>
      </c>
      <c r="L7" s="22" t="b">
        <v>1</v>
      </c>
      <c r="M7" s="15" t="str">
        <f t="shared" si="1"/>
        <v xml:space="preserve">    field_behaviour: "**\*Behaviour**"</v>
      </c>
      <c r="N7" s="15" t="str">
        <f t="shared" si="2"/>
        <v xml:space="preserve">    field_def_behaviour: "The behaviour of the individual(s) being categorized (e.g., 'Standing,' 'Drinking,' 'Vigilant,' etc.)."</v>
      </c>
    </row>
    <row r="8" spans="1:15" ht="15">
      <c r="B8" s="15">
        <v>11</v>
      </c>
      <c r="C8" s="15" t="s">
        <v>3640</v>
      </c>
      <c r="D8" s="15" t="s">
        <v>910</v>
      </c>
      <c r="E8" s="18" t="s">
        <v>722</v>
      </c>
      <c r="F8" s="23" t="s">
        <v>1966</v>
      </c>
      <c r="G8" s="20" t="str">
        <f t="shared" si="0"/>
        <v>(#camera_active_on_arrival)=@{{ field_camera_active_on_arrival }}@@: {{ field_def_camera_active_on_arrival }}@@</v>
      </c>
      <c r="H8" s="18" t="s">
        <v>723</v>
      </c>
      <c r="I8" s="18"/>
      <c r="J8" s="21" t="b">
        <v>0</v>
      </c>
      <c r="K8" s="22" t="b">
        <v>1</v>
      </c>
      <c r="L8" s="22" t="b">
        <v>1</v>
      </c>
      <c r="M8" s="15" t="str">
        <f t="shared" si="1"/>
        <v xml:space="preserve">    field_camera_active_on_arrival: "**\*Camera Active On Arrival**"</v>
      </c>
      <c r="N8" s="15" t="str">
        <f t="shared" si="2"/>
        <v xml:space="preserve">    field_def_camera_active_on_arrival: "Whether a camera was functional upon arrival."</v>
      </c>
    </row>
    <row r="9" spans="1:15" ht="15">
      <c r="B9" s="15">
        <v>12</v>
      </c>
      <c r="C9" s="15" t="s">
        <v>3640</v>
      </c>
      <c r="D9" s="15" t="s">
        <v>910</v>
      </c>
      <c r="E9" s="18" t="s">
        <v>720</v>
      </c>
      <c r="F9" s="23" t="s">
        <v>1967</v>
      </c>
      <c r="G9" s="20" t="str">
        <f t="shared" si="0"/>
        <v>(#camera_active_on_departure)=@{{ field_camera_active_on_departure }}@@: {{ field_def_camera_active_on_departure }}@@</v>
      </c>
      <c r="H9" s="18" t="s">
        <v>721</v>
      </c>
      <c r="I9" s="18"/>
      <c r="J9" s="21" t="b">
        <v>0</v>
      </c>
      <c r="K9" s="22" t="b">
        <v>1</v>
      </c>
      <c r="L9" s="22" t="b">
        <v>1</v>
      </c>
      <c r="M9" s="15" t="str">
        <f t="shared" si="1"/>
        <v xml:space="preserve">    field_camera_active_on_departure: "**\*Camera Active On Departure**"</v>
      </c>
      <c r="N9" s="15" t="str">
        <f t="shared" si="2"/>
        <v xml:space="preserve">    field_def_camera_active_on_departure: "Whether a camera was functional upon departure."</v>
      </c>
    </row>
    <row r="10" spans="1:15" ht="15">
      <c r="B10" s="15">
        <v>14</v>
      </c>
      <c r="C10" s="15" t="s">
        <v>3639</v>
      </c>
      <c r="D10" s="15" t="s">
        <v>910</v>
      </c>
      <c r="E10" s="18" t="s">
        <v>719</v>
      </c>
      <c r="F10" s="23" t="s">
        <v>1968</v>
      </c>
      <c r="G10" s="20" t="str">
        <f t="shared" si="0"/>
        <v>(#camera_attachment)=@{{ field_camera_attachment }}@@: {{ field_def_camera_attachment }}@@</v>
      </c>
      <c r="H10" s="18" t="s">
        <v>844</v>
      </c>
      <c r="I10" s="18" t="b">
        <v>1</v>
      </c>
      <c r="J10" s="21" t="b">
        <v>0</v>
      </c>
      <c r="K10" s="22" t="b">
        <v>1</v>
      </c>
      <c r="L10" s="22" t="b">
        <v>1</v>
      </c>
      <c r="M10" s="15" t="str">
        <f t="shared" si="1"/>
        <v xml:space="preserve">    field_camera_attachment: "**\*Camera Attachment**"</v>
      </c>
      <c r="N10" s="15" t="str">
        <f t="shared" si="2"/>
        <v xml:space="preserve">    field_def_camera_attachment: "The method*/tools used to attach the camera (e.g., attached to a tree with a bungee cord; reported as codes such as 'Tree + Bungee*/Strap'). If 'Other,' describe in the Camera Location Comments."</v>
      </c>
    </row>
    <row r="11" spans="1:15" ht="15">
      <c r="B11" s="15">
        <v>15</v>
      </c>
      <c r="C11" s="15" t="s">
        <v>3640</v>
      </c>
      <c r="D11" s="15" t="s">
        <v>910</v>
      </c>
      <c r="E11" s="18" t="s">
        <v>717</v>
      </c>
      <c r="F11" s="23" t="s">
        <v>1969</v>
      </c>
      <c r="G11" s="20" t="str">
        <f t="shared" si="0"/>
        <v>(#camera_damaged)=@{{ field_camera_damaged }}@@: {{ field_def_camera_damaged }}@@</v>
      </c>
      <c r="H11" s="18" t="s">
        <v>718</v>
      </c>
      <c r="I11" s="18"/>
      <c r="J11" s="21" t="b">
        <v>0</v>
      </c>
      <c r="K11" s="22" t="b">
        <v>1</v>
      </c>
      <c r="L11" s="22" t="b">
        <v>1</v>
      </c>
      <c r="M11" s="15" t="str">
        <f t="shared" si="1"/>
        <v xml:space="preserve">    field_camera_damaged: "**\*Camera Damaged**"</v>
      </c>
      <c r="N11" s="15" t="str">
        <f t="shared" si="2"/>
        <v xml:space="preserve">    field_def_camera_damaged: "Whether the camera was damaged or malfunctioning; if there is any damage to the device (physical or mechanical), the crew should describe the damage in the Service*/Retrieval Comments."</v>
      </c>
    </row>
    <row r="12" spans="1:15" ht="15">
      <c r="B12" s="15">
        <v>17</v>
      </c>
      <c r="C12" s="15" t="s">
        <v>3639</v>
      </c>
      <c r="D12" s="15" t="s">
        <v>910</v>
      </c>
      <c r="E12" s="18" t="s">
        <v>716</v>
      </c>
      <c r="F12" s="19" t="s">
        <v>1970</v>
      </c>
      <c r="G12" s="20" t="str">
        <f t="shared" si="0"/>
        <v>(#camera_direction)=@{{ field_camera_direction }}@@: {{ field_def_camera_direction }}@@</v>
      </c>
      <c r="H12" s="18" t="s">
        <v>747</v>
      </c>
      <c r="I12" s="18"/>
      <c r="J12" s="21" t="b">
        <v>0</v>
      </c>
      <c r="K12" s="22" t="b">
        <v>1</v>
      </c>
      <c r="L12" s="22" t="b">
        <v>1</v>
      </c>
      <c r="M12" s="15" t="str">
        <f t="shared" si="1"/>
        <v xml:space="preserve">    field_camera_direction: "**\*Camera Direction (degrees)**"</v>
      </c>
      <c r="N12" s="15"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3" spans="1:15" ht="15">
      <c r="B13" s="15">
        <v>21</v>
      </c>
      <c r="C13" s="15" t="s">
        <v>3644</v>
      </c>
      <c r="D13" s="15" t="s">
        <v>910</v>
      </c>
      <c r="E13" s="18" t="s">
        <v>715</v>
      </c>
      <c r="F13" s="23" t="s">
        <v>1971</v>
      </c>
      <c r="G13" s="20" t="str">
        <f t="shared" si="0"/>
        <v>(#camera_location_characteristics)=@{{ field_camera_location_characteristics }}@@: {{ field_def_camera_location_characteristics }}@@</v>
      </c>
      <c r="H13" s="18" t="s">
        <v>749</v>
      </c>
      <c r="I13" s="18" t="b">
        <v>1</v>
      </c>
      <c r="J13" s="21" t="b">
        <v>0</v>
      </c>
      <c r="K13" s="22" t="b">
        <v>1</v>
      </c>
      <c r="L13" s="22" t="b">
        <v>1</v>
      </c>
      <c r="M13" s="15" t="str">
        <f t="shared" si="1"/>
        <v xml:space="preserve">    field_camera_location_characteristics: "**\*Camera Location Characteristic(s)**"</v>
      </c>
      <c r="N13" s="15"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4" spans="1:15" ht="15">
      <c r="B14" s="15">
        <v>22</v>
      </c>
      <c r="C14" s="15" t="s">
        <v>3644</v>
      </c>
      <c r="D14" s="15" t="s">
        <v>910</v>
      </c>
      <c r="E14" s="18" t="s">
        <v>713</v>
      </c>
      <c r="F14" s="23" t="s">
        <v>1972</v>
      </c>
      <c r="G14" s="20" t="str">
        <f t="shared" si="0"/>
        <v>(#camera_location_comments)=@{{ field_camera_location_comments }}@@: {{ field_def_camera_location_comments }}@@</v>
      </c>
      <c r="H14" s="18" t="s">
        <v>714</v>
      </c>
      <c r="I14" s="18"/>
      <c r="J14" s="21" t="b">
        <v>0</v>
      </c>
      <c r="K14" s="22" t="b">
        <v>1</v>
      </c>
      <c r="L14" s="22" t="b">
        <v>1</v>
      </c>
      <c r="M14" s="15" t="str">
        <f t="shared" si="1"/>
        <v xml:space="preserve">    field_camera_location_comments: "**\*Camera Location Comments**"</v>
      </c>
      <c r="N14" s="15" t="str">
        <f t="shared" si="2"/>
        <v xml:space="preserve">    field_def_camera_location_comments: "Comments describing additional details about a camera location."</v>
      </c>
    </row>
    <row r="15" spans="1:15" ht="15">
      <c r="B15" s="15">
        <v>36</v>
      </c>
      <c r="C15" s="15" t="s">
        <v>3642</v>
      </c>
      <c r="D15" s="15" t="s">
        <v>910</v>
      </c>
      <c r="E15" s="18" t="s">
        <v>712</v>
      </c>
      <c r="F15" s="23" t="s">
        <v>1973</v>
      </c>
      <c r="G15" s="20" t="str">
        <f t="shared" si="0"/>
        <v>(#deployment_area_photo_numbers)=@{{ field_deployment_area_photo_numbers }}@@: {{ field_def_deployment_area_photo_numbers }}@@</v>
      </c>
      <c r="H15" s="18" t="s">
        <v>755</v>
      </c>
      <c r="I15" s="18" t="b">
        <v>1</v>
      </c>
      <c r="J15" s="21" t="b">
        <v>0</v>
      </c>
      <c r="K15" s="22" t="b">
        <v>1</v>
      </c>
      <c r="L15" s="22" t="b">
        <v>1</v>
      </c>
      <c r="M15" s="15" t="str">
        <f t="shared" si="1"/>
        <v xml:space="preserve">    field_deployment_area_photo_numbers: "**\*Deployment Area Photo Numbers**"</v>
      </c>
      <c r="N15" s="15"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6" spans="1:15" ht="15">
      <c r="B16" s="15">
        <v>38</v>
      </c>
      <c r="C16" s="15" t="s">
        <v>3642</v>
      </c>
      <c r="D16" s="15" t="s">
        <v>910</v>
      </c>
      <c r="E16" s="18" t="s">
        <v>711</v>
      </c>
      <c r="F16" s="23" t="s">
        <v>1974</v>
      </c>
      <c r="G16" s="20" t="str">
        <f t="shared" si="0"/>
        <v>(#deployment_area_photos_taken)=@{{ field_deployment_area_photos_taken }}@@: {{ field_def_deployment_area_photos_taken }}@@</v>
      </c>
      <c r="H16" s="18" t="s">
        <v>847</v>
      </c>
      <c r="I16" s="18"/>
      <c r="J16" s="21" t="b">
        <v>0</v>
      </c>
      <c r="K16" s="22" t="b">
        <v>1</v>
      </c>
      <c r="L16" s="22" t="b">
        <v>1</v>
      </c>
      <c r="M16" s="15" t="str">
        <f t="shared" si="1"/>
        <v xml:space="preserve">    field_deployment_area_photos_taken: "**\*Deployment Area Photos Taken**"</v>
      </c>
      <c r="N16" s="15"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7" spans="2:14" ht="15">
      <c r="B17" s="15">
        <v>39</v>
      </c>
      <c r="C17" s="15" t="s">
        <v>3642</v>
      </c>
      <c r="D17" s="15" t="s">
        <v>910</v>
      </c>
      <c r="E17" s="18" t="s">
        <v>709</v>
      </c>
      <c r="F17" s="23" t="s">
        <v>1975</v>
      </c>
      <c r="G17" s="20" t="str">
        <f t="shared" si="0"/>
        <v>(#deployment_comments)=@{{ field_deployment_comments }}@@: {{ field_def_deployment_comments }}@@</v>
      </c>
      <c r="H17" s="18" t="s">
        <v>710</v>
      </c>
      <c r="I17" s="18"/>
      <c r="J17" s="21" t="b">
        <v>0</v>
      </c>
      <c r="K17" s="22" t="b">
        <v>1</v>
      </c>
      <c r="L17" s="22" t="b">
        <v>1</v>
      </c>
      <c r="M17" s="15" t="str">
        <f t="shared" si="1"/>
        <v xml:space="preserve">    field_deployment_comments: "**\*Deployment Comments**"</v>
      </c>
      <c r="N17" s="15" t="str">
        <f t="shared" si="2"/>
        <v xml:space="preserve">    field_def_deployment_comments: "Comments describing additional details about the deployment."</v>
      </c>
    </row>
    <row r="18" spans="2:14" ht="15">
      <c r="B18" s="15">
        <v>42</v>
      </c>
      <c r="C18" s="15" t="s">
        <v>3642</v>
      </c>
      <c r="D18" s="15" t="s">
        <v>910</v>
      </c>
      <c r="E18" s="18" t="s">
        <v>707</v>
      </c>
      <c r="F18" s="23" t="s">
        <v>1976</v>
      </c>
      <c r="G18" s="20" t="str">
        <f t="shared" si="0"/>
        <v>(#deployment_image_count)=@{{ field_deployment_image_count }}@@: {{ field_def_deployment_image_count }}@@</v>
      </c>
      <c r="H18" s="18" t="s">
        <v>708</v>
      </c>
      <c r="I18" s="18"/>
      <c r="J18" s="21" t="b">
        <v>0</v>
      </c>
      <c r="K18" s="22" t="b">
        <v>1</v>
      </c>
      <c r="L18" s="24" t="b">
        <v>0</v>
      </c>
      <c r="M18" s="15" t="str">
        <f t="shared" si="1"/>
        <v xml:space="preserve">    field_deployment_image_count: "**\*Deployment Image Count**"</v>
      </c>
      <c r="N18" s="15"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19" spans="2:14" ht="15">
      <c r="B19" s="15">
        <v>60</v>
      </c>
      <c r="C19" s="15" t="s">
        <v>3639</v>
      </c>
      <c r="D19" s="15" t="s">
        <v>910</v>
      </c>
      <c r="E19" s="18" t="s">
        <v>705</v>
      </c>
      <c r="F19" s="19" t="s">
        <v>1977</v>
      </c>
      <c r="G19" s="20" t="str">
        <f t="shared" si="0"/>
        <v>(#fov_target_distance)=@{{ field_fov_target_distance }}@@: {{ field_def_fov_target_distance }}@@</v>
      </c>
      <c r="H19" s="18" t="s">
        <v>706</v>
      </c>
      <c r="I19" s="18" t="b">
        <v>1</v>
      </c>
      <c r="J19" s="21" t="b">
        <v>0</v>
      </c>
      <c r="K19" s="22" t="b">
        <v>1</v>
      </c>
      <c r="L19" s="22" t="b">
        <v>1</v>
      </c>
      <c r="M19" s="15" t="str">
        <f t="shared" si="1"/>
        <v xml:space="preserve">    field_fov_target_distance: "**\*FOV Target Feature Distance (m)**"</v>
      </c>
      <c r="N19" s="15" t="str">
        <f t="shared" si="2"/>
        <v xml:space="preserve">    field_def_fov_target_distance: "The distance from the camera to the FOV Target Feature (in metres; to the nearest 0.5 m). Leave blank if not applicable."</v>
      </c>
    </row>
    <row r="20" spans="2:14" ht="15">
      <c r="B20" s="15">
        <v>62</v>
      </c>
      <c r="C20" s="18" t="s">
        <v>524</v>
      </c>
      <c r="D20" s="15" t="s">
        <v>910</v>
      </c>
      <c r="E20" s="18" t="s">
        <v>704</v>
      </c>
      <c r="F20" s="23" t="s">
        <v>1978</v>
      </c>
      <c r="G20" s="20" t="str">
        <f t="shared" si="0"/>
        <v>(#human_transport_mode_activity)=@{{ field_human_transport_mode_activity }}@@: {{ field_def_human_transport_mode_activity }}@@</v>
      </c>
      <c r="H20" s="18" t="s">
        <v>762</v>
      </c>
      <c r="I20" s="18" t="b">
        <v>1</v>
      </c>
      <c r="J20" s="21" t="b">
        <v>0</v>
      </c>
      <c r="K20" s="22" t="b">
        <v>1</v>
      </c>
      <c r="L20" s="24" t="b">
        <v>0</v>
      </c>
      <c r="M20" s="15" t="str">
        <f t="shared" si="1"/>
        <v xml:space="preserve">    field_human_transport_mode_activity: "**\*Human Transport Mode*/Activity**"</v>
      </c>
      <c r="N20" s="15" t="str">
        <f t="shared" si="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21" spans="2:14" ht="15">
      <c r="B21" s="15">
        <v>67</v>
      </c>
      <c r="C21" s="15" t="s">
        <v>3641</v>
      </c>
      <c r="D21" s="15" t="s">
        <v>910</v>
      </c>
      <c r="E21" s="18" t="s">
        <v>703</v>
      </c>
      <c r="F21" s="23" t="s">
        <v>1979</v>
      </c>
      <c r="G21" s="20" t="str">
        <f t="shared" si="0"/>
        <v>(#image_flash_output)=@{{ field_image_flash_output }}@@: {{ field_def_image_flash_output }}@@</v>
      </c>
      <c r="H21" s="18" t="s">
        <v>848</v>
      </c>
      <c r="I21" s="18" t="b">
        <v>1</v>
      </c>
      <c r="J21" s="21" t="b">
        <v>0</v>
      </c>
      <c r="K21" s="22" t="b">
        <v>1</v>
      </c>
      <c r="L21" s="24" t="b">
        <v>0</v>
      </c>
      <c r="M21" s="15" t="str">
        <f t="shared" si="1"/>
        <v xml:space="preserve">    field_image_flash_output: "**\*Image Flash Output**"</v>
      </c>
      <c r="N21" s="15" t="str">
        <f t="shared" si="2"/>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2" spans="2:14" ht="15">
      <c r="B22" s="15">
        <v>68</v>
      </c>
      <c r="C22" s="15" t="s">
        <v>3641</v>
      </c>
      <c r="D22" s="15" t="s">
        <v>910</v>
      </c>
      <c r="E22" s="18" t="s">
        <v>702</v>
      </c>
      <c r="F22" s="23" t="s">
        <v>1980</v>
      </c>
      <c r="G22" s="20" t="str">
        <f t="shared" si="0"/>
        <v>(#image_infrared_illuminator)=@{{ field_image_infrared_illuminator }}@@: {{ field_def_image_infrared_illuminator }}@@</v>
      </c>
      <c r="H22" s="18" t="s">
        <v>765</v>
      </c>
      <c r="I22" s="18" t="b">
        <v>1</v>
      </c>
      <c r="J22" s="21" t="b">
        <v>0</v>
      </c>
      <c r="K22" s="22" t="b">
        <v>1</v>
      </c>
      <c r="L22" s="24" t="b">
        <v>0</v>
      </c>
      <c r="M22" s="15" t="str">
        <f t="shared" si="1"/>
        <v xml:space="preserve">    field_image_infrared_illuminator: "**\*Image Infrared Illuminator"</v>
      </c>
      <c r="N22" s="15" t="str">
        <f t="shared" si="2"/>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3" spans="2:14" ht="15">
      <c r="B23" s="15">
        <v>75</v>
      </c>
      <c r="C23" s="15" t="s">
        <v>3641</v>
      </c>
      <c r="D23" s="15" t="s">
        <v>910</v>
      </c>
      <c r="E23" s="18" t="s">
        <v>701</v>
      </c>
      <c r="F23" s="23" t="s">
        <v>1981</v>
      </c>
      <c r="G23" s="20" t="str">
        <f t="shared" si="0"/>
        <v>(#image_trigger_mode)=@{{ field_image_trigger_mode }}@@: {{ field_def_image_trigger_mode }}@@</v>
      </c>
      <c r="H23" s="18" t="s">
        <v>770</v>
      </c>
      <c r="I23" s="18" t="b">
        <v>1</v>
      </c>
      <c r="J23" s="21" t="b">
        <v>0</v>
      </c>
      <c r="K23" s="22" t="b">
        <v>1</v>
      </c>
      <c r="L23" s="24" t="b">
        <v>0</v>
      </c>
      <c r="M23" s="15" t="str">
        <f t="shared" si="1"/>
        <v xml:space="preserve">    field_image_trigger_mode: "**\*Image Trigger Mode"</v>
      </c>
      <c r="N23" s="15" t="str">
        <f t="shared" si="2"/>
        <v xml:space="preserve">    field_def_image_trigger_mode: "The type of trigger mode used to capture the image as reported in the image Exif data (e.g., 'Time Lapse,' 'Motion Detection,' 'CodeLoc Not Entered,' 'External Sensor'). Record 'Unknown' if not known."</v>
      </c>
    </row>
    <row r="24" spans="2:14" ht="15">
      <c r="B24" s="15">
        <v>76</v>
      </c>
      <c r="C24" s="15" t="s">
        <v>532</v>
      </c>
      <c r="D24" s="15" t="s">
        <v>910</v>
      </c>
      <c r="E24" s="18" t="s">
        <v>700</v>
      </c>
      <c r="F24" s="23" t="s">
        <v>1982</v>
      </c>
      <c r="G24" s="20" t="str">
        <f t="shared" si="0"/>
        <v>(#image_sequence_comments)=@{{ field_image_sequence_comments }}@@: {{ field_def_image_sequence_comments }}@@</v>
      </c>
      <c r="H24" s="18" t="s">
        <v>849</v>
      </c>
      <c r="I24" s="18"/>
      <c r="J24" s="21" t="b">
        <v>0</v>
      </c>
      <c r="K24" s="22" t="b">
        <v>1</v>
      </c>
      <c r="L24" s="24" t="b">
        <v>0</v>
      </c>
      <c r="M24" s="15" t="str">
        <f t="shared" si="1"/>
        <v xml:space="preserve">    field_image_sequence_comments: "**\*Image*/Sequence Comments"</v>
      </c>
      <c r="N24" s="15" t="str">
        <f t="shared" si="2"/>
        <v xml:space="preserve">    field_def_image_sequence_comments: "Comments describing additional details about the image*/sequence."</v>
      </c>
    </row>
    <row r="25" spans="2:14" ht="15">
      <c r="B25" s="15">
        <v>88</v>
      </c>
      <c r="C25" s="15" t="s">
        <v>3640</v>
      </c>
      <c r="D25" s="15" t="s">
        <v>910</v>
      </c>
      <c r="E25" s="18" t="s">
        <v>699</v>
      </c>
      <c r="F25" s="23" t="s">
        <v>1983</v>
      </c>
      <c r="G25" s="20" t="str">
        <f t="shared" si="0"/>
        <v>(#key_id)=@{{ field_key_id }}@@: {{ field_def_key_id }}@@</v>
      </c>
      <c r="H25" s="18" t="s">
        <v>852</v>
      </c>
      <c r="I25" s="18"/>
      <c r="J25" s="21" t="b">
        <v>0</v>
      </c>
      <c r="K25" s="22" t="b">
        <v>1</v>
      </c>
      <c r="L25" s="22" t="b">
        <v>1</v>
      </c>
      <c r="M25" s="15" t="str">
        <f t="shared" si="1"/>
        <v xml:space="preserve">    field_key_id: "**\*Key ID"</v>
      </c>
      <c r="N25" s="15" t="str">
        <f t="shared" si="2"/>
        <v xml:space="preserve">    field_def_key_id: "The unique ID for the specific key or set of keys used to lock*/secure the camera to the post, tree, etc."</v>
      </c>
    </row>
    <row r="26" spans="2:14" ht="15">
      <c r="B26" s="15">
        <v>128</v>
      </c>
      <c r="C26" s="15" t="s">
        <v>3640</v>
      </c>
      <c r="D26" s="15" t="s">
        <v>910</v>
      </c>
      <c r="E26" s="18" t="s">
        <v>697</v>
      </c>
      <c r="F26" s="23" t="s">
        <v>1985</v>
      </c>
      <c r="G26" s="20" t="str">
        <f t="shared" si="0"/>
        <v>(#remaining_battery_percent)=@{{ field_remaining_battery_percent }}@@: {{ field_def_remaining_battery_percent }}@@</v>
      </c>
      <c r="H26" s="18" t="s">
        <v>698</v>
      </c>
      <c r="I26" s="18"/>
      <c r="J26" s="21" t="b">
        <v>0</v>
      </c>
      <c r="K26" s="22" t="b">
        <v>1</v>
      </c>
      <c r="L26" s="22" t="b">
        <v>1</v>
      </c>
      <c r="M26" s="15" t="str">
        <f t="shared" si="1"/>
        <v xml:space="preserve">    field_remaining_battery_percent: "**\*Remaining Battery (%)"</v>
      </c>
      <c r="N26" s="15" t="str">
        <f t="shared" si="2"/>
        <v xml:space="preserve">    field_def_remaining_battery_percent: "The remaining battery power (%) of batteries within a camera."</v>
      </c>
    </row>
    <row r="27" spans="2:14" ht="15">
      <c r="B27" s="15">
        <v>133</v>
      </c>
      <c r="C27" s="15" t="s">
        <v>3640</v>
      </c>
      <c r="D27" s="15" t="s">
        <v>910</v>
      </c>
      <c r="E27" s="18" t="s">
        <v>696</v>
      </c>
      <c r="F27" s="23" t="s">
        <v>1986</v>
      </c>
      <c r="G27" s="20" t="str">
        <f t="shared" si="0"/>
        <v>(#sd_card_id)=@{{ field_sd_card_id }}@@: {{ field_def_sd_card_id }}@@</v>
      </c>
      <c r="H27" s="18" t="s">
        <v>786</v>
      </c>
      <c r="I27" s="18"/>
      <c r="J27" s="21" t="b">
        <v>0</v>
      </c>
      <c r="K27" s="22" t="b">
        <v>1</v>
      </c>
      <c r="L27" s="22" t="b">
        <v>1</v>
      </c>
      <c r="M27" s="15" t="str">
        <f t="shared" si="1"/>
        <v xml:space="preserve">    field_sd_card_id: "**\*SD Card ID"</v>
      </c>
      <c r="N27" s="15" t="str">
        <f t="shared" si="2"/>
        <v xml:space="preserve">    field_def_sd_card_id: "The ID label on an SD card (e.g., 'cmu_100')."</v>
      </c>
    </row>
    <row r="28" spans="2:14" ht="15">
      <c r="B28" s="15">
        <v>134</v>
      </c>
      <c r="C28" s="15" t="s">
        <v>3640</v>
      </c>
      <c r="D28" s="15" t="s">
        <v>910</v>
      </c>
      <c r="E28" s="18" t="s">
        <v>694</v>
      </c>
      <c r="F28" s="23" t="s">
        <v>1987</v>
      </c>
      <c r="G28" s="20" t="str">
        <f t="shared" si="0"/>
        <v>(#sd_card_replaced)=@{{ field_sd_card_replaced }}@@: {{ field_def_sd_card_replaced }}@@</v>
      </c>
      <c r="H28" s="18" t="s">
        <v>695</v>
      </c>
      <c r="I28" s="18"/>
      <c r="J28" s="21" t="b">
        <v>0</v>
      </c>
      <c r="K28" s="22" t="b">
        <v>1</v>
      </c>
      <c r="L28" s="22" t="b">
        <v>1</v>
      </c>
      <c r="M28" s="15" t="str">
        <f t="shared" si="1"/>
        <v xml:space="preserve">    field_sd_card_replaced: "**\*SD Card Replaced"</v>
      </c>
      <c r="N28" s="15" t="str">
        <f t="shared" si="2"/>
        <v xml:space="preserve">    field_def_sd_card_replaced: "Whether the SD card was replaced."</v>
      </c>
    </row>
    <row r="29" spans="2:14" ht="15">
      <c r="B29" s="15">
        <v>135</v>
      </c>
      <c r="C29" s="15" t="s">
        <v>3640</v>
      </c>
      <c r="D29" s="15" t="s">
        <v>910</v>
      </c>
      <c r="E29" s="18" t="s">
        <v>692</v>
      </c>
      <c r="F29" s="23" t="s">
        <v>1988</v>
      </c>
      <c r="G29" s="20" t="str">
        <f t="shared" si="0"/>
        <v>(#sd_card_status)=@{{ field_sd_card_status }}@@: {{ field_def_sd_card_status }}@@</v>
      </c>
      <c r="H29" s="18" t="s">
        <v>693</v>
      </c>
      <c r="I29" s="18"/>
      <c r="J29" s="21" t="b">
        <v>0</v>
      </c>
      <c r="K29" s="22" t="b">
        <v>1</v>
      </c>
      <c r="L29" s="22" t="b">
        <v>1</v>
      </c>
      <c r="M29" s="15" t="str">
        <f t="shared" si="1"/>
        <v xml:space="preserve">    field_sd_card_status: "**\*SD Card Status (% Full)"</v>
      </c>
      <c r="N29" s="15" t="str">
        <f t="shared" si="2"/>
        <v xml:space="preserve">    field_def_sd_card_status: "The remaining storage capacity on an SD card; collected during a camera service or retrieval."</v>
      </c>
    </row>
    <row r="30" spans="2:14" ht="15">
      <c r="B30" s="15">
        <v>136</v>
      </c>
      <c r="C30" s="15" t="s">
        <v>3639</v>
      </c>
      <c r="D30" s="15" t="s">
        <v>910</v>
      </c>
      <c r="E30" s="18" t="s">
        <v>691</v>
      </c>
      <c r="F30" s="23" t="s">
        <v>1989</v>
      </c>
      <c r="G30" s="20" t="str">
        <f t="shared" si="0"/>
        <v>(#security)=@{{ field_security }}@@: {{ field_def_security }}@@</v>
      </c>
      <c r="H30" s="18" t="s">
        <v>787</v>
      </c>
      <c r="I30" s="18" t="b">
        <v>1</v>
      </c>
      <c r="J30" s="21" t="b">
        <v>0</v>
      </c>
      <c r="K30" s="22" t="b">
        <v>1</v>
      </c>
      <c r="L30" s="22" t="b">
        <v>1</v>
      </c>
      <c r="M30" s="15" t="str">
        <f t="shared" si="1"/>
        <v xml:space="preserve">    field_security: "**\*Security"</v>
      </c>
      <c r="N30" s="15" t="str">
        <f t="shared" si="2"/>
        <v xml:space="preserve">    field_def_security: "The equipment used to secure the camera (e.g., 'Security box,' 'Bracket,' 'Bracket + Screws,' or 'None')."</v>
      </c>
    </row>
    <row r="31" spans="2:14" ht="15">
      <c r="B31" s="15">
        <v>140</v>
      </c>
      <c r="C31" s="15" t="s">
        <v>3639</v>
      </c>
      <c r="D31" s="15" t="s">
        <v>910</v>
      </c>
      <c r="E31" s="18" t="s">
        <v>689</v>
      </c>
      <c r="F31" s="23" t="s">
        <v>1990</v>
      </c>
      <c r="G31" s="20" t="str">
        <f t="shared" si="0"/>
        <v>(#service_retrieval_comments)=@{{ field_service_retrieval_comments }}@@: {{ field_def_service_retrieval_comments }}@@</v>
      </c>
      <c r="H31" s="18" t="s">
        <v>690</v>
      </c>
      <c r="I31" s="18"/>
      <c r="J31" s="21" t="b">
        <v>0</v>
      </c>
      <c r="K31" s="22" t="b">
        <v>1</v>
      </c>
      <c r="L31" s="22" t="b">
        <v>1</v>
      </c>
      <c r="M31" s="15" t="str">
        <f t="shared" si="1"/>
        <v xml:space="preserve">    field_service_retrieval_comments: "**\*Service*/Retrieval Comments"</v>
      </c>
      <c r="N31" s="15" t="str">
        <f t="shared" si="2"/>
        <v xml:space="preserve">    field_def_service_retrieval_comments: "Comments describing additional details about the Service*/Retrieval."</v>
      </c>
    </row>
    <row r="32" spans="2:14" ht="15">
      <c r="B32" s="15">
        <v>152</v>
      </c>
      <c r="C32" s="15" t="s">
        <v>3639</v>
      </c>
      <c r="D32" s="15" t="s">
        <v>910</v>
      </c>
      <c r="E32" s="18" t="s">
        <v>687</v>
      </c>
      <c r="F32" s="23" t="s">
        <v>1991</v>
      </c>
      <c r="G32" s="20" t="str">
        <f t="shared" si="0"/>
        <v>(#stake_distance)=@{{ field_stake_distance }}@@: {{ field_def_stake_distance }}@@</v>
      </c>
      <c r="H32" s="18" t="s">
        <v>688</v>
      </c>
      <c r="I32" s="18" t="b">
        <v>1</v>
      </c>
      <c r="J32" s="21" t="b">
        <v>0</v>
      </c>
      <c r="K32" s="22" t="b">
        <v>1</v>
      </c>
      <c r="L32" s="22" t="b">
        <v>1</v>
      </c>
      <c r="M32" s="15" t="str">
        <f t="shared" si="1"/>
        <v xml:space="preserve">    field_stake_distance: "**\*Stake Distance (m)"</v>
      </c>
      <c r="N32" s="15" t="str">
        <f t="shared" si="2"/>
        <v xml:space="preserve">    field_def_stake_distance: "The distance from the camera to a stake (in metres to the nearest 0.05 m). Leave blank if not applicable."</v>
      </c>
    </row>
    <row r="33" spans="2:14" ht="15">
      <c r="B33" s="15">
        <v>164</v>
      </c>
      <c r="C33" s="15" t="s">
        <v>3061</v>
      </c>
      <c r="D33" s="15" t="s">
        <v>910</v>
      </c>
      <c r="E33" s="18" t="s">
        <v>3063</v>
      </c>
      <c r="F33" s="23" t="s">
        <v>3072</v>
      </c>
      <c r="G33" s="20" t="str">
        <f t="shared" si="0"/>
        <v>(#survey_design_description)=@{{ field_survey_design_description }}@@: {{ field_def_survey_design_description }}@@</v>
      </c>
      <c r="H33" s="18" t="s">
        <v>3150</v>
      </c>
      <c r="I33" s="18"/>
      <c r="J33" s="21" t="b">
        <v>0</v>
      </c>
      <c r="K33" s="22" t="b">
        <v>1</v>
      </c>
      <c r="L33" s="22" t="b">
        <v>1</v>
      </c>
      <c r="M33" s="15" t="str">
        <f t="shared" si="1"/>
        <v xml:space="preserve">    field_survey_design_description: "**\*Survey Design Description"</v>
      </c>
      <c r="N33" s="15" t="str">
        <f t="shared" si="2"/>
        <v xml:space="preserve">    field_def_survey_design_description: "A description of any additional details about the [survey](/09_gloss_ref/09_glossary.md#survey) Design."</v>
      </c>
    </row>
    <row r="34" spans="2:14" ht="15">
      <c r="B34" s="15">
        <v>173</v>
      </c>
      <c r="C34" s="15" t="s">
        <v>3639</v>
      </c>
      <c r="D34" s="15" t="s">
        <v>910</v>
      </c>
      <c r="E34" s="18" t="s">
        <v>685</v>
      </c>
      <c r="F34" s="23" t="s">
        <v>1992</v>
      </c>
      <c r="G34" s="20" t="str">
        <f t="shared" ref="G34:G65" si="3">"(#"&amp;E34&amp;")=@{{ "&amp;D34&amp;"_"&amp;E34&amp;" }}@@: {{ "&amp;D34&amp;"_def_"&amp;E34&amp;" }}@@"</f>
        <v>(#test_image_taken)=@{{ field_test_image_taken }}@@: {{ field_def_test_image_taken }}@@</v>
      </c>
      <c r="H34" s="18" t="s">
        <v>686</v>
      </c>
      <c r="I34" s="18"/>
      <c r="J34" s="21" t="b">
        <v>0</v>
      </c>
      <c r="K34" s="22" t="b">
        <v>1</v>
      </c>
      <c r="L34" s="22" t="b">
        <v>1</v>
      </c>
      <c r="M34" s="15" t="str">
        <f t="shared" si="1"/>
        <v xml:space="preserve">    field_test_image_taken: "**\*Test Image Taken"</v>
      </c>
      <c r="N34" s="15" t="str">
        <f t="shared" si="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35" spans="2:14" ht="15">
      <c r="B35" s="15">
        <v>185</v>
      </c>
      <c r="C35" s="15" t="s">
        <v>3639</v>
      </c>
      <c r="D35" s="15" t="s">
        <v>910</v>
      </c>
      <c r="E35" s="18" t="s">
        <v>683</v>
      </c>
      <c r="F35" s="23" t="s">
        <v>1993</v>
      </c>
      <c r="G35" s="20" t="str">
        <f t="shared" si="3"/>
        <v>(#settings_video_length)=@{{ field_settings_video_length }}@@: {{ field_def_settings_video_length }}@@</v>
      </c>
      <c r="H35" s="18" t="s">
        <v>684</v>
      </c>
      <c r="I35" s="18" t="b">
        <v>1</v>
      </c>
      <c r="J35" s="21" t="b">
        <v>0</v>
      </c>
      <c r="K35" s="22" t="b">
        <v>1</v>
      </c>
      <c r="L35" s="22" t="b">
        <v>1</v>
      </c>
      <c r="M35" s="15" t="str">
        <f t="shared" si="1"/>
        <v xml:space="preserve">    field_settings_video_length: "**\*Video Length (seconds)"</v>
      </c>
      <c r="N35" s="15" t="str">
        <f t="shared" si="2"/>
        <v xml:space="preserve">    field_def_settings_video_length: "If applicable, describes the camera setting that specifies the minimum video duration (in seconds) that the camera will record when triggered. Leave blank if not applicable."</v>
      </c>
    </row>
    <row r="36" spans="2:14" ht="15">
      <c r="B36" s="15">
        <v>189</v>
      </c>
      <c r="C36" s="15" t="s">
        <v>3639</v>
      </c>
      <c r="D36" s="15" t="s">
        <v>910</v>
      </c>
      <c r="E36" s="18" t="s">
        <v>682</v>
      </c>
      <c r="F36" s="23" t="s">
        <v>1994</v>
      </c>
      <c r="G36" s="20" t="str">
        <f t="shared" si="3"/>
        <v>(#visit_comments)=@{{ field_visit_comments }}@@: {{ field_def_visit_comments }}@@</v>
      </c>
      <c r="H36" s="18" t="s">
        <v>864</v>
      </c>
      <c r="I36" s="18"/>
      <c r="J36" s="21" t="b">
        <v>0</v>
      </c>
      <c r="K36" s="22" t="b">
        <v>1</v>
      </c>
      <c r="L36" s="24" t="b">
        <v>0</v>
      </c>
      <c r="M36" s="15" t="str">
        <f t="shared" si="1"/>
        <v xml:space="preserve">    field_visit_comments: "**\*Visit Comments"</v>
      </c>
      <c r="N36" s="15" t="str">
        <f t="shared" si="2"/>
        <v xml:space="preserve">    field_def_visit_comments: "Comments describing additional details about the deployment and*/or Service*/Retrieval visits."</v>
      </c>
    </row>
    <row r="37" spans="2:14" ht="15">
      <c r="B37" s="15">
        <v>193</v>
      </c>
      <c r="C37" s="15" t="s">
        <v>3646</v>
      </c>
      <c r="D37" s="15" t="s">
        <v>910</v>
      </c>
      <c r="E37" s="18" t="s">
        <v>681</v>
      </c>
      <c r="F37" s="23" t="s">
        <v>1995</v>
      </c>
      <c r="G37" s="20" t="str">
        <f t="shared" si="3"/>
        <v>(#walktest_complete)=@{{ field_walktest_complete }}@@: {{ field_def_walktest_complete }}@@</v>
      </c>
      <c r="H37" s="18" t="s">
        <v>863</v>
      </c>
      <c r="I37" s="18"/>
      <c r="J37" s="21" t="b">
        <v>0</v>
      </c>
      <c r="K37" s="22" t="b">
        <v>1</v>
      </c>
      <c r="L37" s="22" t="b">
        <v>1</v>
      </c>
      <c r="M37" s="15" t="str">
        <f t="shared" si="1"/>
        <v xml:space="preserve">    field_walktest_complete: "**\*Walktest Complete"</v>
      </c>
      <c r="N37" s="15" t="str">
        <f t="shared" si="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38" spans="2:14" ht="15">
      <c r="B38" s="15">
        <v>194</v>
      </c>
      <c r="C38" s="15" t="s">
        <v>3646</v>
      </c>
      <c r="D38" s="15" t="s">
        <v>910</v>
      </c>
      <c r="E38" s="18" t="s">
        <v>679</v>
      </c>
      <c r="F38" s="23" t="s">
        <v>1996</v>
      </c>
      <c r="G38" s="20" t="str">
        <f t="shared" si="3"/>
        <v>(#walktest_distance)=@{{ field_walktest_distance }}@@: {{ field_def_walktest_distance }}@@</v>
      </c>
      <c r="H38" s="18" t="s">
        <v>680</v>
      </c>
      <c r="I38" s="18" t="b">
        <v>1</v>
      </c>
      <c r="J38" s="21" t="b">
        <v>0</v>
      </c>
      <c r="K38" s="22" t="b">
        <v>1</v>
      </c>
      <c r="L38" s="22" t="b">
        <v>1</v>
      </c>
      <c r="M38" s="15" t="str">
        <f t="shared" si="1"/>
        <v xml:space="preserve">    field_walktest_distance: "**\*Walktest Distance (m) **"</v>
      </c>
      <c r="N38" s="15" t="str">
        <f t="shared" si="2"/>
        <v xml:space="preserve">    field_def_walktest_distance: "The horizontal distance from the camera at which the crew performs the walktest (metres; to the nearest 0.05 m). Leave blank if not applicable."</v>
      </c>
    </row>
    <row r="39" spans="2:14" ht="15">
      <c r="B39" s="15">
        <v>195</v>
      </c>
      <c r="C39" s="15" t="s">
        <v>3646</v>
      </c>
      <c r="D39" s="15" t="s">
        <v>910</v>
      </c>
      <c r="E39" s="18" t="s">
        <v>677</v>
      </c>
      <c r="F39" s="23" t="s">
        <v>1997</v>
      </c>
      <c r="G39" s="20" t="str">
        <f t="shared" si="3"/>
        <v>(#walktest_height)=@{{ field_walktest_height }}@@: {{ field_def_walktest_height }}@@</v>
      </c>
      <c r="H39" s="18" t="s">
        <v>678</v>
      </c>
      <c r="I39" s="18" t="b">
        <v>1</v>
      </c>
      <c r="J39" s="21" t="b">
        <v>0</v>
      </c>
      <c r="K39" s="22" t="b">
        <v>1</v>
      </c>
      <c r="L39" s="22" t="b">
        <v>1</v>
      </c>
      <c r="M39" s="15" t="str">
        <f t="shared" si="1"/>
        <v xml:space="preserve">    field_walktest_height: "**\*Walktest Height (m)**"</v>
      </c>
      <c r="N39" s="15" t="str">
        <f t="shared" si="2"/>
        <v xml:space="preserve">    field_def_walktest_height: "The vertical distance from the camera at which the crew performs the walktest (metres; to the nearest 0.05 m). Leave blank if not applicable."</v>
      </c>
    </row>
    <row r="40" spans="2:14" ht="15">
      <c r="B40" s="15">
        <v>2</v>
      </c>
      <c r="C40" s="18" t="s">
        <v>524</v>
      </c>
      <c r="D40" s="15" t="s">
        <v>911</v>
      </c>
      <c r="E40" s="18" t="s">
        <v>675</v>
      </c>
      <c r="F40" s="23" t="s">
        <v>3112</v>
      </c>
      <c r="G40" s="20" t="str">
        <f t="shared" si="3"/>
        <v>(#age_class_adult)=@{{ field_option_age_class_adult }}@@: {{ field_option_def_age_class_adult }}@@</v>
      </c>
      <c r="H40" s="18" t="s">
        <v>676</v>
      </c>
      <c r="I40" s="18"/>
      <c r="J40" s="21" t="s">
        <v>387</v>
      </c>
      <c r="K40" s="22" t="b">
        <v>1</v>
      </c>
      <c r="L40" s="24" t="b">
        <v>0</v>
      </c>
      <c r="M40" s="15" t="str">
        <f t="shared" si="1"/>
        <v xml:space="preserve">    field_option_age_class_adult: "**Adult**"</v>
      </c>
      <c r="N40" s="15" t="str">
        <f t="shared" si="2"/>
        <v xml:space="preserve">    field_option_def_age_class_adult: "Animals that are old enough to breed; reproductively mature."</v>
      </c>
    </row>
    <row r="41" spans="2:14" ht="15">
      <c r="B41" s="15">
        <v>3</v>
      </c>
      <c r="C41" s="18" t="s">
        <v>524</v>
      </c>
      <c r="D41" s="15" t="s">
        <v>910</v>
      </c>
      <c r="E41" s="18" t="s">
        <v>674</v>
      </c>
      <c r="F41" s="23" t="s">
        <v>3079</v>
      </c>
      <c r="G41" s="20" t="str">
        <f t="shared" si="3"/>
        <v>(#age_class)=@{{ field_age_class }}@@: {{ field_def_age_class }}@@</v>
      </c>
      <c r="H41" s="18" t="s">
        <v>742</v>
      </c>
      <c r="I41" s="18"/>
      <c r="J41" s="21" t="b">
        <v>1</v>
      </c>
      <c r="K41" s="22" t="b">
        <v>1</v>
      </c>
      <c r="L41" s="22" t="b">
        <v>1</v>
      </c>
      <c r="M41" s="15" t="str">
        <f t="shared" si="1"/>
        <v xml:space="preserve">    field_age_class: "**Age Class**"</v>
      </c>
      <c r="N41" s="15" t="str">
        <f t="shared" si="2"/>
        <v xml:space="preserve">    field_def_age_class: "The age classification of individual(s) being categorized (e.g., 'Adult,' 'Juvenile,' 'Subadult,' 'Subadult - Young of Year,' 'Subadult - Yearling,' or 'Unknown'). "</v>
      </c>
    </row>
    <row r="42" spans="2:14" ht="15">
      <c r="B42" s="15">
        <v>4</v>
      </c>
      <c r="C42" s="18" t="s">
        <v>524</v>
      </c>
      <c r="D42" s="15" t="s">
        <v>910</v>
      </c>
      <c r="E42" s="18" t="s">
        <v>672</v>
      </c>
      <c r="F42" s="23" t="s">
        <v>3080</v>
      </c>
      <c r="G42" s="20" t="str">
        <f t="shared" si="3"/>
        <v>(#analyst)=@{{ field_analyst }}@@: {{ field_def_analyst }}@@</v>
      </c>
      <c r="H42" s="18" t="s">
        <v>673</v>
      </c>
      <c r="I42" s="18"/>
      <c r="J42" s="21" t="b">
        <v>1</v>
      </c>
      <c r="K42" s="22" t="b">
        <v>1</v>
      </c>
      <c r="L42" s="22" t="b">
        <v>1</v>
      </c>
      <c r="M42" s="15" t="str">
        <f t="shared" si="1"/>
        <v xml:space="preserve">    field_analyst: "**Analyst**"</v>
      </c>
      <c r="N42" s="15" t="str">
        <f t="shared" si="2"/>
        <v xml:space="preserve">    field_def_analyst: "The first and last names of the individual who provided the observation data point (species identification and associated information). If there are multiple analysts for an observation, enter the primary analyst."</v>
      </c>
    </row>
    <row r="43" spans="2:14" ht="15">
      <c r="B43" s="15">
        <v>8</v>
      </c>
      <c r="C43" s="15" t="s">
        <v>3635</v>
      </c>
      <c r="D43" s="15" t="s">
        <v>910</v>
      </c>
      <c r="E43" s="18" t="s">
        <v>671</v>
      </c>
      <c r="F43" s="19" t="s">
        <v>3081</v>
      </c>
      <c r="G43" s="20" t="str">
        <f t="shared" si="3"/>
        <v>(#baitlure_bait_lure_type)=@{{ field_baitlure_bait_lure_type }}@@: {{ field_def_baitlure_bait_lure_type }}@@</v>
      </c>
      <c r="H43" s="18" t="s">
        <v>843</v>
      </c>
      <c r="I43" s="18" t="b">
        <v>1</v>
      </c>
      <c r="J43" s="21" t="b">
        <v>1</v>
      </c>
      <c r="K43" s="22" t="b">
        <v>1</v>
      </c>
      <c r="L43" s="22" t="b">
        <v>1</v>
      </c>
      <c r="M43" s="15" t="str">
        <f t="shared" si="1"/>
        <v xml:space="preserve">    field_baitlure_bait_lure_type: "**Bait*/Lure Type**"</v>
      </c>
      <c r="N43" s="15" t="str">
        <f t="shared" si="2"/>
        <v xml:space="preserve">    field_def_baitlure_bait_lure_type: "The type of bait or lure used at a camera location. Record 'None' if a Bait*/Lure Type was not used and 'Unknown' if not known. If 'Other,' describe in the Deployment Comments."</v>
      </c>
    </row>
    <row r="44" spans="2:14" ht="15">
      <c r="B44" s="15">
        <v>18</v>
      </c>
      <c r="C44" s="15" t="s">
        <v>3639</v>
      </c>
      <c r="D44" s="15" t="s">
        <v>910</v>
      </c>
      <c r="E44" s="18" t="s">
        <v>669</v>
      </c>
      <c r="F44" s="23" t="s">
        <v>3082</v>
      </c>
      <c r="G44" s="20" t="str">
        <f t="shared" si="3"/>
        <v>(#camera_height)=@{{ field_camera_height }}@@: {{ field_def_camera_height }}@@</v>
      </c>
      <c r="H44" s="18" t="s">
        <v>670</v>
      </c>
      <c r="I44" s="18"/>
      <c r="J44" s="21" t="b">
        <v>1</v>
      </c>
      <c r="K44" s="22" t="b">
        <v>1</v>
      </c>
      <c r="L44" s="22" t="b">
        <v>1</v>
      </c>
      <c r="M44" s="15" t="str">
        <f t="shared" si="1"/>
        <v xml:space="preserve">    field_camera_height: "**Camera Height (m) **"</v>
      </c>
      <c r="N44" s="15" t="str">
        <f t="shared" si="2"/>
        <v xml:space="preserve">    field_def_camera_height: "The height from the ground (below snow) to the bottom of the lens (metres; to the nearest 0.05 m)."</v>
      </c>
    </row>
    <row r="45" spans="2:14" ht="15">
      <c r="B45" s="15">
        <v>19</v>
      </c>
      <c r="C45" s="15" t="s">
        <v>3640</v>
      </c>
      <c r="D45" s="15" t="s">
        <v>910</v>
      </c>
      <c r="E45" s="18" t="s">
        <v>667</v>
      </c>
      <c r="F45" s="23" t="s">
        <v>3083</v>
      </c>
      <c r="G45" s="20" t="str">
        <f t="shared" si="3"/>
        <v>(#camera_id)=@{{ field_camera_id }}@@: {{ field_def_camera_id }}@@</v>
      </c>
      <c r="H45" s="18" t="s">
        <v>668</v>
      </c>
      <c r="I45" s="18"/>
      <c r="J45" s="21" t="b">
        <v>1</v>
      </c>
      <c r="K45" s="22" t="b">
        <v>1</v>
      </c>
      <c r="L45" s="22" t="b">
        <v>1</v>
      </c>
      <c r="M45" s="15" t="str">
        <f t="shared" si="1"/>
        <v xml:space="preserve">    field_camera_id: "**Camera ID**"</v>
      </c>
      <c r="N45" s="15" t="str">
        <f t="shared" si="2"/>
        <v xml:space="preserve">    field_def_camera_id: "A unique alphanumeric ID for the camera that distinguishes it from other cameras of the same make or model."</v>
      </c>
    </row>
    <row r="46" spans="2:14" ht="15">
      <c r="B46" s="15">
        <v>23</v>
      </c>
      <c r="C46" s="15" t="s">
        <v>3644</v>
      </c>
      <c r="D46" s="15" t="s">
        <v>910</v>
      </c>
      <c r="E46" s="18" t="s">
        <v>666</v>
      </c>
      <c r="F46" s="23" t="s">
        <v>3668</v>
      </c>
      <c r="G46" s="20" t="str">
        <f t="shared" si="3"/>
        <v>(#camera_location_name)=@{{ field_camera_location_name }}@@: {{ field_def_camera_location_name }}@@</v>
      </c>
      <c r="H46" s="18" t="s">
        <v>750</v>
      </c>
      <c r="I46" s="18"/>
      <c r="J46" s="21" t="b">
        <v>1</v>
      </c>
      <c r="K46" s="22" t="b">
        <v>1</v>
      </c>
      <c r="L46" s="22" t="b">
        <v>1</v>
      </c>
      <c r="M46" s="15" t="str">
        <f t="shared" si="1"/>
        <v xml:space="preserve">    field_camera_location_name: "**Camera Location Name**"</v>
      </c>
      <c r="N46" s="15" t="str">
        <f t="shared" si="2"/>
        <v xml:space="preserve">    field_def_camera_location_name: "A unique alphanumeric identifier for the location where a single camera was placed (e.g., 'bh1,' 'bh2')."</v>
      </c>
    </row>
    <row r="47" spans="2:14" ht="15">
      <c r="B47" s="15">
        <v>24</v>
      </c>
      <c r="C47" s="15" t="s">
        <v>3640</v>
      </c>
      <c r="D47" s="15" t="s">
        <v>910</v>
      </c>
      <c r="E47" s="18" t="s">
        <v>665</v>
      </c>
      <c r="F47" s="23" t="s">
        <v>3084</v>
      </c>
      <c r="G47" s="20" t="str">
        <f t="shared" si="3"/>
        <v>(#camera_make)=@{{ field_camera_make }}@@: {{ field_def_camera_make }}@@</v>
      </c>
      <c r="H47" s="18" t="s">
        <v>751</v>
      </c>
      <c r="I47" s="18"/>
      <c r="J47" s="21" t="b">
        <v>1</v>
      </c>
      <c r="K47" s="22" t="b">
        <v>1</v>
      </c>
      <c r="L47" s="22" t="b">
        <v>1</v>
      </c>
      <c r="M47" s="15" t="str">
        <f t="shared" si="1"/>
        <v xml:space="preserve">    field_camera_make: "**Camera Make**"</v>
      </c>
      <c r="N47" s="15" t="str">
        <f t="shared" si="2"/>
        <v xml:space="preserve">    field_def_camera_make: "The make of a particular camera (i.e., the manufacturer, e.g., 'Reconyx' or 'Bushnell')."</v>
      </c>
    </row>
    <row r="48" spans="2:14" ht="15">
      <c r="B48" s="15">
        <v>25</v>
      </c>
      <c r="C48" s="15" t="s">
        <v>3640</v>
      </c>
      <c r="D48" s="15" t="s">
        <v>910</v>
      </c>
      <c r="E48" s="18" t="s">
        <v>664</v>
      </c>
      <c r="F48" s="23" t="s">
        <v>3085</v>
      </c>
      <c r="G48" s="20" t="str">
        <f t="shared" si="3"/>
        <v>(#camera_model)=@{{ field_camera_model }}@@: {{ field_def_camera_model }}@@</v>
      </c>
      <c r="H48" s="18" t="s">
        <v>752</v>
      </c>
      <c r="I48" s="18"/>
      <c r="J48" s="21" t="b">
        <v>1</v>
      </c>
      <c r="K48" s="22" t="b">
        <v>1</v>
      </c>
      <c r="L48" s="22" t="b">
        <v>1</v>
      </c>
      <c r="M48" s="15" t="str">
        <f t="shared" si="1"/>
        <v xml:space="preserve">    field_camera_model: "**Camera Model**"</v>
      </c>
      <c r="N48" s="15" t="str">
        <f t="shared" si="2"/>
        <v xml:space="preserve">    field_def_camera_model: "The model number or name of a particular camera (e.g., 'PC900' or 'Trophy Cam HD')."</v>
      </c>
    </row>
    <row r="49" spans="2:14" ht="15">
      <c r="B49" s="15">
        <v>26</v>
      </c>
      <c r="C49" s="15" t="s">
        <v>3640</v>
      </c>
      <c r="D49" s="15" t="s">
        <v>910</v>
      </c>
      <c r="E49" s="18" t="s">
        <v>663</v>
      </c>
      <c r="F49" s="23" t="s">
        <v>3086</v>
      </c>
      <c r="G49" s="20" t="str">
        <f t="shared" si="3"/>
        <v>(#camera_serial_number)=@{{ field_camera_serial_number }}@@: {{ field_def_camera_serial_number }}@@</v>
      </c>
      <c r="H49" s="18" t="s">
        <v>753</v>
      </c>
      <c r="I49" s="18"/>
      <c r="J49" s="21" t="b">
        <v>1</v>
      </c>
      <c r="K49" s="22" t="b">
        <v>1</v>
      </c>
      <c r="L49" s="22" t="b">
        <v>1</v>
      </c>
      <c r="M49" s="15" t="str">
        <f t="shared" si="1"/>
        <v xml:space="preserve">    field_camera_serial_number: "**Camera Serial Number**"</v>
      </c>
      <c r="N49" s="15" t="str">
        <f t="shared" si="2"/>
        <v xml:space="preserve">    field_def_camera_serial_number: "The serial number of a particular camera, which is usually found inside the camera cover (e.g., 'P900FF04152022')."</v>
      </c>
    </row>
    <row r="50" spans="2:14" ht="15">
      <c r="B50" s="15">
        <v>40</v>
      </c>
      <c r="C50" s="15" t="s">
        <v>3642</v>
      </c>
      <c r="D50" s="15" t="s">
        <v>910</v>
      </c>
      <c r="E50" s="18" t="s">
        <v>661</v>
      </c>
      <c r="F50" s="23" t="s">
        <v>3087</v>
      </c>
      <c r="G50" s="20" t="str">
        <f t="shared" si="3"/>
        <v>(#deployment_crew)=@{{ field_deployment_crew }}@@: {{ field_def_deployment_crew }}@@</v>
      </c>
      <c r="H50" s="18" t="s">
        <v>662</v>
      </c>
      <c r="I50" s="18"/>
      <c r="J50" s="21" t="b">
        <v>1</v>
      </c>
      <c r="K50" s="22" t="b">
        <v>1</v>
      </c>
      <c r="L50" s="22" t="b">
        <v>1</v>
      </c>
      <c r="M50" s="15" t="str">
        <f t="shared" si="1"/>
        <v xml:space="preserve">    field_deployment_crew: "**Deployment Crew**"</v>
      </c>
      <c r="N50" s="15" t="str">
        <f t="shared" si="2"/>
        <v xml:space="preserve">    field_def_deployment_crew: "The first and last names of the individuals who collected data during the deployment visit."</v>
      </c>
    </row>
    <row r="51" spans="2:14" ht="15">
      <c r="B51" s="15">
        <v>41</v>
      </c>
      <c r="C51" s="15" t="s">
        <v>3642</v>
      </c>
      <c r="D51" s="15" t="s">
        <v>910</v>
      </c>
      <c r="E51" s="18" t="s">
        <v>659</v>
      </c>
      <c r="F51" s="23" t="s">
        <v>3088</v>
      </c>
      <c r="G51" s="20" t="str">
        <f t="shared" si="3"/>
        <v>(#deployment_end_date_time)=@{{ field_deployment_end_date_time }}@@: {{ field_def_deployment_end_date_time }}@@</v>
      </c>
      <c r="H51" s="18" t="s">
        <v>660</v>
      </c>
      <c r="I51" s="18"/>
      <c r="J51" s="21" t="b">
        <v>1</v>
      </c>
      <c r="K51" s="22" t="b">
        <v>1</v>
      </c>
      <c r="L51" s="22" t="b">
        <v>1</v>
      </c>
      <c r="M51" s="15" t="str">
        <f t="shared" si="1"/>
        <v xml:space="preserve">    field_deployment_end_date_time: "**Deployment End Date Time (DD-MMM-YYYY HH:MM:SS)**"</v>
      </c>
      <c r="N51" s="15"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2" spans="2:14" ht="15">
      <c r="B52" s="15">
        <v>44</v>
      </c>
      <c r="C52" s="15" t="s">
        <v>3642</v>
      </c>
      <c r="D52" s="15" t="s">
        <v>910</v>
      </c>
      <c r="E52" s="18" t="s">
        <v>658</v>
      </c>
      <c r="F52" s="23" t="s">
        <v>3089</v>
      </c>
      <c r="G52" s="20" t="str">
        <f t="shared" si="3"/>
        <v>(#deployment_name)=@{{ field_deployment_name }}@@: {{ field_def_deployment_name }}@@</v>
      </c>
      <c r="H52" s="18" t="s">
        <v>3147</v>
      </c>
      <c r="I52" s="18"/>
      <c r="J52" s="21" t="b">
        <v>1</v>
      </c>
      <c r="K52" s="22" t="b">
        <v>1</v>
      </c>
      <c r="L52" s="22" t="b">
        <v>1</v>
      </c>
      <c r="M52" s="15" t="str">
        <f t="shared" si="1"/>
        <v xml:space="preserve">    field_deployment_name: "**Deployment Name**"</v>
      </c>
      <c r="N52" s="15"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4" ht="15">
      <c r="B53" s="15">
        <v>45</v>
      </c>
      <c r="C53" s="15" t="s">
        <v>3642</v>
      </c>
      <c r="D53" s="15" t="s">
        <v>910</v>
      </c>
      <c r="E53" s="18" t="s">
        <v>656</v>
      </c>
      <c r="F53" s="23" t="s">
        <v>3090</v>
      </c>
      <c r="G53" s="20" t="str">
        <f t="shared" si="3"/>
        <v>(#deployment_start_date_time)=@{{ field_deployment_start_date_time }}@@: {{ field_def_deployment_start_date_time }}@@</v>
      </c>
      <c r="H53" s="18" t="s">
        <v>657</v>
      </c>
      <c r="I53" s="18"/>
      <c r="J53" s="21" t="b">
        <v>1</v>
      </c>
      <c r="K53" s="22" t="b">
        <v>1</v>
      </c>
      <c r="L53" s="22" t="b">
        <v>1</v>
      </c>
      <c r="M53" s="15" t="str">
        <f t="shared" si="1"/>
        <v xml:space="preserve">    field_deployment_start_date_time: "**Deployment Start Date Time (DD-MMM-YYYY HH:MM:SS)**"</v>
      </c>
      <c r="N53" s="15"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4" ht="15">
      <c r="B54" s="15">
        <v>53</v>
      </c>
      <c r="C54" s="15" t="s">
        <v>3644</v>
      </c>
      <c r="D54" s="15" t="s">
        <v>910</v>
      </c>
      <c r="E54" s="18" t="s">
        <v>654</v>
      </c>
      <c r="F54" s="19" t="s">
        <v>655</v>
      </c>
      <c r="G54" s="20" t="str">
        <f t="shared" si="3"/>
        <v>(#easting_camera_location)=@{{ field_easting_camera_location }}@@: {{ field_def_easting_camera_location }}@@</v>
      </c>
      <c r="H54" s="18" t="s">
        <v>758</v>
      </c>
      <c r="I54" s="18" t="b">
        <v>1</v>
      </c>
      <c r="J54" s="21" t="b">
        <v>1</v>
      </c>
      <c r="K54" s="22" t="b">
        <v>1</v>
      </c>
      <c r="L54" s="22" t="b">
        <v>1</v>
      </c>
      <c r="M54" s="15" t="str">
        <f t="shared" si="1"/>
        <v xml:space="preserve">    field_easting_camera_location: "**Easting Camera Location**"</v>
      </c>
      <c r="N54" s="15" t="str">
        <f t="shared" si="2"/>
        <v xml:space="preserve">    field_def_easting_camera_location: "The easting UTM coordinate of the camera location (e.g., '337875'). Record using the NAD83 datum. Leave blank if recording the Longitude instead."</v>
      </c>
    </row>
    <row r="55" spans="2:14" ht="15">
      <c r="B55" s="15">
        <v>55</v>
      </c>
      <c r="C55" s="18" t="s">
        <v>524</v>
      </c>
      <c r="D55" s="15" t="s">
        <v>910</v>
      </c>
      <c r="E55" s="18" t="s">
        <v>653</v>
      </c>
      <c r="F55" s="19" t="s">
        <v>3091</v>
      </c>
      <c r="G55" s="20" t="str">
        <f t="shared" si="3"/>
        <v>(#event_type)=@{{ field_event_type }}@@: {{ field_def_event_type }}@@</v>
      </c>
      <c r="H55" s="18" t="s">
        <v>759</v>
      </c>
      <c r="I55" s="18"/>
      <c r="J55" s="21" t="b">
        <v>1</v>
      </c>
      <c r="K55" s="22" t="b">
        <v>1</v>
      </c>
      <c r="L55" s="24" t="b">
        <v>0</v>
      </c>
      <c r="M55" s="15" t="str">
        <f t="shared" si="1"/>
        <v xml:space="preserve">    field_event_type: "**Event Type**"</v>
      </c>
      <c r="N55" s="15" t="str">
        <f t="shared" si="2"/>
        <v xml:space="preserve">    field_def_event_type: "Whether detections were reported as an individual image captured by the camera ('Image'), a 'Sequence,' or 'Tag.'"</v>
      </c>
    </row>
    <row r="56" spans="2:14" ht="15">
      <c r="B56" s="15">
        <v>59</v>
      </c>
      <c r="C56" s="15" t="s">
        <v>3639</v>
      </c>
      <c r="D56" s="15" t="s">
        <v>910</v>
      </c>
      <c r="E56" s="18" t="s">
        <v>651</v>
      </c>
      <c r="F56" s="19" t="s">
        <v>652</v>
      </c>
      <c r="G56" s="20" t="str">
        <f t="shared" si="3"/>
        <v>(#fov_target)=@{{ field_fov_target }}@@: {{ field_def_fov_target }}@@</v>
      </c>
      <c r="H56" s="18" t="s">
        <v>760</v>
      </c>
      <c r="I56" s="18" t="b">
        <v>1</v>
      </c>
      <c r="J56" s="21" t="b">
        <v>1</v>
      </c>
      <c r="K56" s="22" t="b">
        <v>1</v>
      </c>
      <c r="L56" s="22" t="b">
        <v>1</v>
      </c>
      <c r="M56" s="15" t="str">
        <f t="shared" si="1"/>
        <v xml:space="preserve">    field_fov_target: "**FOV Target Feature**"</v>
      </c>
      <c r="N56" s="15" t="str">
        <f t="shared" si="2"/>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7" spans="2:14" ht="15">
      <c r="B57" s="15">
        <v>61</v>
      </c>
      <c r="C57" s="15" t="s">
        <v>3637</v>
      </c>
      <c r="D57" s="15" t="s">
        <v>910</v>
      </c>
      <c r="E57" s="18" t="s">
        <v>650</v>
      </c>
      <c r="F57" s="23" t="s">
        <v>3092</v>
      </c>
      <c r="G57" s="20" t="str">
        <f t="shared" si="3"/>
        <v>(#gps_unit_accuracy)=@{{ field_gps_unit_accuracy }}@@: {{ field_def_gps_unit_accuracy }}@@</v>
      </c>
      <c r="H57" s="18" t="s">
        <v>761</v>
      </c>
      <c r="I57" s="18"/>
      <c r="J57" s="21" t="b">
        <v>1</v>
      </c>
      <c r="K57" s="22" t="b">
        <v>1</v>
      </c>
      <c r="L57" s="22" t="b">
        <v>1</v>
      </c>
      <c r="M57" s="15" t="str">
        <f t="shared" si="1"/>
        <v xml:space="preserve">    field_gps_unit_accuracy: "**GPS Unit Accuracy (m) **"</v>
      </c>
      <c r="N57" s="15" t="str">
        <f t="shared" si="2"/>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58" spans="2:14" ht="15">
      <c r="B58" s="15">
        <v>69</v>
      </c>
      <c r="C58" s="15" t="s">
        <v>3640</v>
      </c>
      <c r="D58" s="15" t="s">
        <v>910</v>
      </c>
      <c r="E58" s="18" t="s">
        <v>649</v>
      </c>
      <c r="F58" s="23" t="s">
        <v>3093</v>
      </c>
      <c r="G58" s="20" t="str">
        <f t="shared" si="3"/>
        <v>(#image_name)=@{{ field_image_name }}@@: {{ field_def_image_name }}@@</v>
      </c>
      <c r="H58" s="18" t="s">
        <v>766</v>
      </c>
      <c r="I58" s="18"/>
      <c r="J58" s="21" t="b">
        <v>1</v>
      </c>
      <c r="K58" s="22" t="b">
        <v>1</v>
      </c>
      <c r="L58" s="22" t="b">
        <v>1</v>
      </c>
      <c r="M58" s="15" t="str">
        <f t="shared" si="1"/>
        <v xml:space="preserve">    field_image_name: "**Image Name**"</v>
      </c>
      <c r="N58" s="15" t="str">
        <f t="shared" si="2"/>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59" spans="2:14" ht="15">
      <c r="B59" s="15">
        <v>72</v>
      </c>
      <c r="C59" s="15" t="s">
        <v>3647</v>
      </c>
      <c r="D59" s="15" t="s">
        <v>910</v>
      </c>
      <c r="E59" s="18" t="s">
        <v>648</v>
      </c>
      <c r="F59" s="23" t="s">
        <v>3094</v>
      </c>
      <c r="G59" s="20" t="str">
        <f t="shared" si="3"/>
        <v>(#image_set_end_date_time)=@{{ field_image_set_end_date_time }}@@: {{ field_def_image_set_end_date_time }}@@</v>
      </c>
      <c r="H59" s="18" t="s">
        <v>768</v>
      </c>
      <c r="I59" s="18"/>
      <c r="J59" s="21" t="b">
        <v>1</v>
      </c>
      <c r="K59" s="22" t="b">
        <v>1</v>
      </c>
      <c r="L59" s="22" t="b">
        <v>1</v>
      </c>
      <c r="M59" s="15" t="str">
        <f t="shared" si="1"/>
        <v xml:space="preserve">    field_image_set_end_date_time: "**Image Set End Date Time (DD-MMM-YYYY HH:MM:SS)**"</v>
      </c>
      <c r="N59" s="15" t="str">
        <f t="shared" si="2"/>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60" spans="2:14" ht="15">
      <c r="B60" s="15">
        <v>73</v>
      </c>
      <c r="C60" s="15" t="s">
        <v>3647</v>
      </c>
      <c r="D60" s="15" t="s">
        <v>910</v>
      </c>
      <c r="E60" s="18" t="s">
        <v>647</v>
      </c>
      <c r="F60" s="23" t="s">
        <v>3095</v>
      </c>
      <c r="G60" s="20" t="str">
        <f t="shared" si="3"/>
        <v>(#image_set_start_date_time)=@{{ field_image_set_start_date_time }}@@: {{ field_def_image_set_start_date_time }}@@</v>
      </c>
      <c r="H60" s="18" t="s">
        <v>769</v>
      </c>
      <c r="I60" s="18"/>
      <c r="J60" s="21" t="b">
        <v>1</v>
      </c>
      <c r="K60" s="22" t="b">
        <v>1</v>
      </c>
      <c r="L60" s="22" t="b">
        <v>1</v>
      </c>
      <c r="M60" s="15" t="str">
        <f t="shared" si="1"/>
        <v xml:space="preserve">    field_image_set_start_date_time: "**Image Set Start Date Time (DD-MMM-YYYY HH:MM:SS)**"</v>
      </c>
      <c r="N60" s="15" t="str">
        <f t="shared" si="2"/>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61" spans="2:14" ht="15">
      <c r="B61" s="15">
        <v>77</v>
      </c>
      <c r="C61" s="18" t="s">
        <v>524</v>
      </c>
      <c r="D61" s="15" t="s">
        <v>910</v>
      </c>
      <c r="E61" s="18" t="s">
        <v>645</v>
      </c>
      <c r="F61" s="23" t="s">
        <v>646</v>
      </c>
      <c r="G61" s="20" t="str">
        <f t="shared" si="3"/>
        <v>(#image_sequence_date_time)=@{{ field_image_sequence_date_time }}@@: {{ field_def_image_sequence_date_time }}@@</v>
      </c>
      <c r="H61" s="20" t="s">
        <v>850</v>
      </c>
      <c r="I61" s="18"/>
      <c r="J61" s="21" t="b">
        <v>1</v>
      </c>
      <c r="K61" s="22" t="b">
        <v>1</v>
      </c>
      <c r="L61" s="24" t="b">
        <v>0</v>
      </c>
      <c r="M61" s="15" t="str">
        <f t="shared" si="1"/>
        <v xml:space="preserve">    field_image_sequence_date_time: "**Image*/Sequence Date Time (DD-MMM-YYYY HH:MM:SS)**"</v>
      </c>
      <c r="N61" s="15" t="str">
        <f t="shared" si="2"/>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62" spans="2:14" ht="15">
      <c r="B62" s="15">
        <v>80</v>
      </c>
      <c r="C62" s="18" t="s">
        <v>524</v>
      </c>
      <c r="D62" s="15" t="s">
        <v>910</v>
      </c>
      <c r="E62" s="18" t="s">
        <v>644</v>
      </c>
      <c r="F62" s="23" t="s">
        <v>3096</v>
      </c>
      <c r="G62" s="20" t="str">
        <f t="shared" si="3"/>
        <v>(#individual_count)=@{{ field_individual_count }}@@: {{ field_def_individual_count }}@@</v>
      </c>
      <c r="H62" s="18" t="s">
        <v>851</v>
      </c>
      <c r="I62" s="18"/>
      <c r="J62" s="21" t="b">
        <v>1</v>
      </c>
      <c r="K62" s="22" t="b">
        <v>1</v>
      </c>
      <c r="L62" s="22" t="b">
        <v>1</v>
      </c>
      <c r="M62" s="15" t="str">
        <f t="shared" si="1"/>
        <v xml:space="preserve">    field_individual_count: "**Individual Count**"</v>
      </c>
      <c r="N62" s="15" t="str">
        <f t="shared" si="2"/>
        <v xml:space="preserve">    field_def_individual_count: "The number of unique individuals being categorized. Depending on the Event Type, this may be recorded as the total number of individuals, or according to Age Class and*/or Sex Class."</v>
      </c>
    </row>
    <row r="63" spans="2:14" ht="15">
      <c r="B63" s="15">
        <v>86</v>
      </c>
      <c r="C63" s="18" t="s">
        <v>524</v>
      </c>
      <c r="D63" s="15" t="s">
        <v>911</v>
      </c>
      <c r="E63" s="18" t="s">
        <v>641</v>
      </c>
      <c r="F63" s="23" t="s">
        <v>643</v>
      </c>
      <c r="G63" s="20" t="str">
        <f t="shared" si="3"/>
        <v>(#age_class_juvenile)=@{{ field_option_age_class_juvenile }}@@: {{ field_option_def_age_class_juvenile }}@@</v>
      </c>
      <c r="H63" s="18" t="s">
        <v>642</v>
      </c>
      <c r="I63" s="18"/>
      <c r="J63" s="21" t="s">
        <v>387</v>
      </c>
      <c r="K63" s="22" t="b">
        <v>1</v>
      </c>
      <c r="L63" s="24" t="b">
        <v>0</v>
      </c>
      <c r="M63" s="15" t="str">
        <f t="shared" si="1"/>
        <v xml:space="preserve">    field_option_age_class_juvenile: "**Juvenile**"</v>
      </c>
      <c r="N63" s="15" t="str">
        <f t="shared" si="2"/>
        <v xml:space="preserve">    field_option_def_age_class_juvenile: "Animals in their first summer, with clearly juvenile features (e.g., spots); mammals older than neonates but that still require parental care."</v>
      </c>
    </row>
    <row r="64" spans="2:14" ht="15">
      <c r="B64" s="15">
        <v>89</v>
      </c>
      <c r="C64" s="15" t="s">
        <v>3644</v>
      </c>
      <c r="D64" s="15" t="s">
        <v>910</v>
      </c>
      <c r="E64" s="18" t="s">
        <v>640</v>
      </c>
      <c r="F64" s="23" t="s">
        <v>3097</v>
      </c>
      <c r="G64" s="20" t="str">
        <f t="shared" si="3"/>
        <v>(#latitude_camera_location)=@{{ field_latitude_camera_location }}@@: {{ field_def_latitude_camera_location }}@@</v>
      </c>
      <c r="H64" s="18" t="s">
        <v>774</v>
      </c>
      <c r="I64" s="18" t="b">
        <v>1</v>
      </c>
      <c r="J64" s="21" t="b">
        <v>1</v>
      </c>
      <c r="K64" s="22" t="b">
        <v>1</v>
      </c>
      <c r="L64" s="22" t="b">
        <v>1</v>
      </c>
      <c r="M64" s="15" t="str">
        <f t="shared" si="1"/>
        <v xml:space="preserve">    field_latitude_camera_location: "**Latitude Camera Location**"</v>
      </c>
      <c r="N64" s="15" t="str">
        <f t="shared" si="2"/>
        <v xml:space="preserve">    field_def_latitude_camera_location: "The latitude of the camera location in decimal degrees to five decimal places (e.g., '53.78136'). Leave blank if recording Northing instead."</v>
      </c>
    </row>
    <row r="65" spans="2:14" ht="15">
      <c r="B65" s="15">
        <v>90</v>
      </c>
      <c r="C65" s="15" t="s">
        <v>3644</v>
      </c>
      <c r="D65" s="15" t="s">
        <v>910</v>
      </c>
      <c r="E65" s="18" t="s">
        <v>639</v>
      </c>
      <c r="F65" s="23" t="s">
        <v>3098</v>
      </c>
      <c r="G65" s="20" t="str">
        <f t="shared" si="3"/>
        <v>(#longitude_camera_location)=@{{ field_longitude_camera_location }}@@: {{ field_def_longitude_camera_location }}@@</v>
      </c>
      <c r="H65" s="18" t="s">
        <v>775</v>
      </c>
      <c r="I65" s="18" t="b">
        <v>1</v>
      </c>
      <c r="J65" s="21" t="b">
        <v>1</v>
      </c>
      <c r="K65" s="22" t="b">
        <v>1</v>
      </c>
      <c r="L65" s="22" t="b">
        <v>1</v>
      </c>
      <c r="M65" s="15" t="str">
        <f t="shared" si="1"/>
        <v xml:space="preserve">    field_longitude_camera_location: "**Longitude Camera Location**"</v>
      </c>
      <c r="N65" s="15" t="str">
        <f t="shared" si="2"/>
        <v xml:space="preserve">    field_def_longitude_camera_location: "The longitude of the camera location in decimal degrees to five decimal places (e.g., '-113.46067'). Leave blank if recording Easting instead."</v>
      </c>
    </row>
    <row r="66" spans="2:14" ht="15">
      <c r="B66" s="15">
        <v>97</v>
      </c>
      <c r="C66" s="15" t="s">
        <v>3643</v>
      </c>
      <c r="D66" s="15" t="s">
        <v>910</v>
      </c>
      <c r="E66" s="18" t="s">
        <v>638</v>
      </c>
      <c r="F66" s="23" t="s">
        <v>3099</v>
      </c>
      <c r="G66" s="20" t="str">
        <f t="shared" ref="G66:G97" si="4">"(#"&amp;E66&amp;")=@{{ "&amp;D66&amp;"_"&amp;E66&amp;" }}@@: {{ "&amp;D66&amp;"_def_"&amp;E66&amp;" }}@@"</f>
        <v>(#settings_motion_image_interval)=@{{ field_settings_motion_image_interval }}@@: {{ field_def_settings_motion_image_interval }}@@</v>
      </c>
      <c r="H66" s="18" t="s">
        <v>790</v>
      </c>
      <c r="I66" s="18" t="b">
        <v>1</v>
      </c>
      <c r="J66" s="21" t="b">
        <v>1</v>
      </c>
      <c r="K66" s="22" t="b">
        <v>1</v>
      </c>
      <c r="L66" s="22" t="b">
        <v>1</v>
      </c>
      <c r="M66" s="15" t="str">
        <f t="shared" ref="M66:M129" si="5">"    "&amp;D66&amp;"_"&amp;E66&amp;": """&amp;F66&amp;""""</f>
        <v xml:space="preserve">    field_settings_motion_image_interval: "**Motion Image Interval (seconds)**"</v>
      </c>
      <c r="N66" s="15" t="str">
        <f t="shared" ref="N66:N129" si="6">IF(H66=999,"",("    "&amp;D66&amp;"_def_"&amp;E66&amp;": """&amp;H66&amp;""""))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7" spans="2:14" ht="15">
      <c r="B67" s="15">
        <v>99</v>
      </c>
      <c r="C67" s="15" t="s">
        <v>3640</v>
      </c>
      <c r="D67" s="15" t="s">
        <v>910</v>
      </c>
      <c r="E67" s="18" t="s">
        <v>739</v>
      </c>
      <c r="F67" s="23" t="s">
        <v>637</v>
      </c>
      <c r="G67" s="20" t="str">
        <f t="shared" si="4"/>
        <v>(#cam_id_new)=@{{ field_cam_id_new }}@@: {{ field_def_cam_id_new }}@@</v>
      </c>
      <c r="H67" s="18">
        <v>999</v>
      </c>
      <c r="I67" s="18"/>
      <c r="J67" s="21" t="b">
        <v>1</v>
      </c>
      <c r="K67" s="24" t="b">
        <v>0</v>
      </c>
      <c r="L67" s="24" t="b">
        <v>0</v>
      </c>
      <c r="M67" s="15" t="str">
        <f t="shared" si="5"/>
        <v xml:space="preserve">    field_cam_id_new: "**New Camera ID**"</v>
      </c>
      <c r="N67" s="15" t="str">
        <f t="shared" si="6"/>
        <v/>
      </c>
    </row>
    <row r="68" spans="2:14" ht="15">
      <c r="B68" s="15">
        <v>100</v>
      </c>
      <c r="C68" s="15" t="s">
        <v>3640</v>
      </c>
      <c r="D68" s="15" t="s">
        <v>910</v>
      </c>
      <c r="E68" s="18" t="s">
        <v>736</v>
      </c>
      <c r="F68" s="23" t="s">
        <v>636</v>
      </c>
      <c r="G68" s="20" t="str">
        <f t="shared" si="4"/>
        <v>(#camera_make_new)=@{{ field_camera_make_new }}@@: {{ field_def_camera_make_new }}@@</v>
      </c>
      <c r="H68" s="18">
        <v>999</v>
      </c>
      <c r="I68" s="18"/>
      <c r="J68" s="21" t="b">
        <v>1</v>
      </c>
      <c r="K68" s="24" t="b">
        <v>0</v>
      </c>
      <c r="L68" s="24" t="b">
        <v>0</v>
      </c>
      <c r="M68" s="15" t="str">
        <f t="shared" si="5"/>
        <v xml:space="preserve">    field_camera_make_new: "**New Camera Make**"</v>
      </c>
      <c r="N68" s="15" t="str">
        <f t="shared" si="6"/>
        <v/>
      </c>
    </row>
    <row r="69" spans="2:14" ht="15">
      <c r="B69" s="15">
        <v>101</v>
      </c>
      <c r="C69" s="15" t="s">
        <v>3640</v>
      </c>
      <c r="D69" s="15" t="s">
        <v>910</v>
      </c>
      <c r="E69" s="18" t="s">
        <v>737</v>
      </c>
      <c r="F69" s="23" t="s">
        <v>635</v>
      </c>
      <c r="G69" s="20" t="str">
        <f t="shared" si="4"/>
        <v>(#camera_model_new)=@{{ field_camera_model_new }}@@: {{ field_def_camera_model_new }}@@</v>
      </c>
      <c r="H69" s="18">
        <v>999</v>
      </c>
      <c r="I69" s="18"/>
      <c r="J69" s="21" t="b">
        <v>1</v>
      </c>
      <c r="K69" s="24" t="b">
        <v>0</v>
      </c>
      <c r="L69" s="24" t="b">
        <v>0</v>
      </c>
      <c r="M69" s="15" t="str">
        <f t="shared" si="5"/>
        <v xml:space="preserve">    field_camera_model_new: "**New Camera Model**"</v>
      </c>
      <c r="N69" s="15" t="str">
        <f t="shared" si="6"/>
        <v/>
      </c>
    </row>
    <row r="70" spans="2:14" ht="15">
      <c r="B70" s="15">
        <v>102</v>
      </c>
      <c r="C70" s="15" t="s">
        <v>3640</v>
      </c>
      <c r="D70" s="15" t="s">
        <v>910</v>
      </c>
      <c r="E70" s="18" t="s">
        <v>738</v>
      </c>
      <c r="F70" s="23" t="s">
        <v>634</v>
      </c>
      <c r="G70" s="20" t="str">
        <f t="shared" si="4"/>
        <v>(#camera_serial_number_new)=@{{ field_camera_serial_number_new }}@@: {{ field_def_camera_serial_number_new }}@@</v>
      </c>
      <c r="H70" s="18">
        <v>999</v>
      </c>
      <c r="I70" s="18"/>
      <c r="J70" s="21" t="b">
        <v>1</v>
      </c>
      <c r="K70" s="24" t="b">
        <v>0</v>
      </c>
      <c r="L70" s="24" t="b">
        <v>0</v>
      </c>
      <c r="M70" s="15" t="str">
        <f t="shared" si="5"/>
        <v xml:space="preserve">    field_camera_serial_number_new: "**New Camera Serial Number**"</v>
      </c>
      <c r="N70" s="15" t="str">
        <f t="shared" si="6"/>
        <v/>
      </c>
    </row>
    <row r="71" spans="2:14" ht="15">
      <c r="B71" s="15">
        <v>105</v>
      </c>
      <c r="C71" s="15" t="s">
        <v>3644</v>
      </c>
      <c r="D71" s="15" t="s">
        <v>910</v>
      </c>
      <c r="E71" s="18" t="s">
        <v>632</v>
      </c>
      <c r="F71" s="23" t="s">
        <v>3100</v>
      </c>
      <c r="G71" s="20" t="str">
        <f t="shared" si="4"/>
        <v>(#northing_camera_location)=@{{ field_northing_camera_location }}@@: {{ field_def_northing_camera_location }}@@</v>
      </c>
      <c r="H71" s="18" t="s">
        <v>780</v>
      </c>
      <c r="I71" s="18" t="b">
        <v>1</v>
      </c>
      <c r="J71" s="21" t="b">
        <v>1</v>
      </c>
      <c r="K71" s="22" t="b">
        <v>1</v>
      </c>
      <c r="L71" s="22" t="b">
        <v>1</v>
      </c>
      <c r="M71" s="15" t="str">
        <f t="shared" si="5"/>
        <v xml:space="preserve">    field_northing_camera_location: "**Northing Camera Location**"</v>
      </c>
      <c r="N71" s="15" t="str">
        <f t="shared" si="6"/>
        <v xml:space="preserve">    field_def_northing_camera_location: "The northing UTM coordinate of the camera location (e.g., '5962006'). Record using the NAD83 datum. Leave blank if recording the Latitude instead."</v>
      </c>
    </row>
    <row r="72" spans="2:14" ht="15">
      <c r="B72" s="15">
        <v>112</v>
      </c>
      <c r="C72" s="15" t="s">
        <v>3643</v>
      </c>
      <c r="D72" s="15" t="s">
        <v>910</v>
      </c>
      <c r="E72" s="18" t="s">
        <v>630</v>
      </c>
      <c r="F72" s="23" t="s">
        <v>3101</v>
      </c>
      <c r="G72" s="20" t="str">
        <f t="shared" si="4"/>
        <v>(#settings_photos_per_trigger)=@{{ field_settings_photos_per_trigger }}@@: {{ field_def_settings_photos_per_trigger }}@@</v>
      </c>
      <c r="H72" s="18" t="s">
        <v>631</v>
      </c>
      <c r="I72" s="18"/>
      <c r="J72" s="21" t="b">
        <v>1</v>
      </c>
      <c r="K72" s="22" t="b">
        <v>1</v>
      </c>
      <c r="L72" s="22" t="b">
        <v>1</v>
      </c>
      <c r="M72" s="15" t="str">
        <f t="shared" si="5"/>
        <v xml:space="preserve">    field_settings_photos_per_trigger: "**Photos Per Trigger**"</v>
      </c>
      <c r="N72" s="15" t="str">
        <f t="shared" si="6"/>
        <v xml:space="preserve">    field_def_settings_photos_per_trigger: "The camera setting that describes the number of photos taken each time the camera is triggered."</v>
      </c>
    </row>
    <row r="73" spans="2:14" ht="15">
      <c r="B73" s="15">
        <v>116</v>
      </c>
      <c r="C73" s="18" t="s">
        <v>478</v>
      </c>
      <c r="D73" s="15" t="s">
        <v>910</v>
      </c>
      <c r="E73" s="18" t="s">
        <v>627</v>
      </c>
      <c r="F73" s="23" t="s">
        <v>629</v>
      </c>
      <c r="G73" s="20" t="str">
        <f t="shared" si="4"/>
        <v>(#project_coordinator_email)=@{{ field_project_coordinator_email }}@@: {{ field_def_project_coordinator_email }}@@</v>
      </c>
      <c r="H73" s="18" t="s">
        <v>628</v>
      </c>
      <c r="I73" s="18"/>
      <c r="J73" s="21" t="b">
        <v>1</v>
      </c>
      <c r="K73" s="22" t="b">
        <v>1</v>
      </c>
      <c r="L73" s="24" t="b">
        <v>0</v>
      </c>
      <c r="M73" s="15" t="str">
        <f t="shared" si="5"/>
        <v xml:space="preserve">    field_project_coordinator_email: "**Project Coordinator Email**"</v>
      </c>
      <c r="N73" s="15" t="str">
        <f t="shared" si="6"/>
        <v xml:space="preserve">    field_def_project_coordinator_email: "The email address of the Project Coordinator."</v>
      </c>
    </row>
    <row r="74" spans="2:14" ht="15">
      <c r="B74" s="15">
        <v>115</v>
      </c>
      <c r="C74" s="18" t="s">
        <v>478</v>
      </c>
      <c r="D74" s="15" t="s">
        <v>910</v>
      </c>
      <c r="E74" s="18" t="s">
        <v>624</v>
      </c>
      <c r="F74" s="23" t="s">
        <v>626</v>
      </c>
      <c r="G74" s="20" t="str">
        <f t="shared" si="4"/>
        <v>(#project_coordinator)=@{{ field_project_coordinator }}@@: {{ field_def_project_coordinator }}@@</v>
      </c>
      <c r="H74" s="18" t="s">
        <v>625</v>
      </c>
      <c r="I74" s="18"/>
      <c r="J74" s="21" t="b">
        <v>1</v>
      </c>
      <c r="K74" s="22" t="b">
        <v>1</v>
      </c>
      <c r="L74" s="24" t="b">
        <v>0</v>
      </c>
      <c r="M74" s="15" t="str">
        <f t="shared" si="5"/>
        <v xml:space="preserve">    field_project_coordinator: "**Project Coordinator**"</v>
      </c>
      <c r="N74" s="15" t="str">
        <f t="shared" si="6"/>
        <v xml:space="preserve">    field_def_project_coordinator: "The first and last name of the primary contact for the project."</v>
      </c>
    </row>
    <row r="75" spans="2:14" ht="15">
      <c r="B75" s="15">
        <v>117</v>
      </c>
      <c r="C75" s="18" t="s">
        <v>478</v>
      </c>
      <c r="D75" s="15" t="s">
        <v>910</v>
      </c>
      <c r="E75" s="18" t="s">
        <v>621</v>
      </c>
      <c r="F75" s="23" t="s">
        <v>623</v>
      </c>
      <c r="G75" s="20" t="str">
        <f t="shared" si="4"/>
        <v>(#project_description)=@{{ field_project_description }}@@: {{ field_def_project_description }}@@</v>
      </c>
      <c r="H75" s="18" t="s">
        <v>622</v>
      </c>
      <c r="I75" s="18"/>
      <c r="J75" s="21" t="b">
        <v>1</v>
      </c>
      <c r="K75" s="22" t="b">
        <v>1</v>
      </c>
      <c r="L75" s="24" t="b">
        <v>0</v>
      </c>
      <c r="M75" s="15" t="str">
        <f t="shared" si="5"/>
        <v xml:space="preserve">    field_project_description: "**Project Description**"</v>
      </c>
      <c r="N75" s="15" t="str">
        <f t="shared" si="6"/>
        <v xml:space="preserve">    field_def_project_description: "A description of the project objective(s) and general methods."</v>
      </c>
    </row>
    <row r="76" spans="2:14" ht="15">
      <c r="B76" s="15">
        <v>118</v>
      </c>
      <c r="C76" s="18" t="s">
        <v>478</v>
      </c>
      <c r="D76" s="15" t="s">
        <v>910</v>
      </c>
      <c r="E76" s="18" t="s">
        <v>620</v>
      </c>
      <c r="F76" s="23" t="s">
        <v>3102</v>
      </c>
      <c r="G76" s="20" t="str">
        <f t="shared" si="4"/>
        <v>(#project_name)=@{{ field_project_name }}@@: {{ field_def_project_name }}@@</v>
      </c>
      <c r="H76" s="18" t="s">
        <v>782</v>
      </c>
      <c r="I76" s="18"/>
      <c r="J76" s="21" t="b">
        <v>1</v>
      </c>
      <c r="K76" s="22" t="b">
        <v>1</v>
      </c>
      <c r="L76" s="22" t="b">
        <v>1</v>
      </c>
      <c r="M76" s="15" t="str">
        <f t="shared" si="5"/>
        <v xml:space="preserve">    field_project_name: "**Project Name**"</v>
      </c>
      <c r="N76" s="15" t="str">
        <f t="shared" si="6"/>
        <v xml:space="preserve">    field_def_project_name: "A unique alphanumeric identifier for each project. Ideally, the Project Name should include an abbreviation for the organization, a brief project name, and the year the project began (e.g., 'uofa_oilsands_2018')."</v>
      </c>
    </row>
    <row r="77" spans="2:14" ht="15">
      <c r="B77" s="15">
        <v>120</v>
      </c>
      <c r="C77" s="15" t="s">
        <v>3637</v>
      </c>
      <c r="D77" s="15" t="s">
        <v>910</v>
      </c>
      <c r="E77" s="18" t="s">
        <v>618</v>
      </c>
      <c r="F77" s="23" t="s">
        <v>619</v>
      </c>
      <c r="G77" s="20" t="str">
        <f t="shared" si="4"/>
        <v>(#purpose_of_visit)=@{{ field_purpose_of_visit }}@@: {{ field_def_purpose_of_visit }}@@</v>
      </c>
      <c r="H77" s="18" t="s">
        <v>854</v>
      </c>
      <c r="I77" s="18"/>
      <c r="J77" s="21" t="b">
        <v>1</v>
      </c>
      <c r="K77" s="22" t="b">
        <v>1</v>
      </c>
      <c r="L77" s="22" t="b">
        <v>1</v>
      </c>
      <c r="M77" s="15" t="str">
        <f t="shared" si="5"/>
        <v xml:space="preserve">    field_purpose_of_visit: "**Purpose of Visit**"</v>
      </c>
      <c r="N77" s="15" t="str">
        <f t="shared" si="6"/>
        <v xml:space="preserve">    field_def_purpose_of_visit: "The reason for visiting the camera location (i.e. to deploy the camera ['Deployment'], retrieve the camera ['Retrieve'] or to change batteries*/SD card or replace the camera ['Service'])."</v>
      </c>
    </row>
    <row r="78" spans="2:14" ht="15">
      <c r="B78" s="15">
        <v>121</v>
      </c>
      <c r="C78" s="15" t="s">
        <v>3643</v>
      </c>
      <c r="D78" s="15" t="s">
        <v>910</v>
      </c>
      <c r="E78" s="18" t="s">
        <v>617</v>
      </c>
      <c r="F78" s="23" t="s">
        <v>3103</v>
      </c>
      <c r="G78" s="20" t="str">
        <f t="shared" si="4"/>
        <v>(#settings_quiet_period)=@{{ field_settings_quiet_period }}@@: {{ field_def_settings_quiet_period }}@@</v>
      </c>
      <c r="H78" s="18" t="s">
        <v>791</v>
      </c>
      <c r="I78" s="18" t="b">
        <v>1</v>
      </c>
      <c r="J78" s="21" t="b">
        <v>1</v>
      </c>
      <c r="K78" s="22" t="b">
        <v>1</v>
      </c>
      <c r="L78" s="22" t="b">
        <v>1</v>
      </c>
      <c r="M78" s="15" t="str">
        <f t="shared" si="5"/>
        <v xml:space="preserve">    field_settings_quiet_period: "**Quiet Period (seconds)**"</v>
      </c>
      <c r="N78" s="15" t="str">
        <f t="shared" si="6"/>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9" spans="2:14" ht="15">
      <c r="B79" s="15">
        <v>131</v>
      </c>
      <c r="C79" s="15" t="s">
        <v>3644</v>
      </c>
      <c r="D79" s="15" t="s">
        <v>910</v>
      </c>
      <c r="E79" s="18" t="s">
        <v>616</v>
      </c>
      <c r="F79" s="23" t="s">
        <v>3104</v>
      </c>
      <c r="G79" s="20" t="str">
        <f t="shared" si="4"/>
        <v>(#sample_station_name)=@{{ field_sample_station_name }}@@: {{ field_def_sample_station_name }}@@</v>
      </c>
      <c r="H79" s="18" t="s">
        <v>784</v>
      </c>
      <c r="I79" s="18" t="b">
        <v>1</v>
      </c>
      <c r="J79" s="21" t="b">
        <v>1</v>
      </c>
      <c r="K79" s="22" t="b">
        <v>1</v>
      </c>
      <c r="L79" s="22" t="b">
        <v>1</v>
      </c>
      <c r="M79" s="15" t="str">
        <f t="shared" si="5"/>
        <v xml:space="preserve">    field_sample_station_name: "**Sample Station Name**"</v>
      </c>
      <c r="N79" s="15" t="str">
        <f t="shared" si="6"/>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80" spans="2:14" ht="15">
      <c r="B80" s="15">
        <v>138</v>
      </c>
      <c r="D80" s="15" t="s">
        <v>910</v>
      </c>
      <c r="E80" s="18" t="s">
        <v>615</v>
      </c>
      <c r="F80" s="23" t="s">
        <v>3105</v>
      </c>
      <c r="G80" s="20" t="str">
        <f t="shared" si="4"/>
        <v>(#sequence_name)=@{{ field_sequence_name }}@@: {{ field_def_sequence_name }}@@</v>
      </c>
      <c r="H80" s="18" t="s">
        <v>788</v>
      </c>
      <c r="I80" s="18" t="b">
        <v>1</v>
      </c>
      <c r="J80" s="21" t="b">
        <v>1</v>
      </c>
      <c r="K80" s="22" t="b">
        <v>1</v>
      </c>
      <c r="L80" s="22" t="b">
        <v>1</v>
      </c>
      <c r="M80" s="15" t="str">
        <f t="shared" si="5"/>
        <v xml:space="preserve">    field_sequence_name: "**Sequence Name**"</v>
      </c>
      <c r="N80" s="15" t="str">
        <f t="shared" si="6"/>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1" spans="2:14" ht="15">
      <c r="B81" s="15">
        <v>141</v>
      </c>
      <c r="C81" s="15" t="s">
        <v>3645</v>
      </c>
      <c r="D81" s="15" t="s">
        <v>910</v>
      </c>
      <c r="E81" s="18" t="s">
        <v>612</v>
      </c>
      <c r="F81" s="23" t="s">
        <v>614</v>
      </c>
      <c r="G81" s="20" t="str">
        <f t="shared" si="4"/>
        <v>(#service_retrieval_crew)=@{{ field_service_retrieval_crew }}@@: {{ field_def_service_retrieval_crew }}@@</v>
      </c>
      <c r="H81" s="18" t="s">
        <v>613</v>
      </c>
      <c r="I81" s="18"/>
      <c r="J81" s="21" t="b">
        <v>1</v>
      </c>
      <c r="K81" s="22" t="b">
        <v>1</v>
      </c>
      <c r="L81" s="22" t="b">
        <v>1</v>
      </c>
      <c r="M81" s="15" t="str">
        <f t="shared" si="5"/>
        <v xml:space="preserve">    field_service_retrieval_crew: "**Service*/Retrieval Crew**"</v>
      </c>
      <c r="N81" s="15" t="str">
        <f t="shared" si="6"/>
        <v xml:space="preserve">    field_def_service_retrieval_crew: "The first and last names of the individuals who collected data during the Service*/Retrieval visit."</v>
      </c>
    </row>
    <row r="82" spans="2:14" ht="15">
      <c r="B82" s="15">
        <v>144</v>
      </c>
      <c r="C82" s="18" t="s">
        <v>524</v>
      </c>
      <c r="D82" s="15" t="s">
        <v>910</v>
      </c>
      <c r="E82" s="18" t="s">
        <v>611</v>
      </c>
      <c r="F82" s="23" t="s">
        <v>3106</v>
      </c>
      <c r="G82" s="20" t="str">
        <f t="shared" si="4"/>
        <v>(#sex_class)=@{{ field_sex_class }}@@: {{ field_def_sex_class }}@@</v>
      </c>
      <c r="H82" s="18" t="s">
        <v>792</v>
      </c>
      <c r="I82" s="18"/>
      <c r="J82" s="21" t="b">
        <v>1</v>
      </c>
      <c r="K82" s="22" t="b">
        <v>1</v>
      </c>
      <c r="L82" s="22" t="b">
        <v>1</v>
      </c>
      <c r="M82" s="15" t="str">
        <f t="shared" si="5"/>
        <v xml:space="preserve">    field_sex_class: "**Sex Class**"</v>
      </c>
      <c r="N82" s="15" t="str">
        <f t="shared" si="6"/>
        <v xml:space="preserve">    field_def_sex_class: "The sex classification of individual(s) being categorized (e.g., 'Male,' 'Female,' or 'Unknown')."</v>
      </c>
    </row>
    <row r="83" spans="2:14" ht="15">
      <c r="B83" s="15">
        <v>151</v>
      </c>
      <c r="C83" s="18" t="s">
        <v>524</v>
      </c>
      <c r="D83" s="15" t="s">
        <v>910</v>
      </c>
      <c r="E83" s="18" t="s">
        <v>609</v>
      </c>
      <c r="F83" s="23" t="s">
        <v>610</v>
      </c>
      <c r="G83" s="20" t="str">
        <f t="shared" si="4"/>
        <v>(#species)=@{{ field_species }}@@: {{ field_def_species }}@@</v>
      </c>
      <c r="H83" s="18" t="s">
        <v>793</v>
      </c>
      <c r="I83" s="18"/>
      <c r="J83" s="21" t="b">
        <v>1</v>
      </c>
      <c r="K83" s="22" t="b">
        <v>1</v>
      </c>
      <c r="L83" s="24" t="b">
        <v>0</v>
      </c>
      <c r="M83" s="15" t="str">
        <f t="shared" si="5"/>
        <v xml:space="preserve">    field_species: "**Species**"</v>
      </c>
      <c r="N83" s="15" t="str">
        <f t="shared" si="6"/>
        <v xml:space="preserve">    field_def_species: "The capitalized common name of the species being categorized ('tagged')."</v>
      </c>
    </row>
    <row r="84" spans="2:14" ht="15">
      <c r="B84" s="15">
        <v>157</v>
      </c>
      <c r="C84" s="18" t="s">
        <v>432</v>
      </c>
      <c r="D84" s="15" t="s">
        <v>910</v>
      </c>
      <c r="E84" s="18" t="s">
        <v>606</v>
      </c>
      <c r="F84" s="23" t="s">
        <v>608</v>
      </c>
      <c r="G84" s="20" t="str">
        <f t="shared" si="4"/>
        <v>(#study_area_description)=@{{ field_study_area_description }}@@: {{ field_def_study_area_description }}@@</v>
      </c>
      <c r="H84" s="18" t="s">
        <v>607</v>
      </c>
      <c r="I84" s="18"/>
      <c r="J84" s="21" t="b">
        <v>1</v>
      </c>
      <c r="K84" s="22" t="b">
        <v>1</v>
      </c>
      <c r="L84" s="24" t="b">
        <v>0</v>
      </c>
      <c r="M84" s="15" t="str">
        <f t="shared" si="5"/>
        <v xml:space="preserve">    field_study_area_description: "**Study Area Description**"</v>
      </c>
      <c r="N84" s="15" t="str">
        <f t="shared" si="6"/>
        <v xml:space="preserve">    field_def_study_area_description: "A description for each unique research or monitoring area including its location, the habitat type(s), land use(s) and habitat disturbances (where applicable)."</v>
      </c>
    </row>
    <row r="85" spans="2:14" ht="15">
      <c r="B85" s="15">
        <v>158</v>
      </c>
      <c r="C85" s="18" t="s">
        <v>432</v>
      </c>
      <c r="D85" s="15" t="s">
        <v>910</v>
      </c>
      <c r="E85" s="18" t="s">
        <v>605</v>
      </c>
      <c r="F85" s="23" t="s">
        <v>3107</v>
      </c>
      <c r="G85" s="20" t="str">
        <f t="shared" si="4"/>
        <v>(#study_area_name)=@{{ field_study_area_name }}@@: {{ field_def_study_area_name }}@@</v>
      </c>
      <c r="H85" s="18" t="s">
        <v>3148</v>
      </c>
      <c r="I85" s="18"/>
      <c r="J85" s="21" t="b">
        <v>1</v>
      </c>
      <c r="K85" s="22" t="b">
        <v>1</v>
      </c>
      <c r="L85" s="22" t="b">
        <v>1</v>
      </c>
      <c r="M85" s="15" t="str">
        <f t="shared" si="5"/>
        <v xml:space="preserve">    field_study_area_name: "**Study Area Name**"</v>
      </c>
      <c r="N85" s="15" t="str">
        <f t="shared" si="6"/>
        <v xml:space="preserve">    field_def_study_area_name: "A unique alphanumeric identifier for each study area (e.g.,'oilsands_ref1'). If only one area was [survey](/09_gloss_ref/09_glossary.md#survey)ed, the Project Name and Study Area Name should be the same."</v>
      </c>
    </row>
    <row r="86" spans="2:14" ht="15">
      <c r="B86" s="15">
        <v>160</v>
      </c>
      <c r="C86" s="18" t="s">
        <v>524</v>
      </c>
      <c r="D86" s="15" t="s">
        <v>911</v>
      </c>
      <c r="E86" s="18" t="s">
        <v>603</v>
      </c>
      <c r="F86" s="23" t="s">
        <v>604</v>
      </c>
      <c r="G86" s="20" t="str">
        <f t="shared" si="4"/>
        <v>(#age_class_subadult_yearling)=@{{ field_option_age_class_subadult_yearling }}@@: {{ field_option_def_age_class_subadult_yearling }}@@</v>
      </c>
      <c r="H86" s="18" t="s">
        <v>744</v>
      </c>
      <c r="I86" s="18"/>
      <c r="J86" s="21" t="s">
        <v>387</v>
      </c>
      <c r="K86" s="22" t="b">
        <v>1</v>
      </c>
      <c r="L86" s="24" t="b">
        <v>0</v>
      </c>
      <c r="M86" s="15" t="str">
        <f t="shared" si="5"/>
        <v xml:space="preserve">    field_option_age_class_subadult_yearling: "**Subadult - Yearling**"</v>
      </c>
      <c r="N86" s="15" t="str">
        <f t="shared" si="6"/>
        <v xml:space="preserve">    field_option_def_age_class_subadult_yearling: "Animals approximately one year old; has lived through one winter season; between 'Young of Year' and 'Adult.'"</v>
      </c>
    </row>
    <row r="87" spans="2:14" ht="15">
      <c r="B87" s="15">
        <v>161</v>
      </c>
      <c r="C87" s="18" t="s">
        <v>524</v>
      </c>
      <c r="D87" s="15" t="s">
        <v>911</v>
      </c>
      <c r="E87" s="18" t="s">
        <v>601</v>
      </c>
      <c r="F87" s="23" t="s">
        <v>602</v>
      </c>
      <c r="G87" s="20" t="str">
        <f t="shared" si="4"/>
        <v>(#age_class_subadult_youngofyear)=@{{ field_option_age_class_subadult_youngofyear }}@@: {{ field_option_def_age_class_subadult_youngofyear }}@@</v>
      </c>
      <c r="H87" s="18" t="s">
        <v>745</v>
      </c>
      <c r="I87" s="18"/>
      <c r="J87" s="21" t="s">
        <v>387</v>
      </c>
      <c r="K87" s="22" t="b">
        <v>1</v>
      </c>
      <c r="L87" s="24" t="b">
        <v>0</v>
      </c>
      <c r="M87" s="15" t="str">
        <f t="shared" si="5"/>
        <v xml:space="preserve">    field_option_age_class_subadult_youngofyear: "**Subadult - Young of Year**"</v>
      </c>
      <c r="N87" s="15" t="str">
        <f t="shared" si="6"/>
        <v xml:space="preserve">    field_option_def_age_class_subadult_youngofyear: "Animals less than one year old; born in the previous year's spring, but has not yet lived through a winter season; between 'Juvenile' and 'Yearling.'"</v>
      </c>
    </row>
    <row r="88" spans="2:14" ht="15">
      <c r="B88" s="15">
        <v>159</v>
      </c>
      <c r="C88" s="18" t="s">
        <v>524</v>
      </c>
      <c r="D88" s="15" t="s">
        <v>911</v>
      </c>
      <c r="E88" s="18" t="s">
        <v>599</v>
      </c>
      <c r="F88" s="23" t="s">
        <v>600</v>
      </c>
      <c r="G88" s="20" t="str">
        <f t="shared" si="4"/>
        <v>(#age_class_subadult)=@{{ field_option_age_class_subadult }}@@: {{ field_option_def_age_class_subadult }}@@</v>
      </c>
      <c r="H88" s="18" t="s">
        <v>743</v>
      </c>
      <c r="I88" s="18"/>
      <c r="J88" s="21" t="s">
        <v>387</v>
      </c>
      <c r="K88" s="22" t="b">
        <v>1</v>
      </c>
      <c r="L88" s="24" t="b">
        <v>0</v>
      </c>
      <c r="M88" s="15" t="str">
        <f t="shared" si="5"/>
        <v xml:space="preserve">    field_option_age_class_subadult: "**Subadult**"</v>
      </c>
      <c r="N88" s="15" t="str">
        <f t="shared" si="6"/>
        <v xml:space="preserve">    field_option_def_age_class_subadult: "Animals older than a 'Juvenile' but not yet an 'Adult'; a 'Subadult' may be further classified into 'Young of the Year' or 'Yearling.'"</v>
      </c>
    </row>
    <row r="89" spans="2:14" ht="15">
      <c r="B89" s="15">
        <v>163</v>
      </c>
      <c r="C89" s="18" t="s">
        <v>3061</v>
      </c>
      <c r="D89" s="15" t="s">
        <v>910</v>
      </c>
      <c r="E89" s="18" t="s">
        <v>3062</v>
      </c>
      <c r="F89" s="23" t="s">
        <v>3071</v>
      </c>
      <c r="G89" s="20" t="str">
        <f t="shared" si="4"/>
        <v>(#survey_design)=@{{ field_survey_design }}@@: {{ field_def_survey_design }}@@</v>
      </c>
      <c r="H89" s="18" t="s">
        <v>3149</v>
      </c>
      <c r="I89" s="18" t="b">
        <v>1</v>
      </c>
      <c r="J89" s="21" t="b">
        <v>1</v>
      </c>
      <c r="K89" s="22" t="b">
        <v>1</v>
      </c>
      <c r="L89" s="22" t="b">
        <v>1</v>
      </c>
      <c r="M89" s="15" t="str">
        <f t="shared" si="5"/>
        <v xml:space="preserve">    field_survey_design: "**Survey Design**"</v>
      </c>
      <c r="N89" s="15" t="str">
        <f t="shared" si="6"/>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90" spans="2:14" ht="15">
      <c r="B90" s="15">
        <v>165</v>
      </c>
      <c r="C90" s="18" t="s">
        <v>3061</v>
      </c>
      <c r="D90" s="15" t="s">
        <v>910</v>
      </c>
      <c r="E90" s="18" t="s">
        <v>3064</v>
      </c>
      <c r="F90" s="23" t="s">
        <v>3073</v>
      </c>
      <c r="G90" s="20" t="str">
        <f t="shared" si="4"/>
        <v>(#survey_name)=@{{ field_survey_name }}@@: {{ field_def_survey_name }}@@</v>
      </c>
      <c r="H90" s="18" t="s">
        <v>3151</v>
      </c>
      <c r="I90" s="18"/>
      <c r="J90" s="21" t="b">
        <v>1</v>
      </c>
      <c r="K90" s="22" t="b">
        <v>1</v>
      </c>
      <c r="L90" s="22" t="b">
        <v>1</v>
      </c>
      <c r="M90" s="15" t="str">
        <f t="shared" si="5"/>
        <v xml:space="preserve">    field_survey_name: "**Survey Name**"</v>
      </c>
      <c r="N90" s="15" t="str">
        <f t="shared" si="6"/>
        <v xml:space="preserve">    field_def_survey_name: "A unique alphanumeric identifier for each [survey](/09_gloss_ref/09_glossary.md#survey) period (e.g., 'fortmc_001')."</v>
      </c>
    </row>
    <row r="91" spans="2:14" ht="15">
      <c r="B91" s="15">
        <v>166</v>
      </c>
      <c r="C91" s="18" t="s">
        <v>3061</v>
      </c>
      <c r="D91" s="15" t="s">
        <v>910</v>
      </c>
      <c r="E91" s="18" t="s">
        <v>3065</v>
      </c>
      <c r="F91" s="23" t="s">
        <v>3074</v>
      </c>
      <c r="G91" s="20" t="str">
        <f t="shared" si="4"/>
        <v>(#survey_objectives)=@{{ field_survey_objectives }}@@: {{ field_def_survey_objectives }}@@</v>
      </c>
      <c r="H91" s="18" t="s">
        <v>3152</v>
      </c>
      <c r="I91" s="18"/>
      <c r="J91" s="21" t="b">
        <v>1</v>
      </c>
      <c r="K91" s="22" t="b">
        <v>1</v>
      </c>
      <c r="L91" s="22" t="b">
        <v>1</v>
      </c>
      <c r="M91" s="15" t="str">
        <f t="shared" si="5"/>
        <v xml:space="preserve">    field_survey_objectives: "**Survey Objectives**"</v>
      </c>
      <c r="N91" s="15" t="str">
        <f t="shared" si="6"/>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92" spans="2:14" ht="15">
      <c r="B92" s="15">
        <v>169</v>
      </c>
      <c r="C92" s="18" t="s">
        <v>524</v>
      </c>
      <c r="D92" s="15" t="s">
        <v>910</v>
      </c>
      <c r="E92" s="18" t="s">
        <v>597</v>
      </c>
      <c r="F92" s="23" t="s">
        <v>598</v>
      </c>
      <c r="G92" s="20" t="str">
        <f t="shared" si="4"/>
        <v>(#tag)=@{{ field_tag }}@@: {{ field_def_tag }}@@</v>
      </c>
      <c r="H92" s="20" t="s">
        <v>859</v>
      </c>
      <c r="I92" s="18"/>
      <c r="J92" s="21" t="s">
        <v>387</v>
      </c>
      <c r="K92" s="22" t="b">
        <v>1</v>
      </c>
      <c r="L92" s="24" t="b">
        <v>0</v>
      </c>
      <c r="M92" s="15" t="str">
        <f t="shared" si="5"/>
        <v xml:space="preserve">    field_tag: "**Tag**"</v>
      </c>
      <c r="N92" s="15" t="str">
        <f t="shared" si="6"/>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93" spans="2:14" ht="15">
      <c r="B93" s="15">
        <v>170</v>
      </c>
      <c r="C93" s="18"/>
      <c r="D93" s="15" t="s">
        <v>910</v>
      </c>
      <c r="E93" s="18" t="s">
        <v>596</v>
      </c>
      <c r="F93" s="23" t="s">
        <v>3108</v>
      </c>
      <c r="G93" s="20" t="str">
        <f t="shared" si="4"/>
        <v>(#target_species)=@{{ field_target_species }}@@: {{ field_def_target_species }}@@</v>
      </c>
      <c r="H93" s="18" t="s">
        <v>3153</v>
      </c>
      <c r="I93" s="18"/>
      <c r="J93" s="21" t="b">
        <v>1</v>
      </c>
      <c r="K93" s="22" t="b">
        <v>1</v>
      </c>
      <c r="L93" s="22" t="b">
        <v>1</v>
      </c>
      <c r="M93" s="15" t="str">
        <f t="shared" si="5"/>
        <v xml:space="preserve">    field_target_species: "**Target Species**"</v>
      </c>
      <c r="N93" s="15" t="str">
        <f t="shared" si="6"/>
        <v xml:space="preserve">    field_def_target_species: "The common name(s) of the species that the [survey](/09_gloss_ref/09_glossary.md#survey) was designed to detect."</v>
      </c>
    </row>
    <row r="94" spans="2:14" ht="15">
      <c r="B94" s="15">
        <v>179</v>
      </c>
      <c r="C94" s="15" t="s">
        <v>3643</v>
      </c>
      <c r="D94" s="15" t="s">
        <v>910</v>
      </c>
      <c r="E94" s="18" t="s">
        <v>595</v>
      </c>
      <c r="F94" s="23" t="s">
        <v>3109</v>
      </c>
      <c r="G94" s="20" t="str">
        <f t="shared" si="4"/>
        <v>(#settings_trigger_modes)=@{{ field_settings_trigger_modes }}@@: {{ field_def_settings_trigger_modes }}@@</v>
      </c>
      <c r="H94" s="18" t="s">
        <v>856</v>
      </c>
      <c r="I94" s="18"/>
      <c r="J94" s="21" t="b">
        <v>1</v>
      </c>
      <c r="K94" s="22" t="b">
        <v>1</v>
      </c>
      <c r="L94" s="22" t="b">
        <v>1</v>
      </c>
      <c r="M94" s="15" t="str">
        <f t="shared" si="5"/>
        <v xml:space="preserve">    field_settings_trigger_modes: "**Trigger Mode(s) ** (camera settings)"</v>
      </c>
      <c r="N94" s="15" t="str">
        <f t="shared" si="6"/>
        <v xml:space="preserve">    field_def_settings_trigger_modes: "The camera setting(s) that determine how the camera will trigger: by motion ('Motion Image'), at set intervals ('Time-lapse image'), and*/or by video ('Video'; possible with newer camera models, such as Reconyx HP2X)."</v>
      </c>
    </row>
    <row r="95" spans="2:14" ht="15">
      <c r="B95" s="15">
        <v>180</v>
      </c>
      <c r="C95" s="15" t="s">
        <v>3643</v>
      </c>
      <c r="D95" s="15" t="s">
        <v>910</v>
      </c>
      <c r="E95" s="18" t="s">
        <v>594</v>
      </c>
      <c r="F95" s="23" t="s">
        <v>3110</v>
      </c>
      <c r="G95" s="20" t="str">
        <f t="shared" si="4"/>
        <v>(#settings_trigger_sensitivity)=@{{ field_settings_trigger_sensitivity }}@@: {{ field_def_settings_trigger_sensitivity }}@@</v>
      </c>
      <c r="H95" s="18" t="s">
        <v>857</v>
      </c>
      <c r="I95" s="18"/>
      <c r="J95" s="21" t="b">
        <v>1</v>
      </c>
      <c r="K95" s="22" t="b">
        <v>1</v>
      </c>
      <c r="L95" s="22" t="b">
        <v>1</v>
      </c>
      <c r="M95" s="15" t="str">
        <f t="shared" si="5"/>
        <v xml:space="preserve">    field_settings_trigger_sensitivity: "**Trigger Sensitivity**"</v>
      </c>
      <c r="N95" s="15" t="str">
        <f t="shared" si="6"/>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6" spans="2:14" ht="15">
      <c r="B96" s="15">
        <v>184</v>
      </c>
      <c r="C96" s="15" t="s">
        <v>3644</v>
      </c>
      <c r="D96" s="15" t="s">
        <v>910</v>
      </c>
      <c r="E96" s="18" t="s">
        <v>593</v>
      </c>
      <c r="F96" s="23" t="s">
        <v>3111</v>
      </c>
      <c r="G96" s="20" t="str">
        <f t="shared" si="4"/>
        <v>(#utm_zone_camera_location)=@{{ field_utm_zone_camera_location }}@@: {{ field_def_utm_zone_camera_location }}@@</v>
      </c>
      <c r="H96" s="18" t="s">
        <v>796</v>
      </c>
      <c r="I96" s="18"/>
      <c r="J96" s="21" t="b">
        <v>1</v>
      </c>
      <c r="K96" s="22" t="b">
        <v>1</v>
      </c>
      <c r="L96" s="22" t="b">
        <v>1</v>
      </c>
      <c r="M96" s="15" t="str">
        <f t="shared" si="5"/>
        <v xml:space="preserve">    field_utm_zone_camera_location: "**UTM Zone Camera Location**"</v>
      </c>
      <c r="N96" s="15" t="str">
        <f t="shared" si="6"/>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 spans="1:15">
      <c r="A97" s="40"/>
      <c r="B97" s="40"/>
      <c r="C97" s="8" t="s">
        <v>374</v>
      </c>
      <c r="D97" s="8" t="s">
        <v>333</v>
      </c>
      <c r="E97" s="8" t="s">
        <v>377</v>
      </c>
      <c r="F97" s="63" t="s">
        <v>3753</v>
      </c>
      <c r="G97" s="20" t="str">
        <f t="shared" si="4"/>
        <v>(#obj_abundance)=@{{ name_obj_abundance }}@@: {{ name_def_obj_abundance }}@@</v>
      </c>
      <c r="H97" s="40" t="s">
        <v>3671</v>
      </c>
      <c r="I97" s="40"/>
      <c r="J97" s="40"/>
      <c r="K97" s="40"/>
      <c r="L97" s="40"/>
      <c r="M97" s="40" t="str">
        <f t="shared" si="5"/>
        <v xml:space="preserve">    name_obj_abundance: "Absolute abundance / Population size"</v>
      </c>
      <c r="N97" s="15" t="str">
        <f t="shared" si="6"/>
        <v xml:space="preserve">    name_def_obj_abundance: "The number of individuals in a population {{ ref_intext_wearn_gloverkapfer_2017 }}."</v>
      </c>
      <c r="O97" s="40"/>
    </row>
    <row r="98" spans="1:15">
      <c r="C98" t="s">
        <v>336</v>
      </c>
      <c r="D98" t="s">
        <v>3652</v>
      </c>
      <c r="E98" t="s">
        <v>918</v>
      </c>
      <c r="F98" t="s">
        <v>3654</v>
      </c>
      <c r="H98" s="15">
        <v>999</v>
      </c>
      <c r="M98" s="15" t="str">
        <f t="shared" si="5"/>
        <v xml:space="preserve">    mod_appl_mod_divers_rich_alpha: "Alpha richness (&amp;alpha)"</v>
      </c>
      <c r="N98" s="15" t="str">
        <f t="shared" si="6"/>
        <v/>
      </c>
    </row>
    <row r="99" spans="1:15">
      <c r="A99" s="15" t="s">
        <v>3078</v>
      </c>
      <c r="C99" s="15" t="s">
        <v>336</v>
      </c>
      <c r="D99" s="15" t="s">
        <v>0</v>
      </c>
      <c r="E99" t="s">
        <v>918</v>
      </c>
      <c r="F99" t="s">
        <v>3654</v>
      </c>
      <c r="G99" s="20" t="str">
        <f>"(#"&amp;E99&amp;")=@{{ "&amp;D99&amp;"_"&amp;E99&amp;" }}@@: {{ "&amp;D99&amp;"_def_"&amp;E99&amp;" }}@@"</f>
        <v>(#mod_divers_rich_alpha)=@{{ term_mod_divers_rich_alpha }}@@: {{ term_def_mod_divers_rich_alpha }}@@</v>
      </c>
      <c r="H99" s="35" t="s">
        <v>3658</v>
      </c>
      <c r="M99" s="15" t="str">
        <f t="shared" si="5"/>
        <v xml:space="preserve">    term_mod_divers_rich_alpha: "Alpha richness (&amp;alpha)"</v>
      </c>
      <c r="N99" s="15" t="str">
        <f t="shared" si="6"/>
        <v xml:space="preserve">    term_def_mod_divers_rich_alpha: "The number of species at the level of an individual camera location {{ ref_intext_wearn_gloverkapfer_2017 }}"</v>
      </c>
    </row>
    <row r="100" spans="1:15">
      <c r="B100" s="15">
        <v>6</v>
      </c>
      <c r="C100" s="15" t="s">
        <v>3635</v>
      </c>
      <c r="D100" s="15" t="s">
        <v>0</v>
      </c>
      <c r="E100" s="18" t="s">
        <v>590</v>
      </c>
      <c r="F100" s="20" t="s">
        <v>592</v>
      </c>
      <c r="G100" s="20" t="str">
        <f>"(#"&amp;E100&amp;")=@{{ "&amp;D100&amp;"_"&amp;E100&amp;" }}@@: {{ "&amp;D100&amp;"_def_"&amp;E100&amp;" }}@@"</f>
        <v>(#baitlure_audible_lure)=@{{ term_baitlure_audible_lure }}@@: {{ term_def_baitlure_audible_lure }}@@</v>
      </c>
      <c r="H100" s="18" t="s">
        <v>591</v>
      </c>
      <c r="I100" s="18"/>
      <c r="J100" s="21" t="s">
        <v>387</v>
      </c>
      <c r="K100" s="24" t="b">
        <v>0</v>
      </c>
      <c r="L100" s="22" t="b">
        <v>1</v>
      </c>
      <c r="M100" s="15" t="str">
        <f t="shared" si="5"/>
        <v xml:space="preserve">    term_baitlure_audible_lure: "Audible lure"</v>
      </c>
      <c r="N100" s="15" t="str">
        <f t="shared" si="6"/>
        <v xml:space="preserve">    term_def_baitlure_audible_lure: "Sounds imitating noises of prey or conspecifics that draw animals closer by eliciting curiosity (Schlexer, 2008)."</v>
      </c>
    </row>
    <row r="101" spans="1:15">
      <c r="B101" s="15">
        <v>7</v>
      </c>
      <c r="C101" s="15" t="s">
        <v>3635</v>
      </c>
      <c r="D101" s="15" t="s">
        <v>0</v>
      </c>
      <c r="E101" s="18" t="s">
        <v>587</v>
      </c>
      <c r="F101" s="18" t="s">
        <v>589</v>
      </c>
      <c r="G101" s="20" t="str">
        <f>"(#"&amp;E101&amp;")=@{{ "&amp;D101&amp;"_"&amp;E101&amp;" }}@@: {{ "&amp;D101&amp;"_def_"&amp;E101&amp;" }}@@"</f>
        <v>(#baitlure_bait)=@{{ term_baitlure_bait }}@@: {{ term_def_baitlure_bait }}@@</v>
      </c>
      <c r="H101" s="18" t="s">
        <v>588</v>
      </c>
      <c r="I101" s="18"/>
      <c r="J101" s="21" t="s">
        <v>387</v>
      </c>
      <c r="K101" s="22" t="b">
        <v>1</v>
      </c>
      <c r="L101" s="22" t="b">
        <v>1</v>
      </c>
      <c r="M101" s="15" t="str">
        <f t="shared" si="5"/>
        <v xml:space="preserve">    term_baitlure_bait: "Bait"</v>
      </c>
      <c r="N101" s="15" t="str">
        <f t="shared" si="6"/>
        <v xml:space="preserve">    term_def_baitlure_bait: "A food item (or other substance) that is placed to attract animals via the sense of taste and olfactory cues (Schlexer, 2008)."</v>
      </c>
    </row>
    <row r="102" spans="1:15">
      <c r="C102" t="s">
        <v>336</v>
      </c>
      <c r="D102" t="s">
        <v>3652</v>
      </c>
      <c r="E102" t="s">
        <v>364</v>
      </c>
      <c r="F102" s="15" t="s">
        <v>363</v>
      </c>
      <c r="H102" s="18" t="s">
        <v>3761</v>
      </c>
      <c r="M102" s="15" t="str">
        <f t="shared" si="5"/>
        <v xml:space="preserve">    mod_appl_mod_behaviour: "Behaviour"</v>
      </c>
      <c r="N102" s="15" t="str">
        <f t="shared" si="6"/>
        <v xml:space="preserve">    mod_appl_def_mod_behaviour: "{{ term_def_mod_behaviour }}"</v>
      </c>
    </row>
    <row r="103" spans="1:15">
      <c r="C103" t="s">
        <v>336</v>
      </c>
      <c r="D103" t="s">
        <v>333</v>
      </c>
      <c r="E103" t="s">
        <v>364</v>
      </c>
      <c r="F103" t="s">
        <v>363</v>
      </c>
      <c r="H103" s="18" t="s">
        <v>3761</v>
      </c>
      <c r="M103" s="15" t="str">
        <f t="shared" si="5"/>
        <v xml:space="preserve">    name_mod_behaviour: "Behaviour"</v>
      </c>
      <c r="N103" s="15" t="str">
        <f t="shared" si="6"/>
        <v xml:space="preserve">    name_def_mod_behaviour: "{{ term_def_mod_behaviour }}"</v>
      </c>
    </row>
    <row r="104" spans="1:15">
      <c r="A104" s="40"/>
      <c r="B104" s="40"/>
      <c r="C104" s="8" t="s">
        <v>374</v>
      </c>
      <c r="D104" s="8" t="s">
        <v>333</v>
      </c>
      <c r="E104" s="8" t="s">
        <v>373</v>
      </c>
      <c r="F104" s="8" t="s">
        <v>363</v>
      </c>
      <c r="G104" s="20" t="str">
        <f>"(#"&amp;E104&amp;")=@{{ "&amp;D104&amp;"_"&amp;E104&amp;" }}@@: {{ "&amp;D104&amp;"_def_"&amp;E104&amp;" }}@@"</f>
        <v>(#obj_behaviour)=@{{ name_obj_behaviour }}@@: {{ name_def_obj_behaviour }}@@</v>
      </c>
      <c r="H104" s="40" t="s">
        <v>3793</v>
      </c>
      <c r="I104" s="40"/>
      <c r="J104" s="40"/>
      <c r="K104" s="40"/>
      <c r="L104" s="40"/>
      <c r="M104" s="40" t="str">
        <f t="shared" si="5"/>
        <v xml:space="preserve">    name_obj_behaviour: "Behaviour"</v>
      </c>
      <c r="N104" s="15" t="str">
        <f t="shared" si="6"/>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04" s="40"/>
    </row>
    <row r="105" spans="1:15">
      <c r="C105" t="s">
        <v>336</v>
      </c>
      <c r="D105" t="s">
        <v>3652</v>
      </c>
      <c r="E105" t="s">
        <v>917</v>
      </c>
      <c r="F105" t="s">
        <v>3653</v>
      </c>
      <c r="H105" s="18" t="s">
        <v>3764</v>
      </c>
      <c r="M105" s="15" t="str">
        <f t="shared" si="5"/>
        <v xml:space="preserve">    mod_appl_mod_divers_rich_beta: "Beta-diversity (&amp;beta)"</v>
      </c>
      <c r="N105" s="15" t="str">
        <f t="shared" si="6"/>
        <v xml:space="preserve">    mod_appl_def_mod_divers_rich_beta: "{{ term_def_mod_divers_rich_beta }}"</v>
      </c>
    </row>
    <row r="106" spans="1:15">
      <c r="A106" s="15" t="s">
        <v>3078</v>
      </c>
      <c r="C106" s="15" t="s">
        <v>336</v>
      </c>
      <c r="D106" s="15" t="s">
        <v>0</v>
      </c>
      <c r="E106" t="s">
        <v>917</v>
      </c>
      <c r="F106" t="s">
        <v>3653</v>
      </c>
      <c r="G106" s="20" t="str">
        <f>"(#"&amp;E106&amp;")=@{{ "&amp;D106&amp;"_"&amp;E106&amp;" }}@@: {{ "&amp;D106&amp;"_def_"&amp;E106&amp;" }}@@"</f>
        <v>(#mod_divers_rich_beta)=@{{ term_mod_divers_rich_beta }}@@: {{ term_def_mod_divers_rich_beta }}@@</v>
      </c>
      <c r="H106" s="35" t="s">
        <v>3656</v>
      </c>
      <c r="M106" s="15" t="str">
        <f t="shared" si="5"/>
        <v xml:space="preserve">    term_mod_divers_rich_beta: "Beta-diversity (&amp;beta)"</v>
      </c>
      <c r="N106" s="15" t="str">
        <f t="shared" si="6"/>
        <v xml:space="preserve">    term_def_mod_divers_rich_beta: "The differences between the communities or, more formally, the variance among the communities {{ ref_intext_wearn_gloverkapfer_2017 }}"</v>
      </c>
    </row>
    <row r="107" spans="1:15">
      <c r="B107" s="15">
        <v>13</v>
      </c>
      <c r="C107" s="15" t="s">
        <v>3639</v>
      </c>
      <c r="D107" s="15" t="s">
        <v>0</v>
      </c>
      <c r="E107" s="18" t="s">
        <v>584</v>
      </c>
      <c r="F107" s="20" t="s">
        <v>586</v>
      </c>
      <c r="G107" s="20" t="str">
        <f>"(#"&amp;E107&amp;")=@{{ "&amp;D107&amp;"_"&amp;E107&amp;" }}@@: {{ "&amp;D107&amp;"_def_"&amp;E107&amp;" }}@@"</f>
        <v>(#camera_angle)=@{{ term_camera_angle }}@@: {{ term_def_camera_angle }}@@</v>
      </c>
      <c r="H107" s="18" t="s">
        <v>585</v>
      </c>
      <c r="I107" s="18"/>
      <c r="J107" s="21" t="s">
        <v>387</v>
      </c>
      <c r="K107" s="24" t="b">
        <v>0</v>
      </c>
      <c r="L107" s="22" t="b">
        <v>1</v>
      </c>
      <c r="M107" s="15" t="str">
        <f t="shared" si="5"/>
        <v xml:space="preserve">    term_camera_angle: "Camera angle"</v>
      </c>
      <c r="N107" s="15" t="str">
        <f t="shared" si="6"/>
        <v xml:space="preserve">    term_def_camera_angle: "The degree at which the camera is pointed toward the FOV Target Feature relative to the horizontal ground surface (with respect to slope, if applicable)."</v>
      </c>
    </row>
    <row r="108" spans="1:15">
      <c r="B108" s="15">
        <v>16</v>
      </c>
      <c r="C108" s="15" t="s">
        <v>3636</v>
      </c>
      <c r="D108" s="15" t="s">
        <v>0</v>
      </c>
      <c r="E108" s="18" t="s">
        <v>581</v>
      </c>
      <c r="F108" s="20" t="s">
        <v>583</v>
      </c>
      <c r="G108" s="20" t="str">
        <f>"(#"&amp;E108&amp;")=@{{ "&amp;D108&amp;"_"&amp;E108&amp;" }}@@: {{ "&amp;D108&amp;"_def_"&amp;E108&amp;" }}@@"</f>
        <v>(#camera_days_per_camera_location)=@{{ term_camera_days_per_camera_location }}@@: {{ term_def_camera_days_per_camera_location }}@@</v>
      </c>
      <c r="H108" s="18" t="s">
        <v>582</v>
      </c>
      <c r="I108" s="18"/>
      <c r="J108" s="21" t="s">
        <v>387</v>
      </c>
      <c r="K108" s="24" t="b">
        <v>0</v>
      </c>
      <c r="L108" s="22" t="b">
        <v>1</v>
      </c>
      <c r="M108" s="15" t="str">
        <f t="shared" si="5"/>
        <v xml:space="preserve">    term_camera_days_per_camera_location: "Camera days per camera location"</v>
      </c>
      <c r="N108" s="15" t="str">
        <f t="shared" si="6"/>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9" spans="1:15">
      <c r="B109" s="15">
        <v>20</v>
      </c>
      <c r="C109" s="15" t="s">
        <v>3644</v>
      </c>
      <c r="D109" s="15" t="s">
        <v>0</v>
      </c>
      <c r="E109" s="18" t="s">
        <v>579</v>
      </c>
      <c r="F109" s="20" t="s">
        <v>580</v>
      </c>
      <c r="G109" s="20" t="str">
        <f>"(#"&amp;E109&amp;")=@{{ "&amp;D109&amp;"_"&amp;E109&amp;" }}@@: {{ "&amp;D109&amp;"_def_"&amp;E109&amp;" }}@@"</f>
        <v>(#camera_location)=@{{ term_camera_location }}@@: {{ term_def_camera_location }}@@</v>
      </c>
      <c r="H109" s="18" t="s">
        <v>748</v>
      </c>
      <c r="I109" s="18"/>
      <c r="J109" s="21" t="s">
        <v>387</v>
      </c>
      <c r="K109" s="22" t="b">
        <v>1</v>
      </c>
      <c r="L109" s="22" t="b">
        <v>1</v>
      </c>
      <c r="M109" s="15" t="str">
        <f t="shared" si="5"/>
        <v xml:space="preserve">    term_camera_location: "Camera location"</v>
      </c>
      <c r="N109" s="15" t="str">
        <f t="shared" si="6"/>
        <v xml:space="preserve">    term_def_camera_location: "The location where a single camera was placed (recorded as 'Camera Location Name')."</v>
      </c>
    </row>
    <row r="110" spans="1:15">
      <c r="B110" s="15">
        <v>27</v>
      </c>
      <c r="C110" s="15" t="s">
        <v>3636</v>
      </c>
      <c r="D110" s="15" t="s">
        <v>0</v>
      </c>
      <c r="E110" s="18" t="s">
        <v>577</v>
      </c>
      <c r="F110" s="20" t="s">
        <v>578</v>
      </c>
      <c r="G110" s="20" t="str">
        <f>"(#"&amp;E110&amp;")=@{{ "&amp;D110&amp;"_"&amp;E110&amp;" }}@@: {{ "&amp;D110&amp;"_def_"&amp;E110&amp;" }}@@"</f>
        <v>(#camera_spacing)=@{{ term_camera_spacing }}@@: {{ term_def_camera_spacing }}@@</v>
      </c>
      <c r="H110" s="18" t="s">
        <v>3154</v>
      </c>
      <c r="I110" s="18"/>
      <c r="J110" s="21" t="s">
        <v>387</v>
      </c>
      <c r="K110" s="24" t="b">
        <v>0</v>
      </c>
      <c r="L110" s="22" t="b">
        <v>1</v>
      </c>
      <c r="M110" s="15" t="str">
        <f t="shared" si="5"/>
        <v xml:space="preserve">    term_camera_spacing: "Camera spacing"</v>
      </c>
      <c r="N110" s="15" t="str">
        <f t="shared" si="6"/>
        <v xml:space="preserve">    term_def_camera_spacing: "The distance between cameras (i.e., also referred to as 'inter-trap distance'). This will be influenced by the chosen sampling design, the [survey](/09_gloss_ref/09_glossary.md#survey) Objectives, the Target Species and data analysis."</v>
      </c>
    </row>
    <row r="111" spans="1:15">
      <c r="C111" t="s">
        <v>336</v>
      </c>
      <c r="D111" t="s">
        <v>333</v>
      </c>
      <c r="E111" t="s">
        <v>362</v>
      </c>
      <c r="F111" t="s">
        <v>1263</v>
      </c>
      <c r="H111" s="18" t="s">
        <v>3763</v>
      </c>
      <c r="M111" s="15" t="str">
        <f t="shared" si="5"/>
        <v xml:space="preserve">    name_mod_cr_cmr: "Capture-recapture (CR) / Capture-mark-recapture (CMR)"</v>
      </c>
      <c r="N111" s="15" t="str">
        <f t="shared" si="6"/>
        <v xml:space="preserve">    name_def_mod_cr_cmr: "{{ term_def_mod_cr_cmr }}"</v>
      </c>
    </row>
    <row r="112" spans="1:15">
      <c r="B112" s="15">
        <v>28</v>
      </c>
      <c r="C112" s="15" t="s">
        <v>336</v>
      </c>
      <c r="D112" s="15" t="s">
        <v>0</v>
      </c>
      <c r="E112" s="18" t="s">
        <v>362</v>
      </c>
      <c r="F112" s="18" t="s">
        <v>576</v>
      </c>
      <c r="G112" s="20" t="str">
        <f t="shared" ref="G112:G119" si="7">"(#"&amp;E112&amp;")=@{{ "&amp;D112&amp;"_"&amp;E112&amp;" }}@@: {{ "&amp;D112&amp;"_def_"&amp;E112&amp;" }}@@"</f>
        <v>(#mod_cr_cmr)=@{{ term_mod_cr_cmr }}@@: {{ term_def_mod_cr_cmr }}@@</v>
      </c>
      <c r="H112" s="18" t="s">
        <v>3160</v>
      </c>
      <c r="I112" s="18"/>
      <c r="J112" s="21" t="s">
        <v>387</v>
      </c>
      <c r="K112" s="24" t="b">
        <v>0</v>
      </c>
      <c r="L112" s="22" t="b">
        <v>1</v>
      </c>
      <c r="M112" s="15" t="str">
        <f t="shared" si="5"/>
        <v xml:space="preserve">    term_mod_cr_cmr: "Capture-recapture (CR) model */ Capture-mark-recapture (CMR) model (Karanth, 1995; Karanth &amp; Nichols, 1998)"</v>
      </c>
      <c r="N112" s="15" t="str">
        <f t="shared" si="6"/>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13" spans="1:15">
      <c r="B113" s="15">
        <v>29</v>
      </c>
      <c r="C113" s="15" t="s">
        <v>336</v>
      </c>
      <c r="D113" s="15" t="s">
        <v>0</v>
      </c>
      <c r="E113" s="18" t="s">
        <v>355</v>
      </c>
      <c r="F113" s="20" t="s">
        <v>575</v>
      </c>
      <c r="G113" s="20" t="str">
        <f t="shared" si="7"/>
        <v>(#mod_catspim)=@{{ term_mod_catspim }}@@: {{ term_def_mod_catspim }}@@</v>
      </c>
      <c r="H113" s="18" t="s">
        <v>3159</v>
      </c>
      <c r="I113" s="18"/>
      <c r="J113" s="21" t="s">
        <v>387</v>
      </c>
      <c r="K113" s="24" t="b">
        <v>0</v>
      </c>
      <c r="L113" s="22" t="b">
        <v>1</v>
      </c>
      <c r="M113" s="15" t="str">
        <f t="shared" si="5"/>
        <v xml:space="preserve">    term_mod_catspim: "Categorical partial identity model (catSPIM) (Augustine et al., 2019; Sun et al., 2022)"</v>
      </c>
      <c r="N113" s="15" t="str">
        <f t="shared" si="6"/>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14" spans="1:15">
      <c r="B114" s="15">
        <v>30</v>
      </c>
      <c r="C114" s="15" t="s">
        <v>3636</v>
      </c>
      <c r="D114" s="15" t="s">
        <v>0</v>
      </c>
      <c r="E114" s="18" t="s">
        <v>573</v>
      </c>
      <c r="F114" s="18" t="s">
        <v>574</v>
      </c>
      <c r="G114" s="20" t="str">
        <f t="shared" si="7"/>
        <v>(#sampledesign_clustered)=@{{ term_sampledesign_clustered }}@@: {{ term_def_sampledesign_clustered }}@@</v>
      </c>
      <c r="H114" s="18" t="s">
        <v>3759</v>
      </c>
      <c r="I114" s="18"/>
      <c r="J114" s="21" t="s">
        <v>387</v>
      </c>
      <c r="K114" s="22" t="b">
        <v>1</v>
      </c>
      <c r="L114" s="22" t="b">
        <v>1</v>
      </c>
      <c r="M114" s="15" t="str">
        <f t="shared" si="5"/>
        <v xml:space="preserve">    term_sampledesign_clustered: "Clustered design"</v>
      </c>
      <c r="N114" s="15" t="str">
        <f t="shared" si="6"/>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115" spans="1:15">
      <c r="B115" s="15">
        <v>31</v>
      </c>
      <c r="C115" s="15" t="s">
        <v>3636</v>
      </c>
      <c r="D115" s="15" t="s">
        <v>0</v>
      </c>
      <c r="E115" s="18" t="s">
        <v>571</v>
      </c>
      <c r="F115" s="20" t="s">
        <v>572</v>
      </c>
      <c r="G115" s="20" t="str">
        <f t="shared" si="7"/>
        <v>(#sampledesign_convenience)=@{{ term_sampledesign_convenience }}@@: {{ term_def_sampledesign_convenience }}@@</v>
      </c>
      <c r="H115" s="18" t="s">
        <v>855</v>
      </c>
      <c r="I115" s="18"/>
      <c r="J115" s="21" t="s">
        <v>387</v>
      </c>
      <c r="K115" s="22" t="b">
        <v>1</v>
      </c>
      <c r="L115" s="22" t="b">
        <v>1</v>
      </c>
      <c r="M115" s="15" t="str">
        <f t="shared" si="5"/>
        <v xml:space="preserve">    term_sampledesign_convenience: "Convenience design"</v>
      </c>
      <c r="N115" s="15" t="str">
        <f t="shared" si="6"/>
        <v xml:space="preserve">    term_def_sampledesign_convenience: "Camera locations or sample stations are chosen based on logistic considerations (e.g., remoteness, access constraints, and*/or costs)."</v>
      </c>
    </row>
    <row r="116" spans="1:15">
      <c r="B116" s="15">
        <v>32</v>
      </c>
      <c r="C116" s="15" t="s">
        <v>3645</v>
      </c>
      <c r="D116" s="15" t="s">
        <v>0</v>
      </c>
      <c r="E116" s="18" t="s">
        <v>569</v>
      </c>
      <c r="F116" s="20" t="s">
        <v>570</v>
      </c>
      <c r="G116" s="20" t="str">
        <f t="shared" si="7"/>
        <v>(#crew)=@{{ term_crew }}@@: {{ term_def_crew }}@@</v>
      </c>
      <c r="H116" s="18" t="s">
        <v>754</v>
      </c>
      <c r="I116" s="18"/>
      <c r="J116" s="21" t="s">
        <v>387</v>
      </c>
      <c r="K116" s="22" t="b">
        <v>1</v>
      </c>
      <c r="L116" s="22" t="b">
        <v>1</v>
      </c>
      <c r="M116" s="15" t="str">
        <f t="shared" si="5"/>
        <v xml:space="preserve">    term_crew: "Crew"</v>
      </c>
      <c r="N116" s="15" t="str">
        <f t="shared" si="6"/>
        <v xml:space="preserve">    term_def_crew: "The first and last names of all the individuals who collected data during the deployment visit ('Deployment Crew') and Service*/Retrieval visit ('Service*/Retrieval Crew')."</v>
      </c>
    </row>
    <row r="117" spans="1:15">
      <c r="B117" s="15">
        <v>33</v>
      </c>
      <c r="C117" s="18" t="s">
        <v>3638</v>
      </c>
      <c r="D117" s="15" t="s">
        <v>0</v>
      </c>
      <c r="E117" s="18" t="s">
        <v>567</v>
      </c>
      <c r="F117" s="20" t="s">
        <v>568</v>
      </c>
      <c r="G117" s="20" t="str">
        <f t="shared" si="7"/>
        <v>(#cumulative_det_probability)=@{{ term_cumulative_det_probability }}@@: {{ term_def_cumulative_det_probability }}@@</v>
      </c>
      <c r="H117" s="18" t="s">
        <v>3155</v>
      </c>
      <c r="I117" s="18"/>
      <c r="J117" s="21" t="s">
        <v>387</v>
      </c>
      <c r="K117" s="24" t="b">
        <v>0</v>
      </c>
      <c r="L117" s="22" t="b">
        <v>1</v>
      </c>
      <c r="M117" s="15" t="str">
        <f t="shared" si="5"/>
        <v xml:space="preserve">    term_cumulative_det_probability: "Cumulative detection probability"</v>
      </c>
      <c r="N117" s="15" t="str">
        <f t="shared" si="6"/>
        <v xml:space="preserve">    term_def_cumulative_det_probability: "The probability of detecting a species at least once during the entire [survey](/09_gloss_ref/09_glossary.md#survey) (Steenweg et al., 2019)."</v>
      </c>
    </row>
    <row r="118" spans="1:15">
      <c r="A118" s="40"/>
      <c r="B118" s="40"/>
      <c r="C118" s="8" t="s">
        <v>374</v>
      </c>
      <c r="D118" s="8" t="s">
        <v>333</v>
      </c>
      <c r="E118" s="8" t="s">
        <v>3603</v>
      </c>
      <c r="F118" s="8" t="s">
        <v>3075</v>
      </c>
      <c r="G118" s="20" t="str">
        <f t="shared" si="7"/>
        <v>(#obj_density)=@{{ name_obj_density }}@@: {{ name_def_obj_density }}@@</v>
      </c>
      <c r="H118" s="40" t="s">
        <v>3751</v>
      </c>
      <c r="I118" s="40"/>
      <c r="J118" s="40"/>
      <c r="K118" s="40"/>
      <c r="L118" s="40"/>
      <c r="M118" s="40" t="str">
        <f t="shared" si="5"/>
        <v xml:space="preserve">    name_obj_density: "Density"</v>
      </c>
      <c r="N118" s="15" t="str">
        <f t="shared" si="6"/>
        <v xml:space="preserve">    name_def_obj_density: "{{ term_def_density }}"</v>
      </c>
      <c r="O118" s="40"/>
    </row>
    <row r="119" spans="1:15">
      <c r="B119" s="15">
        <v>34</v>
      </c>
      <c r="C119" s="15" t="s">
        <v>374</v>
      </c>
      <c r="D119" s="15" t="s">
        <v>0</v>
      </c>
      <c r="E119" s="18" t="s">
        <v>3066</v>
      </c>
      <c r="F119" s="20" t="s">
        <v>3075</v>
      </c>
      <c r="G119" s="20" t="str">
        <f t="shared" si="7"/>
        <v>(#density)=@{{ term_density }}@@: {{ term_def_density }}@@</v>
      </c>
      <c r="H119" s="18" t="s">
        <v>3754</v>
      </c>
      <c r="I119" s="18"/>
      <c r="J119" s="21" t="s">
        <v>387</v>
      </c>
      <c r="K119" s="22" t="b">
        <v>1</v>
      </c>
      <c r="L119" s="22" t="b">
        <v>1</v>
      </c>
      <c r="M119" s="15" t="str">
        <f t="shared" si="5"/>
        <v xml:space="preserve">    term_density: "Density"</v>
      </c>
      <c r="N119" s="15" t="str">
        <f t="shared" si="6"/>
        <v xml:space="preserve">    term_def_density: "The number of individuals per unit area ({{ ref_intext_wearn_gloverkapfer_2017 }})"</v>
      </c>
    </row>
    <row r="120" spans="1:15">
      <c r="C120" t="s">
        <v>336</v>
      </c>
      <c r="D120" t="s">
        <v>3652</v>
      </c>
      <c r="E120" t="s">
        <v>361</v>
      </c>
      <c r="F120" s="15" t="s">
        <v>3369</v>
      </c>
      <c r="H120" s="18" t="s">
        <v>3781</v>
      </c>
      <c r="M120" s="15" t="str">
        <f t="shared" si="5"/>
        <v xml:space="preserve">    mod_appl_mod_scr_secr: "Density / population size; Marked"</v>
      </c>
      <c r="N120" s="15" t="str">
        <f t="shared" si="6"/>
        <v xml:space="preserve">    mod_appl_def_mod_scr_secr: "{{ term_def_mod_scr_secr }}"</v>
      </c>
    </row>
    <row r="121" spans="1:15">
      <c r="C121" t="s">
        <v>336</v>
      </c>
      <c r="D121" t="s">
        <v>3652</v>
      </c>
      <c r="E121" t="s">
        <v>354</v>
      </c>
      <c r="F121" s="15" t="s">
        <v>3371</v>
      </c>
      <c r="H121" s="18" t="s">
        <v>3760</v>
      </c>
      <c r="M121" s="15" t="str">
        <f t="shared" si="5"/>
        <v xml:space="preserve">    mod_appl_mod_2flankspim: "Density / population size; Partially Marked"</v>
      </c>
      <c r="N121" s="15" t="str">
        <f t="shared" si="6"/>
        <v xml:space="preserve">    mod_appl_def_mod_2flankspim: "{{ term_def_mod_2flankspim }}"</v>
      </c>
    </row>
    <row r="122" spans="1:15">
      <c r="C122" t="s">
        <v>336</v>
      </c>
      <c r="D122" t="s">
        <v>3652</v>
      </c>
      <c r="E122" t="s">
        <v>355</v>
      </c>
      <c r="F122" s="15" t="s">
        <v>3371</v>
      </c>
      <c r="H122" s="18" t="s">
        <v>3762</v>
      </c>
      <c r="M122" s="15" t="str">
        <f t="shared" si="5"/>
        <v xml:space="preserve">    mod_appl_mod_catspim: "Density / population size; Partially Marked"</v>
      </c>
      <c r="N122" s="15" t="str">
        <f t="shared" si="6"/>
        <v xml:space="preserve">    mod_appl_def_mod_catspim: "{{ term_def_mod_catspim }}"</v>
      </c>
    </row>
    <row r="123" spans="1:15">
      <c r="C123" t="s">
        <v>336</v>
      </c>
      <c r="D123" t="s">
        <v>3652</v>
      </c>
      <c r="E123" t="s">
        <v>358</v>
      </c>
      <c r="F123" s="15" t="s">
        <v>3370</v>
      </c>
      <c r="H123" s="18" t="s">
        <v>3782</v>
      </c>
      <c r="M123" s="15" t="str">
        <f t="shared" si="5"/>
        <v xml:space="preserve">    mod_appl_mod_smr: "Density; Marked"</v>
      </c>
      <c r="N123" s="15" t="str">
        <f t="shared" si="6"/>
        <v xml:space="preserve">    mod_appl_def_mod_smr: "{{ term_def_mod_smr }}"</v>
      </c>
    </row>
    <row r="124" spans="1:15">
      <c r="C124" t="s">
        <v>336</v>
      </c>
      <c r="D124" t="s">
        <v>3652</v>
      </c>
      <c r="E124" t="s">
        <v>342</v>
      </c>
      <c r="F124" s="15" t="s">
        <v>3367</v>
      </c>
      <c r="H124" s="18" t="s">
        <v>3768</v>
      </c>
      <c r="M124" s="15" t="str">
        <f t="shared" si="5"/>
        <v xml:space="preserve">    mod_appl_mod_ds: "Density; Unmarked"</v>
      </c>
      <c r="N124" s="15" t="str">
        <f t="shared" si="6"/>
        <v xml:space="preserve">    mod_appl_def_mod_ds: "{{ term_def_mod_ds }}"</v>
      </c>
    </row>
    <row r="125" spans="1:15">
      <c r="C125" t="s">
        <v>336</v>
      </c>
      <c r="D125" t="s">
        <v>3652</v>
      </c>
      <c r="E125" t="s">
        <v>335</v>
      </c>
      <c r="F125" s="15" t="s">
        <v>3367</v>
      </c>
      <c r="H125" s="18" t="s">
        <v>3770</v>
      </c>
      <c r="M125" s="15" t="str">
        <f t="shared" si="5"/>
        <v xml:space="preserve">    mod_appl_mod_is: "Density; Unmarked"</v>
      </c>
      <c r="N125" s="15" t="str">
        <f t="shared" si="6"/>
        <v xml:space="preserve">    mod_appl_def_mod_is: "{{ term_def_mod_is }}"</v>
      </c>
    </row>
    <row r="126" spans="1:15">
      <c r="C126" t="s">
        <v>336</v>
      </c>
      <c r="D126" t="s">
        <v>3652</v>
      </c>
      <c r="E126" t="s">
        <v>348</v>
      </c>
      <c r="F126" s="15" t="s">
        <v>3367</v>
      </c>
      <c r="H126" s="18" t="s">
        <v>3778</v>
      </c>
      <c r="M126" s="15" t="str">
        <f t="shared" si="5"/>
        <v xml:space="preserve">    mod_appl_mod_rem: "Density; Unmarked"</v>
      </c>
      <c r="N126" s="15" t="str">
        <f t="shared" si="6"/>
        <v xml:space="preserve">    mod_appl_def_mod_rem: "{{ term_def_mod_rem }}"</v>
      </c>
    </row>
    <row r="127" spans="1:15">
      <c r="C127" t="s">
        <v>336</v>
      </c>
      <c r="D127" t="s">
        <v>3652</v>
      </c>
      <c r="E127" t="s">
        <v>346</v>
      </c>
      <c r="F127" s="15" t="s">
        <v>3367</v>
      </c>
      <c r="H127" s="18" t="s">
        <v>3779</v>
      </c>
      <c r="M127" s="15" t="str">
        <f t="shared" si="5"/>
        <v xml:space="preserve">    mod_appl_mod_rest: "Density; Unmarked"</v>
      </c>
      <c r="N127" s="15" t="str">
        <f t="shared" si="6"/>
        <v xml:space="preserve">    mod_appl_def_mod_rest: "{{ term_def_mod_rest }}"</v>
      </c>
    </row>
    <row r="128" spans="1:15">
      <c r="C128" t="s">
        <v>336</v>
      </c>
      <c r="D128" t="s">
        <v>3652</v>
      </c>
      <c r="E128" t="s">
        <v>356</v>
      </c>
      <c r="F128" s="15" t="s">
        <v>3367</v>
      </c>
      <c r="H128" s="18" t="s">
        <v>3780</v>
      </c>
      <c r="M128" s="15" t="str">
        <f t="shared" si="5"/>
        <v xml:space="preserve">    mod_appl_mod_sc: "Density; Unmarked"</v>
      </c>
      <c r="N128" s="15" t="str">
        <f t="shared" si="6"/>
        <v xml:space="preserve">    mod_appl_def_mod_sc: "{{ term_def_mod_sc }}"</v>
      </c>
    </row>
    <row r="129" spans="2:14">
      <c r="C129" t="s">
        <v>336</v>
      </c>
      <c r="D129" t="s">
        <v>3652</v>
      </c>
      <c r="E129" t="s">
        <v>338</v>
      </c>
      <c r="F129" s="15" t="s">
        <v>3367</v>
      </c>
      <c r="H129" s="18" t="s">
        <v>3783</v>
      </c>
      <c r="M129" s="15" t="str">
        <f t="shared" si="5"/>
        <v xml:space="preserve">    mod_appl_mod_ste: "Density; Unmarked"</v>
      </c>
      <c r="N129" s="15" t="str">
        <f t="shared" si="6"/>
        <v xml:space="preserve">    mod_appl_def_mod_ste: "{{ term_def_mod_ste }}"</v>
      </c>
    </row>
    <row r="130" spans="2:14">
      <c r="C130" t="s">
        <v>336</v>
      </c>
      <c r="D130" t="s">
        <v>3652</v>
      </c>
      <c r="E130" t="s">
        <v>344</v>
      </c>
      <c r="F130" s="15" t="s">
        <v>3367</v>
      </c>
      <c r="H130" s="18" t="s">
        <v>3784</v>
      </c>
      <c r="M130" s="15" t="str">
        <f t="shared" ref="M130:M193" si="8">"    "&amp;D130&amp;"_"&amp;E130&amp;": """&amp;F130&amp;""""</f>
        <v xml:space="preserve">    mod_appl_mod_tifc: "Density; Unmarked"</v>
      </c>
      <c r="N130" s="15" t="str">
        <f t="shared" ref="N130:N193" si="9">IF(H130=999,"",("    "&amp;D130&amp;"_def_"&amp;E130&amp;": """&amp;H130&amp;""""))</f>
        <v xml:space="preserve">    mod_appl_def_mod_tifc: "{{ term_def_mod_tifc }}"</v>
      </c>
    </row>
    <row r="131" spans="2:14">
      <c r="C131" t="s">
        <v>336</v>
      </c>
      <c r="D131" t="s">
        <v>3652</v>
      </c>
      <c r="E131" t="s">
        <v>340</v>
      </c>
      <c r="F131" s="15" t="s">
        <v>3367</v>
      </c>
      <c r="H131" s="18" t="s">
        <v>3785</v>
      </c>
      <c r="M131" s="15" t="str">
        <f t="shared" si="8"/>
        <v xml:space="preserve">    mod_appl_mod_tte: "Density; Unmarked"</v>
      </c>
      <c r="N131" s="15" t="str">
        <f t="shared" si="9"/>
        <v xml:space="preserve">    mod_appl_def_mod_tte: "{{ term_def_mod_tte }}"</v>
      </c>
    </row>
    <row r="132" spans="2:14">
      <c r="B132" s="15">
        <v>35</v>
      </c>
      <c r="C132" s="15" t="s">
        <v>3642</v>
      </c>
      <c r="D132" s="15" t="s">
        <v>0</v>
      </c>
      <c r="E132" s="18" t="s">
        <v>565</v>
      </c>
      <c r="F132" s="20" t="s">
        <v>566</v>
      </c>
      <c r="G132" s="20" t="str">
        <f t="shared" ref="G132:G140" si="10">"(#"&amp;E132&amp;")=@{{ "&amp;D132&amp;"_"&amp;E132&amp;" }}@@: {{ "&amp;D132&amp;"_def_"&amp;E132&amp;" }}@@"</f>
        <v>(#deployment)=@{{ term_deployment }}@@: {{ term_def_deployment }}@@</v>
      </c>
      <c r="H132" s="18" t="s">
        <v>845</v>
      </c>
      <c r="I132" s="18"/>
      <c r="J132" s="21" t="s">
        <v>387</v>
      </c>
      <c r="K132" s="22" t="b">
        <v>1</v>
      </c>
      <c r="L132" s="22" t="b">
        <v>1</v>
      </c>
      <c r="M132" s="15" t="str">
        <f t="shared" si="8"/>
        <v xml:space="preserve">    term_deployment: "Deployment"</v>
      </c>
      <c r="N132" s="15" t="str">
        <f t="shared" si="9"/>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33" spans="2:14">
      <c r="B133" s="15">
        <v>37</v>
      </c>
      <c r="C133" s="15" t="s">
        <v>3642</v>
      </c>
      <c r="D133" s="15" t="s">
        <v>0</v>
      </c>
      <c r="E133" s="18" t="s">
        <v>563</v>
      </c>
      <c r="F133" s="20" t="s">
        <v>564</v>
      </c>
      <c r="G133" s="20" t="str">
        <f t="shared" si="10"/>
        <v>(#deployment_area_photos)=@{{ term_deployment_area_photos }}@@: {{ term_def_deployment_area_photos }}@@</v>
      </c>
      <c r="H133" s="18" t="s">
        <v>846</v>
      </c>
      <c r="I133" s="18"/>
      <c r="J133" s="21" t="s">
        <v>387</v>
      </c>
      <c r="K133" s="22" t="b">
        <v>1</v>
      </c>
      <c r="L133" s="22" t="b">
        <v>1</v>
      </c>
      <c r="M133" s="15" t="str">
        <f t="shared" si="8"/>
        <v xml:space="preserve">    term_deployment_area_photos: "Deployment area photos"</v>
      </c>
      <c r="N133" s="15" t="str">
        <f t="shared" si="9"/>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34" spans="2:14">
      <c r="B134" s="15">
        <v>43</v>
      </c>
      <c r="C134" s="15" t="s">
        <v>3642</v>
      </c>
      <c r="D134" s="15" t="s">
        <v>0</v>
      </c>
      <c r="E134" s="18" t="s">
        <v>560</v>
      </c>
      <c r="F134" s="20" t="s">
        <v>562</v>
      </c>
      <c r="G134" s="20" t="str">
        <f t="shared" si="10"/>
        <v>(#deployment_metadata)=@{{ term_deployment_metadata }}@@: {{ term_def_deployment_metadata }}@@</v>
      </c>
      <c r="H134" s="18" t="s">
        <v>561</v>
      </c>
      <c r="I134" s="18"/>
      <c r="J134" s="21" t="s">
        <v>387</v>
      </c>
      <c r="K134" s="22" t="b">
        <v>1</v>
      </c>
      <c r="L134" s="22" t="b">
        <v>1</v>
      </c>
      <c r="M134" s="15" t="str">
        <f t="shared" si="8"/>
        <v xml:space="preserve">    term_deployment_metadata: "Deployment metadata"</v>
      </c>
      <c r="N134" s="15" t="str">
        <f t="shared" si="9"/>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5" spans="2:14">
      <c r="B135" s="15">
        <v>46</v>
      </c>
      <c r="C135" s="15" t="s">
        <v>3642</v>
      </c>
      <c r="D135" s="15" t="s">
        <v>0</v>
      </c>
      <c r="E135" s="18" t="s">
        <v>557</v>
      </c>
      <c r="F135" s="20" t="s">
        <v>559</v>
      </c>
      <c r="G135" s="20" t="str">
        <f t="shared" si="10"/>
        <v>(#deployment_visit)=@{{ term_deployment_visit }}@@: {{ term_def_deployment_visit }}@@</v>
      </c>
      <c r="H135" s="18" t="s">
        <v>558</v>
      </c>
      <c r="I135" s="18"/>
      <c r="J135" s="21" t="s">
        <v>387</v>
      </c>
      <c r="K135" s="22" t="b">
        <v>1</v>
      </c>
      <c r="L135" s="22" t="b">
        <v>1</v>
      </c>
      <c r="M135" s="15" t="str">
        <f t="shared" si="8"/>
        <v xml:space="preserve">    term_deployment_visit: "Deployment visit"</v>
      </c>
      <c r="N135" s="15" t="str">
        <f t="shared" si="9"/>
        <v xml:space="preserve">    term_def_deployment_visit: "When a crew has gone to a location to deploy a remote camera."</v>
      </c>
    </row>
    <row r="136" spans="2:14">
      <c r="B136" s="15">
        <v>48</v>
      </c>
      <c r="C136" s="18" t="s">
        <v>3638</v>
      </c>
      <c r="D136" s="15" t="s">
        <v>0</v>
      </c>
      <c r="E136" s="18" t="s">
        <v>554</v>
      </c>
      <c r="F136" s="20" t="s">
        <v>555</v>
      </c>
      <c r="G136" s="20" t="str">
        <f t="shared" si="10"/>
        <v>(#detection_distance)=@{{ term_detection_distance }}@@: {{ term_def_detection_distance }}@@</v>
      </c>
      <c r="H136" s="25" t="s">
        <v>756</v>
      </c>
      <c r="I136" s="18"/>
      <c r="J136" s="21" t="s">
        <v>387</v>
      </c>
      <c r="K136" s="24" t="b">
        <v>0</v>
      </c>
      <c r="L136" s="22" t="b">
        <v>1</v>
      </c>
      <c r="M136" s="15" t="str">
        <f t="shared" si="8"/>
        <v xml:space="preserve">    term_detection_distance: "Detection distance"</v>
      </c>
      <c r="N136" s="15" t="str">
        <f t="shared" si="9"/>
        <v xml:space="preserve">    term_def_detection_distance: "The maximum distance that a sensor can detect a target' (Wearn and Glover-Kapfer, 2017)."</v>
      </c>
    </row>
    <row r="137" spans="2:14">
      <c r="B137" s="15">
        <v>47</v>
      </c>
      <c r="C137" s="18" t="s">
        <v>3638</v>
      </c>
      <c r="D137" s="15" t="s">
        <v>0</v>
      </c>
      <c r="E137" s="18" t="s">
        <v>556</v>
      </c>
      <c r="F137" s="20" t="s">
        <v>1291</v>
      </c>
      <c r="G137" s="20" t="str">
        <f t="shared" si="10"/>
        <v>(#detection_event)=@{{ term_detection_event }}@@: {{ term_def_detection_event }}@@</v>
      </c>
      <c r="H137" s="18" t="s">
        <v>757</v>
      </c>
      <c r="I137" s="18"/>
      <c r="J137" s="21" t="s">
        <v>387</v>
      </c>
      <c r="K137" s="22" t="b">
        <v>1</v>
      </c>
      <c r="L137" s="22" t="b">
        <v>1</v>
      </c>
      <c r="M137" s="15" t="str">
        <f t="shared" si="8"/>
        <v xml:space="preserve">    term_detection_event: "Detection 'event'"</v>
      </c>
      <c r="N137" s="15" t="str">
        <f t="shared" si="9"/>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38" spans="2:14">
      <c r="B138" s="15">
        <v>49</v>
      </c>
      <c r="C138" s="18" t="s">
        <v>3638</v>
      </c>
      <c r="D138" s="15" t="s">
        <v>0</v>
      </c>
      <c r="E138" s="18" t="s">
        <v>552</v>
      </c>
      <c r="F138" s="20" t="s">
        <v>553</v>
      </c>
      <c r="G138" s="20" t="str">
        <f t="shared" si="10"/>
        <v>(#detection_probability)=@{{ term_detection_probability }}@@: {{ term_def_detection_probability }}@@</v>
      </c>
      <c r="H138" s="18" t="s">
        <v>3113</v>
      </c>
      <c r="I138" s="18"/>
      <c r="J138" s="21" t="s">
        <v>387</v>
      </c>
      <c r="K138" s="24" t="b">
        <v>0</v>
      </c>
      <c r="L138" s="22" t="b">
        <v>1</v>
      </c>
      <c r="M138" s="15" t="str">
        <f t="shared" si="8"/>
        <v xml:space="preserve">    term_detection_probability: "Detection probability (aka detectability)"</v>
      </c>
      <c r="N138" s="15" t="str">
        <f t="shared" si="9"/>
        <v xml:space="preserve">    term_def_detection_probability: "The probability (likelihood) that an individual of the population of interest is included in the count at time or location *i*."</v>
      </c>
    </row>
    <row r="139" spans="2:14">
      <c r="B139" s="15">
        <v>50</v>
      </c>
      <c r="C139" s="18" t="s">
        <v>3638</v>
      </c>
      <c r="D139" s="15" t="s">
        <v>0</v>
      </c>
      <c r="E139" s="18" t="s">
        <v>549</v>
      </c>
      <c r="F139" s="20" t="s">
        <v>551</v>
      </c>
      <c r="G139" s="20" t="str">
        <f t="shared" si="10"/>
        <v>(#detection_rate)=@{{ term_detection_rate }}@@: {{ term_def_detection_rate }}@@</v>
      </c>
      <c r="H139" s="18" t="s">
        <v>550</v>
      </c>
      <c r="I139" s="18"/>
      <c r="J139" s="21" t="s">
        <v>387</v>
      </c>
      <c r="K139" s="24" t="b">
        <v>0</v>
      </c>
      <c r="L139" s="22" t="b">
        <v>1</v>
      </c>
      <c r="M139" s="15" t="str">
        <f t="shared" si="8"/>
        <v xml:space="preserve">    term_detection_rate: "Detection rate"</v>
      </c>
      <c r="N139" s="15" t="str">
        <f t="shared" si="9"/>
        <v xml:space="preserve">    term_def_detection_rate: "The frequency of independent detections within a specified time period."</v>
      </c>
    </row>
    <row r="140" spans="2:14">
      <c r="B140" s="15">
        <v>51</v>
      </c>
      <c r="C140" s="18" t="s">
        <v>3638</v>
      </c>
      <c r="D140" s="15" t="s">
        <v>0</v>
      </c>
      <c r="E140" s="18" t="s">
        <v>546</v>
      </c>
      <c r="F140" s="20" t="s">
        <v>548</v>
      </c>
      <c r="G140" s="20" t="str">
        <f t="shared" si="10"/>
        <v>(#detection_zone)=@{{ term_detection_zone }}@@: {{ term_def_detection_zone }}@@</v>
      </c>
      <c r="H140" s="18" t="s">
        <v>547</v>
      </c>
      <c r="I140" s="18"/>
      <c r="J140" s="21" t="s">
        <v>387</v>
      </c>
      <c r="K140" s="22" t="b">
        <v>1</v>
      </c>
      <c r="L140" s="22" t="b">
        <v>1</v>
      </c>
      <c r="M140" s="15" t="str">
        <f t="shared" si="8"/>
        <v xml:space="preserve">    term_detection_zone: "Detection zone"</v>
      </c>
      <c r="N140" s="15" t="str">
        <f t="shared" si="9"/>
        <v xml:space="preserve">    term_def_detection_zone: "The area (conical in shape) in which a remote camera can detect the heat signature and motion of an object (Rovero &amp; Zimmermann, 2016) (Figure 5)."</v>
      </c>
    </row>
    <row r="141" spans="2:14">
      <c r="C141" t="s">
        <v>336</v>
      </c>
      <c r="D141" t="s">
        <v>333</v>
      </c>
      <c r="E141" t="s">
        <v>342</v>
      </c>
      <c r="F141" t="s">
        <v>341</v>
      </c>
      <c r="H141" s="18" t="s">
        <v>3768</v>
      </c>
      <c r="M141" s="15" t="str">
        <f t="shared" si="8"/>
        <v xml:space="preserve">    name_mod_ds: "Distance sampling (DS)"</v>
      </c>
      <c r="N141" s="15" t="str">
        <f t="shared" si="9"/>
        <v xml:space="preserve">    name_def_mod_ds: "{{ term_def_mod_ds }}"</v>
      </c>
    </row>
    <row r="142" spans="2:14">
      <c r="B142" s="15">
        <v>52</v>
      </c>
      <c r="C142" s="15" t="s">
        <v>336</v>
      </c>
      <c r="D142" s="15" t="s">
        <v>0</v>
      </c>
      <c r="E142" s="18" t="s">
        <v>1391</v>
      </c>
      <c r="F142" s="20" t="s">
        <v>545</v>
      </c>
      <c r="G142" s="20" t="str">
        <f>"(#"&amp;E142&amp;")=@{{ "&amp;D142&amp;"_"&amp;E142&amp;" }}@@: {{ "&amp;D142&amp;"_def_"&amp;E142&amp;" }}@@"</f>
        <v>(#mod_distance_sampling)=@{{ term_mod_distance_sampling }}@@: {{ term_def_mod_distance_sampling }}@@</v>
      </c>
      <c r="H142" s="18" t="s">
        <v>3161</v>
      </c>
      <c r="I142" s="18"/>
      <c r="J142" s="21" t="s">
        <v>387</v>
      </c>
      <c r="K142" s="24" t="b">
        <v>0</v>
      </c>
      <c r="L142" s="22" t="b">
        <v>1</v>
      </c>
      <c r="M142" s="15" t="str">
        <f t="shared" si="8"/>
        <v xml:space="preserve">    term_mod_distance_sampling: "Distance sampling (DS) model (Howe et al., 2017)"</v>
      </c>
      <c r="N142" s="15" t="str">
        <f t="shared" si="9"/>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3" spans="2:14">
      <c r="B143" s="15">
        <v>54</v>
      </c>
      <c r="C143" s="18" t="s">
        <v>3638</v>
      </c>
      <c r="D143" s="15" t="s">
        <v>0</v>
      </c>
      <c r="E143" s="18" t="s">
        <v>542</v>
      </c>
      <c r="F143" s="20" t="s">
        <v>544</v>
      </c>
      <c r="G143" s="20" t="str">
        <f>"(#"&amp;E143&amp;")=@{{ "&amp;D143&amp;"_"&amp;E143&amp;" }}@@: {{ "&amp;D143&amp;"_def_"&amp;E143&amp;" }}@@"</f>
        <v>(#effective_detection_distance)=@{{ term_effective_detection_distance }}@@: {{ term_def_effective_detection_distance }}@@</v>
      </c>
      <c r="H143" s="18" t="s">
        <v>543</v>
      </c>
      <c r="I143" s="18"/>
      <c r="J143" s="21" t="s">
        <v>387</v>
      </c>
      <c r="K143" s="24" t="b">
        <v>0</v>
      </c>
      <c r="L143" s="22" t="b">
        <v>1</v>
      </c>
      <c r="M143" s="15" t="str">
        <f t="shared" si="8"/>
        <v xml:space="preserve">    term_effective_detection_distance: "Effective detection distance"</v>
      </c>
      <c r="N143" s="15" t="str">
        <f t="shared" si="9"/>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44" spans="2:14">
      <c r="B144" s="15">
        <v>56</v>
      </c>
      <c r="C144" s="18" t="s">
        <v>3638</v>
      </c>
      <c r="D144" s="15" t="s">
        <v>0</v>
      </c>
      <c r="E144" s="18" t="s">
        <v>539</v>
      </c>
      <c r="F144" s="20" t="s">
        <v>541</v>
      </c>
      <c r="G144" s="20" t="str">
        <f>"(#"&amp;E144&amp;")=@{{ "&amp;D144&amp;"_"&amp;E144&amp;" }}@@: {{ "&amp;D144&amp;"_def_"&amp;E144&amp;" }}@@"</f>
        <v>(#false_trigger)=@{{ term_false_trigger }}@@: {{ term_def_false_trigger }}@@</v>
      </c>
      <c r="H144" s="18" t="s">
        <v>540</v>
      </c>
      <c r="I144" s="18"/>
      <c r="J144" s="21" t="s">
        <v>387</v>
      </c>
      <c r="K144" s="22" t="b">
        <v>1</v>
      </c>
      <c r="L144" s="22" t="b">
        <v>1</v>
      </c>
      <c r="M144" s="15" t="str">
        <f t="shared" si="8"/>
        <v xml:space="preserve">    term_false_trigger: "False trigger"</v>
      </c>
      <c r="N144" s="15" t="str">
        <f t="shared" si="9"/>
        <v xml:space="preserve">    term_def_false_trigger: "Blank images (no wildlife or human present). These images commonly occur when a camera is triggered by vegetation blowing in the wind."</v>
      </c>
    </row>
    <row r="145" spans="1:16">
      <c r="B145" s="15">
        <v>57</v>
      </c>
      <c r="C145" s="18" t="s">
        <v>3638</v>
      </c>
      <c r="D145" s="15" t="s">
        <v>0</v>
      </c>
      <c r="E145" s="18" t="s">
        <v>537</v>
      </c>
      <c r="F145" s="20" t="s">
        <v>538</v>
      </c>
      <c r="G145" s="20" t="str">
        <f>"(#"&amp;E145&amp;")=@{{ "&amp;D145&amp;"_"&amp;E145&amp;" }}@@: {{ "&amp;D145&amp;"_def_"&amp;E145&amp;" }}@@"</f>
        <v>(#field_of_view)=@{{ term_field_of_view }}@@: {{ term_def_field_of_view }}@@</v>
      </c>
      <c r="H145" s="18" t="s">
        <v>3758</v>
      </c>
      <c r="I145" s="18"/>
      <c r="J145" s="21" t="s">
        <v>387</v>
      </c>
      <c r="K145" s="22" t="b">
        <v>1</v>
      </c>
      <c r="L145" s="22" t="b">
        <v>1</v>
      </c>
      <c r="M145" s="15" t="str">
        <f t="shared" si="8"/>
        <v xml:space="preserve">    term_field_of_view: "Field of View (FOV)"</v>
      </c>
      <c r="N145" s="15" t="str">
        <f t="shared" si="9"/>
        <v xml:space="preserve">    term_def_field_of_view: "The extent of a scene that is visible in an image (Figure 5); a large FOV is obtained by 'zooming out' from a scene, whilst 'zooming in' will result in a smaller FOV ({{ ref_intext_wearn_gloverkapfer_2017 }})."</v>
      </c>
    </row>
    <row r="146" spans="1:16">
      <c r="B146" s="15">
        <v>58</v>
      </c>
      <c r="C146" s="15" t="s">
        <v>3643</v>
      </c>
      <c r="D146" s="15" t="s">
        <v>0</v>
      </c>
      <c r="E146" s="18" t="s">
        <v>534</v>
      </c>
      <c r="F146" s="20" t="s">
        <v>536</v>
      </c>
      <c r="G146" s="20" t="str">
        <f>"(#"&amp;E146&amp;")=@{{ "&amp;D146&amp;"_"&amp;E146&amp;" }}@@: {{ "&amp;D146&amp;"_def_"&amp;E146&amp;" }}@@"</f>
        <v>(#settings_flash_output)=@{{ term_settings_flash_output }}@@: {{ term_def_settings_flash_output }}@@</v>
      </c>
      <c r="H146" s="18" t="s">
        <v>535</v>
      </c>
      <c r="I146" s="18"/>
      <c r="J146" s="21" t="s">
        <v>387</v>
      </c>
      <c r="K146" s="22" t="b">
        <v>1</v>
      </c>
      <c r="L146" s="22" t="b">
        <v>1</v>
      </c>
      <c r="M146" s="15" t="str">
        <f t="shared" si="8"/>
        <v xml:space="preserve">    term_settings_flash_output: "Flash output"</v>
      </c>
      <c r="N146" s="15" t="str">
        <f t="shared" si="9"/>
        <v xml:space="preserve">    term_def_settings_flash_output: "The camera setting that provides the level of intensity of the flash (if enabled)."</v>
      </c>
    </row>
    <row r="147" spans="1:16">
      <c r="C147" t="s">
        <v>336</v>
      </c>
      <c r="D147" t="s">
        <v>3652</v>
      </c>
      <c r="E147" t="s">
        <v>919</v>
      </c>
      <c r="F147" t="s">
        <v>3655</v>
      </c>
      <c r="H147" s="18" t="s">
        <v>3766</v>
      </c>
      <c r="M147" s="15" t="str">
        <f t="shared" si="8"/>
        <v xml:space="preserve">    mod_appl_mod_divers_rich_gamma: "Gamma richness (&amp;gamma)"</v>
      </c>
      <c r="N147" s="15" t="str">
        <f t="shared" si="9"/>
        <v xml:space="preserve">    mod_appl_def_mod_divers_rich_gamma: "{{ term_def_mod_divers_rich_gamma }}"</v>
      </c>
    </row>
    <row r="148" spans="1:16">
      <c r="A148" s="15" t="s">
        <v>3078</v>
      </c>
      <c r="C148" s="15" t="s">
        <v>336</v>
      </c>
      <c r="D148" s="15" t="s">
        <v>0</v>
      </c>
      <c r="E148" t="s">
        <v>919</v>
      </c>
      <c r="F148" t="s">
        <v>3655</v>
      </c>
      <c r="G148" s="20" t="str">
        <f t="shared" ref="G148:G159" si="11">"(#"&amp;E148&amp;")=@{{ "&amp;D148&amp;"_"&amp;E148&amp;" }}@@: {{ "&amp;D148&amp;"_def_"&amp;E148&amp;" }}@@"</f>
        <v>(#mod_divers_rich_gamma)=@{{ term_mod_divers_rich_gamma }}@@: {{ term_def_mod_divers_rich_gamma }}@@</v>
      </c>
      <c r="H148" s="35" t="s">
        <v>3659</v>
      </c>
      <c r="M148" s="15" t="str">
        <f t="shared" si="8"/>
        <v xml:space="preserve">    term_mod_divers_rich_gamma: "Gamma richness (&amp;gamma)"</v>
      </c>
      <c r="N148" s="15" t="str">
        <f t="shared" si="9"/>
        <v xml:space="preserve">    term_def_mod_divers_rich_gamma: "The number of species across a whole study area {{ ref_intext_wearn_gloverkapfer_2017 }}"</v>
      </c>
    </row>
    <row r="149" spans="1:16">
      <c r="C149" s="15" t="s">
        <v>336</v>
      </c>
      <c r="D149" t="s">
        <v>333</v>
      </c>
      <c r="E149" s="18" t="s">
        <v>1280</v>
      </c>
      <c r="F149" s="20" t="s">
        <v>1279</v>
      </c>
      <c r="G149" s="20" t="str">
        <f t="shared" si="11"/>
        <v>(#mod_rai_hurdle)=@{{ name_mod_rai_hurdle }}@@: {{ name_def_mod_rai_hurdle }}@@</v>
      </c>
      <c r="H149" s="18" t="s">
        <v>3773</v>
      </c>
      <c r="I149" s="18"/>
      <c r="J149" s="21" t="s">
        <v>387</v>
      </c>
      <c r="K149" s="24" t="b">
        <v>0</v>
      </c>
      <c r="L149" s="22" t="b">
        <v>1</v>
      </c>
      <c r="M149" s="15" t="str">
        <f t="shared" si="8"/>
        <v xml:space="preserve">    name_mod_rai_hurdle: "Hurdle"</v>
      </c>
      <c r="N149" s="15" t="str">
        <f t="shared" si="9"/>
        <v xml:space="preserve">    name_def_mod_rai_hurdle: "{{ term_def_mod_rai_hurdle }}"</v>
      </c>
    </row>
    <row r="150" spans="1:16" s="8" customFormat="1">
      <c r="A150" s="15"/>
      <c r="B150" s="15">
        <v>63</v>
      </c>
      <c r="C150" s="15" t="s">
        <v>336</v>
      </c>
      <c r="D150" s="15" t="s">
        <v>0</v>
      </c>
      <c r="E150" s="18" t="s">
        <v>1280</v>
      </c>
      <c r="F150" s="20" t="s">
        <v>3114</v>
      </c>
      <c r="G150" s="20" t="str">
        <f t="shared" si="11"/>
        <v>(#mod_rai_hurdle)=@{{ term_mod_rai_hurdle }}@@: {{ term_def_mod_rai_hurdle }}@@</v>
      </c>
      <c r="H150" s="18" t="s">
        <v>776</v>
      </c>
      <c r="I150" s="18"/>
      <c r="J150" s="21" t="s">
        <v>387</v>
      </c>
      <c r="K150" s="24" t="b">
        <v>0</v>
      </c>
      <c r="L150" s="22" t="b">
        <v>1</v>
      </c>
      <c r="M150" s="15" t="str">
        <f t="shared" si="8"/>
        <v xml:space="preserve">    term_mod_rai_hurdle: "Hurdle model (Mullahy, 1986; Heilbron 1994)"</v>
      </c>
      <c r="N150" s="15" t="str">
        <f t="shared" si="9"/>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O150" s="15"/>
      <c r="P150" s="40"/>
    </row>
    <row r="151" spans="1:16" s="8" customFormat="1">
      <c r="A151" s="15"/>
      <c r="B151" s="15">
        <v>64</v>
      </c>
      <c r="C151" s="15" t="s">
        <v>532</v>
      </c>
      <c r="D151" s="15" t="s">
        <v>0</v>
      </c>
      <c r="E151" s="18" t="s">
        <v>532</v>
      </c>
      <c r="F151" s="20" t="s">
        <v>533</v>
      </c>
      <c r="G151" s="20" t="str">
        <f t="shared" si="11"/>
        <v>(#image)=@{{ term_image }}@@: {{ term_def_image }}@@</v>
      </c>
      <c r="H151" s="18" t="s">
        <v>763</v>
      </c>
      <c r="I151" s="18"/>
      <c r="J151" s="21" t="s">
        <v>387</v>
      </c>
      <c r="K151" s="22" t="b">
        <v>1</v>
      </c>
      <c r="L151" s="22" t="b">
        <v>1</v>
      </c>
      <c r="M151" s="15" t="str">
        <f t="shared" si="8"/>
        <v xml:space="preserve">    term_image: "Image"</v>
      </c>
      <c r="N151" s="15" t="str">
        <f t="shared" si="9"/>
        <v xml:space="preserve">    term_def_image: "An individual image captured by a camera, which may be part of a multi-image sequence (recorded as 'Image Name')."</v>
      </c>
      <c r="O151" s="15"/>
      <c r="P151" s="40"/>
    </row>
    <row r="152" spans="1:16" s="8" customFormat="1">
      <c r="A152" s="15"/>
      <c r="B152" s="15">
        <v>65</v>
      </c>
      <c r="C152" s="18" t="s">
        <v>524</v>
      </c>
      <c r="D152" s="15" t="s">
        <v>0</v>
      </c>
      <c r="E152" s="18" t="s">
        <v>530</v>
      </c>
      <c r="F152" s="20" t="s">
        <v>531</v>
      </c>
      <c r="G152" s="20" t="str">
        <f t="shared" si="11"/>
        <v>(#image_classification)=@{{ term_image_classification }}@@: {{ term_def_image_classification }}@@</v>
      </c>
      <c r="H152" s="18" t="s">
        <v>764</v>
      </c>
      <c r="I152" s="18"/>
      <c r="J152" s="21" t="s">
        <v>387</v>
      </c>
      <c r="K152" s="24" t="b">
        <v>0</v>
      </c>
      <c r="L152" s="22" t="b">
        <v>1</v>
      </c>
      <c r="M152" s="15" t="str">
        <f t="shared" si="8"/>
        <v xml:space="preserve">    term_image_classification: "Image classification"</v>
      </c>
      <c r="N152" s="15" t="str">
        <f t="shared" si="9"/>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O152" s="15"/>
      <c r="P152" s="40"/>
    </row>
    <row r="153" spans="1:16" s="8" customFormat="1">
      <c r="A153" s="15"/>
      <c r="B153" s="15">
        <v>66</v>
      </c>
      <c r="C153" s="18" t="s">
        <v>524</v>
      </c>
      <c r="D153" s="15" t="s">
        <v>0</v>
      </c>
      <c r="E153" s="18" t="s">
        <v>527</v>
      </c>
      <c r="F153" s="20" t="s">
        <v>529</v>
      </c>
      <c r="G153" s="20" t="str">
        <f t="shared" si="11"/>
        <v>(#image_classification_confidence)=@{{ term_image_classification_confidence }}@@: {{ term_def_image_classification_confidence }}@@</v>
      </c>
      <c r="H153" s="18" t="s">
        <v>528</v>
      </c>
      <c r="I153" s="18"/>
      <c r="J153" s="21" t="s">
        <v>387</v>
      </c>
      <c r="K153" s="24" t="b">
        <v>0</v>
      </c>
      <c r="L153" s="22" t="b">
        <v>1</v>
      </c>
      <c r="M153" s="15" t="str">
        <f t="shared" si="8"/>
        <v xml:space="preserve">    term_image_classification_confidence: "Image classification confidence "</v>
      </c>
      <c r="N153" s="15" t="str">
        <f t="shared" si="9"/>
        <v xml:space="preserve">    term_def_image_classification_confidence: "The likelihood of an image containing an object of a certain class (Fennell et al., 2022)."</v>
      </c>
      <c r="O153" s="15"/>
      <c r="P153" s="40"/>
    </row>
    <row r="154" spans="1:16" s="8" customFormat="1">
      <c r="A154" s="15"/>
      <c r="B154" s="15">
        <v>70</v>
      </c>
      <c r="C154" s="18" t="s">
        <v>524</v>
      </c>
      <c r="D154" s="15" t="s">
        <v>0</v>
      </c>
      <c r="E154" s="18" t="s">
        <v>524</v>
      </c>
      <c r="F154" s="18" t="s">
        <v>526</v>
      </c>
      <c r="G154" s="20" t="str">
        <f t="shared" si="11"/>
        <v>(#image_processing)=@{{ term_image_processing }}@@: {{ term_def_image_processing }}@@</v>
      </c>
      <c r="H154" s="18" t="s">
        <v>525</v>
      </c>
      <c r="I154" s="18"/>
      <c r="J154" s="21" t="s">
        <v>387</v>
      </c>
      <c r="K154" s="22" t="b">
        <v>1</v>
      </c>
      <c r="L154" s="22" t="b">
        <v>1</v>
      </c>
      <c r="M154" s="15" t="str">
        <f t="shared" si="8"/>
        <v xml:space="preserve">    term_image_processing: "Image processing"</v>
      </c>
      <c r="N154" s="15" t="str">
        <f t="shared" si="9"/>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O154" s="15"/>
      <c r="P154" s="40"/>
    </row>
    <row r="155" spans="1:16" s="8" customFormat="1">
      <c r="A155" s="15"/>
      <c r="B155" s="15">
        <v>71</v>
      </c>
      <c r="C155" s="18" t="s">
        <v>524</v>
      </c>
      <c r="D155" s="15" t="s">
        <v>0</v>
      </c>
      <c r="E155" s="18" t="s">
        <v>522</v>
      </c>
      <c r="F155" s="18" t="s">
        <v>523</v>
      </c>
      <c r="G155" s="20" t="str">
        <f t="shared" si="11"/>
        <v>(#image_sequence)=@{{ term_image_sequence }}@@: {{ term_def_image_sequence }}@@</v>
      </c>
      <c r="H155" s="18" t="s">
        <v>767</v>
      </c>
      <c r="I155" s="18" t="b">
        <v>1</v>
      </c>
      <c r="J155" s="21" t="s">
        <v>387</v>
      </c>
      <c r="K155" s="22" t="b">
        <v>1</v>
      </c>
      <c r="L155" s="22" t="b">
        <v>0</v>
      </c>
      <c r="M155" s="15" t="str">
        <f t="shared" si="8"/>
        <v xml:space="preserve">    term_image_sequence: "Image Sequence"</v>
      </c>
      <c r="N155" s="15" t="str">
        <f t="shared" si="9"/>
        <v xml:space="preserve">    term_def_image_sequence: "The order of the image in a rapid-fire sequence as reported in the image Exif data (text; e.g., '1 of 1' or '1 of 3'). Leave blank if not applicable."</v>
      </c>
      <c r="O155" s="15"/>
      <c r="P155" s="40"/>
    </row>
    <row r="156" spans="1:16" s="8" customFormat="1">
      <c r="A156" s="15"/>
      <c r="B156" s="15">
        <v>74</v>
      </c>
      <c r="C156" s="18" t="s">
        <v>524</v>
      </c>
      <c r="D156" s="15" t="s">
        <v>0</v>
      </c>
      <c r="E156" s="18" t="s">
        <v>519</v>
      </c>
      <c r="F156" s="20" t="s">
        <v>521</v>
      </c>
      <c r="G156" s="20" t="str">
        <f t="shared" si="11"/>
        <v>(#image_tagging)=@{{ term_image_tagging }}@@: {{ term_def_image_tagging }}@@</v>
      </c>
      <c r="H156" s="18" t="s">
        <v>520</v>
      </c>
      <c r="I156" s="18"/>
      <c r="J156" s="21" t="s">
        <v>387</v>
      </c>
      <c r="K156" s="24" t="b">
        <v>0</v>
      </c>
      <c r="L156" s="22" t="b">
        <v>1</v>
      </c>
      <c r="M156" s="15" t="str">
        <f t="shared" si="8"/>
        <v xml:space="preserve">    term_image_tagging: "Image tagging"</v>
      </c>
      <c r="N156" s="15" t="str">
        <f t="shared" si="9"/>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O156" s="15"/>
      <c r="P156" s="40"/>
    </row>
    <row r="157" spans="1:16" s="8" customFormat="1">
      <c r="A157" s="15"/>
      <c r="B157" s="15">
        <v>78</v>
      </c>
      <c r="C157" s="15"/>
      <c r="D157" s="15" t="s">
        <v>0</v>
      </c>
      <c r="E157" s="18" t="s">
        <v>517</v>
      </c>
      <c r="F157" s="20" t="s">
        <v>518</v>
      </c>
      <c r="G157" s="20" t="str">
        <f t="shared" si="11"/>
        <v>(#imperfect_detection)=@{{ term_imperfect_detection }}@@: {{ term_def_imperfect_detection }}@@</v>
      </c>
      <c r="H157" s="18" t="s">
        <v>771</v>
      </c>
      <c r="I157" s="18"/>
      <c r="J157" s="21" t="s">
        <v>387</v>
      </c>
      <c r="K157" s="24" t="b">
        <v>0</v>
      </c>
      <c r="L157" s="22" t="b">
        <v>1</v>
      </c>
      <c r="M157" s="15" t="str">
        <f t="shared" si="8"/>
        <v xml:space="preserve">    term_imperfect_detection: "Imperfect detection"</v>
      </c>
      <c r="N157" s="15" t="str">
        <f t="shared" si="9"/>
        <v xml:space="preserve">    term_def_imperfect_detection: "Species are often detected 'imperfectly,' meaning that they are not always detected when they are present (e.g., due to cover of vegetation, cryptic nature or small size) (MacKenzie et al., 2004)."</v>
      </c>
      <c r="O157" s="15"/>
      <c r="P157" s="40"/>
    </row>
    <row r="158" spans="1:16" s="8" customFormat="1">
      <c r="A158" s="15"/>
      <c r="B158" s="15">
        <v>79</v>
      </c>
      <c r="C158" s="15"/>
      <c r="D158" s="15" t="s">
        <v>0</v>
      </c>
      <c r="E158" s="18" t="s">
        <v>514</v>
      </c>
      <c r="F158" s="20" t="s">
        <v>516</v>
      </c>
      <c r="G158" s="20" t="str">
        <f t="shared" si="11"/>
        <v>(#independent_detections)=@{{ term_independent_detections }}@@: {{ term_def_independent_detections }}@@</v>
      </c>
      <c r="H158" s="18" t="s">
        <v>515</v>
      </c>
      <c r="I158" s="18"/>
      <c r="J158" s="21" t="s">
        <v>387</v>
      </c>
      <c r="K158" s="24" t="b">
        <v>0</v>
      </c>
      <c r="L158" s="22" t="b">
        <v>1</v>
      </c>
      <c r="M158" s="15" t="str">
        <f t="shared" si="8"/>
        <v xml:space="preserve">    term_independent_detections: "Independent detections"</v>
      </c>
      <c r="N158" s="15" t="str">
        <f t="shared" si="9"/>
        <v xml:space="preserve">    term_def_independent_detections: "Detections that are deemed to be independent based on a user-defined threshold (e.g., 30 minutes)."</v>
      </c>
      <c r="O158" s="15"/>
      <c r="P158" s="40"/>
    </row>
    <row r="159" spans="1:16">
      <c r="B159" s="15">
        <v>81</v>
      </c>
      <c r="C159" s="15" t="s">
        <v>3643</v>
      </c>
      <c r="D159" s="15" t="s">
        <v>0</v>
      </c>
      <c r="E159" s="18" t="s">
        <v>512</v>
      </c>
      <c r="F159" s="20" t="s">
        <v>513</v>
      </c>
      <c r="G159" s="20" t="str">
        <f t="shared" si="11"/>
        <v>(#settings_infrared_illum)=@{{ term_settings_infrared_illum }}@@: {{ term_def_settings_infrared_illum }}@@</v>
      </c>
      <c r="H159" s="18" t="s">
        <v>789</v>
      </c>
      <c r="I159" s="18" t="b">
        <v>1</v>
      </c>
      <c r="J159" s="21" t="s">
        <v>387</v>
      </c>
      <c r="K159" s="22" t="b">
        <v>1</v>
      </c>
      <c r="L159" s="22" t="b">
        <v>1</v>
      </c>
      <c r="M159" s="15" t="str">
        <f t="shared" si="8"/>
        <v xml:space="preserve">    term_settings_infrared_illum: "Infrared illuminator"</v>
      </c>
      <c r="N159" s="15" t="str">
        <f t="shared" si="9"/>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0" spans="1:16">
      <c r="C160" t="s">
        <v>336</v>
      </c>
      <c r="D160" t="s">
        <v>333</v>
      </c>
      <c r="E160" t="s">
        <v>335</v>
      </c>
      <c r="F160" t="s">
        <v>334</v>
      </c>
      <c r="H160" s="18" t="s">
        <v>3770</v>
      </c>
      <c r="M160" s="15" t="str">
        <f t="shared" si="8"/>
        <v xml:space="preserve">    name_mod_is: "Instantaneous sampling (IS)"</v>
      </c>
      <c r="N160" s="15" t="str">
        <f t="shared" si="9"/>
        <v xml:space="preserve">    name_def_mod_is: "{{ term_def_mod_is }}"</v>
      </c>
    </row>
    <row r="161" spans="2:14">
      <c r="B161" s="15">
        <v>82</v>
      </c>
      <c r="C161" s="15" t="s">
        <v>336</v>
      </c>
      <c r="D161" s="15" t="s">
        <v>0</v>
      </c>
      <c r="E161" s="18" t="s">
        <v>1392</v>
      </c>
      <c r="F161" s="20" t="s">
        <v>511</v>
      </c>
      <c r="G161" s="20" t="str">
        <f>"(#"&amp;E161&amp;")=@{{ "&amp;D161&amp;"_"&amp;E161&amp;" }}@@: {{ "&amp;D161&amp;"_def_"&amp;E161&amp;" }}@@"</f>
        <v>(#mod_instantaneous_sampling)=@{{ term_mod_instantaneous_sampling }}@@: {{ term_def_mod_instantaneous_sampling }}@@</v>
      </c>
      <c r="H161" s="18" t="s">
        <v>3162</v>
      </c>
      <c r="I161" s="18"/>
      <c r="J161" s="21" t="s">
        <v>387</v>
      </c>
      <c r="K161" s="24" t="b">
        <v>0</v>
      </c>
      <c r="L161" s="22" t="b">
        <v>1</v>
      </c>
      <c r="M161" s="15" t="str">
        <f t="shared" si="8"/>
        <v xml:space="preserve">    term_mod_instantaneous_sampling: "Instantaneous sampling (IS) (Moeller et al., 2018)"</v>
      </c>
      <c r="N161" s="15" t="str">
        <f t="shared" si="9"/>
        <v xml:space="preserve">    term_def_mod_instantaneous_sampling: "A method used to estimate abundance or [density](/09_gloss_ref/09_glossary.md#density) from time-lapse images from randomly deployed cameras; the number of unique individuals (the count) is needed (Moeller et al., 2018)."</v>
      </c>
    </row>
    <row r="162" spans="2:14">
      <c r="C162" s="15" t="s">
        <v>3750</v>
      </c>
      <c r="D162" s="15" t="s">
        <v>0</v>
      </c>
      <c r="E162" s="18" t="s">
        <v>3748</v>
      </c>
      <c r="F162" s="20" t="s">
        <v>3746</v>
      </c>
      <c r="H162" s="18" t="s">
        <v>3747</v>
      </c>
      <c r="M162" s="15" t="str">
        <f t="shared" si="8"/>
        <v xml:space="preserve">    term_use_intensity: "Intensity of use"</v>
      </c>
      <c r="N162" s="15" t="str">
        <f t="shared" si="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63" spans="2:14">
      <c r="B163" s="15">
        <v>83</v>
      </c>
      <c r="D163" s="15" t="s">
        <v>0</v>
      </c>
      <c r="E163" s="18" t="s">
        <v>509</v>
      </c>
      <c r="F163" s="20" t="s">
        <v>510</v>
      </c>
      <c r="G163" s="20" t="str">
        <f t="shared" ref="G163:G168" si="12">"(#"&amp;E163&amp;")=@{{ "&amp;D163&amp;"_"&amp;E163&amp;" }}@@: {{ "&amp;D163&amp;"_def_"&amp;E163&amp;" }}@@"</f>
        <v>(#intensity_of_use)=@{{ term_intensity_of_use }}@@: {{ term_def_intensity_of_use }}@@</v>
      </c>
      <c r="H163" s="25" t="s">
        <v>772</v>
      </c>
      <c r="I163" s="18"/>
      <c r="J163" s="21" t="s">
        <v>387</v>
      </c>
      <c r="K163" s="24" t="b">
        <v>0</v>
      </c>
      <c r="L163" s="22" t="b">
        <v>1</v>
      </c>
      <c r="M163" s="15" t="str">
        <f t="shared" si="8"/>
        <v xml:space="preserve">    term_intensity_of_use: "Intensity of use (Keim et al., 2019)"</v>
      </c>
      <c r="N163" s="15" t="str">
        <f t="shared" si="9"/>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64" spans="2:14">
      <c r="B164" s="15">
        <v>84</v>
      </c>
      <c r="D164" s="15" t="s">
        <v>0</v>
      </c>
      <c r="E164" s="18" t="s">
        <v>507</v>
      </c>
      <c r="F164" s="20" t="s">
        <v>508</v>
      </c>
      <c r="G164" s="20" t="str">
        <f t="shared" si="12"/>
        <v>(#inter_detection_interval)=@{{ term_inter_detection_interval }}@@: {{ term_def_inter_detection_interval }}@@</v>
      </c>
      <c r="H164" s="18" t="s">
        <v>3157</v>
      </c>
      <c r="I164" s="18"/>
      <c r="J164" s="21" t="s">
        <v>387</v>
      </c>
      <c r="K164" s="22" t="b">
        <v>1</v>
      </c>
      <c r="L164" s="22" t="b">
        <v>1</v>
      </c>
      <c r="M164" s="15" t="str">
        <f t="shared" si="8"/>
        <v xml:space="preserve">    term_inter_detection_interval: "Inter-detection interval"</v>
      </c>
      <c r="N164" s="15" t="str">
        <f t="shared" si="9"/>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65" spans="2:14">
      <c r="B165" s="15">
        <v>85</v>
      </c>
      <c r="C165" s="15" t="s">
        <v>336</v>
      </c>
      <c r="D165" s="15" t="s">
        <v>0</v>
      </c>
      <c r="E165" s="18" t="s">
        <v>372</v>
      </c>
      <c r="F165" s="20" t="s">
        <v>506</v>
      </c>
      <c r="G165" s="20" t="str">
        <f t="shared" si="12"/>
        <v>(#mod_inventory)=@{{ term_mod_inventory }}@@: {{ term_def_mod_inventory }}@@</v>
      </c>
      <c r="H165" s="18" t="s">
        <v>3756</v>
      </c>
      <c r="I165" s="18"/>
      <c r="J165" s="21" t="s">
        <v>387</v>
      </c>
      <c r="K165" s="24" t="b">
        <v>0</v>
      </c>
      <c r="L165" s="22" t="b">
        <v>1</v>
      </c>
      <c r="M165" s="15" t="str">
        <f t="shared" si="8"/>
        <v xml:space="preserve">    term_mod_inventory: "Inventory"</v>
      </c>
      <c r="N165" s="15" t="str">
        <f t="shared" si="9"/>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166" spans="2:14">
      <c r="B166" s="15">
        <v>87</v>
      </c>
      <c r="D166" s="15" t="s">
        <v>0</v>
      </c>
      <c r="E166" s="18" t="s">
        <v>3067</v>
      </c>
      <c r="F166" s="20" t="s">
        <v>3068</v>
      </c>
      <c r="G166" s="20" t="str">
        <f t="shared" si="12"/>
        <v>(#kernel_density_estimator)=@{{ term_kernel_density_estimator }}@@: {{ term_def_kernel_density_estimator }}@@</v>
      </c>
      <c r="H166" s="18" t="s">
        <v>773</v>
      </c>
      <c r="I166" s="18"/>
      <c r="J166" s="21" t="s">
        <v>387</v>
      </c>
      <c r="K166" s="24" t="b">
        <v>0</v>
      </c>
      <c r="L166" s="22" t="b">
        <v>1</v>
      </c>
      <c r="M166" s="15" t="str">
        <f t="shared" si="8"/>
        <v xml:space="preserve">    term_kernel_density_estimator: "Kernel density estimator"</v>
      </c>
      <c r="N166" s="15" t="str">
        <f t="shared" si="9"/>
        <v xml:space="preserve">    term_def_kernel_density_estimator: "The probability of 'utilization' (Jennrich &amp; Turner, 1969); describes the relative probability of use (Powell &amp; Mitchell, 2012)."</v>
      </c>
    </row>
    <row r="167" spans="2:14">
      <c r="B167" s="15">
        <v>91</v>
      </c>
      <c r="C167" s="15" t="s">
        <v>3635</v>
      </c>
      <c r="D167" s="15" t="s">
        <v>0</v>
      </c>
      <c r="E167" s="18" t="s">
        <v>503</v>
      </c>
      <c r="F167" s="20" t="s">
        <v>505</v>
      </c>
      <c r="G167" s="20" t="str">
        <f t="shared" si="12"/>
        <v>(#baitlure_lure)=@{{ term_baitlure_lure }}@@: {{ term_def_baitlure_lure }}@@</v>
      </c>
      <c r="H167" s="18" t="s">
        <v>504</v>
      </c>
      <c r="I167" s="18"/>
      <c r="J167" s="21" t="s">
        <v>387</v>
      </c>
      <c r="K167" s="22" t="b">
        <v>1</v>
      </c>
      <c r="L167" s="22" t="b">
        <v>1</v>
      </c>
      <c r="M167" s="15" t="str">
        <f t="shared" si="8"/>
        <v xml:space="preserve">    term_baitlure_lure: "Lure"</v>
      </c>
      <c r="N167" s="15" t="str">
        <f t="shared" si="9"/>
        <v xml:space="preserve">    term_def_baitlure_lure: "Any substance that draws animals closer; lures include scent (olfactory) lure, visual lure and audible lure (Schlexer, 2008)."</v>
      </c>
    </row>
    <row r="168" spans="2:14">
      <c r="B168" s="15">
        <v>92</v>
      </c>
      <c r="C168" s="18" t="s">
        <v>374</v>
      </c>
      <c r="D168" s="15" t="s">
        <v>0</v>
      </c>
      <c r="E168" s="18" t="s">
        <v>500</v>
      </c>
      <c r="F168" s="20" t="s">
        <v>502</v>
      </c>
      <c r="G168" s="20" t="str">
        <f t="shared" si="12"/>
        <v>(#typeid_marked)=@{{ term_typeid_marked }}@@: {{ term_def_typeid_marked }}@@</v>
      </c>
      <c r="H168" s="18" t="s">
        <v>501</v>
      </c>
      <c r="I168" s="18"/>
      <c r="J168" s="21" t="s">
        <v>387</v>
      </c>
      <c r="K168" s="24" t="b">
        <v>0</v>
      </c>
      <c r="L168" s="22" t="b">
        <v>1</v>
      </c>
      <c r="M168" s="15" t="str">
        <f t="shared" si="8"/>
        <v xml:space="preserve">    term_typeid_marked: "Marked individuals */ populations */ species "</v>
      </c>
      <c r="N168" s="15" t="str">
        <f t="shared" si="9"/>
        <v xml:space="preserve">    term_def_typeid_marked: "Individuals, populations, or species (varies with modelling approach and context) that can be identified using natural or artificial markings (e.g., coat patterns, scars, tags, collars)."</v>
      </c>
    </row>
    <row r="169" spans="2:14">
      <c r="C169" t="s">
        <v>336</v>
      </c>
      <c r="D169" t="s">
        <v>333</v>
      </c>
      <c r="E169" t="s">
        <v>360</v>
      </c>
      <c r="F169" t="s">
        <v>359</v>
      </c>
      <c r="H169" s="18" t="s">
        <v>3787</v>
      </c>
      <c r="M169" s="15" t="str">
        <f t="shared" si="8"/>
        <v xml:space="preserve">    name_mod_mr: "Mark-resight (MR)"</v>
      </c>
      <c r="N169" s="15" t="str">
        <f t="shared" si="9"/>
        <v xml:space="preserve">    name_def_mod_mr: "{{ term_def_mod_mr }}"</v>
      </c>
    </row>
    <row r="170" spans="2:14">
      <c r="B170" s="15">
        <v>93</v>
      </c>
      <c r="C170" s="15" t="s">
        <v>336</v>
      </c>
      <c r="D170" s="15" t="s">
        <v>0</v>
      </c>
      <c r="E170" s="18" t="s">
        <v>360</v>
      </c>
      <c r="F170" s="20" t="s">
        <v>499</v>
      </c>
      <c r="G170" s="20" t="str">
        <f t="shared" ref="G170:G175" si="13">"(#"&amp;E170&amp;")=@{{ "&amp;D170&amp;"_"&amp;E170&amp;" }}@@: {{ "&amp;D170&amp;"_def_"&amp;E170&amp;" }}@@"</f>
        <v>(#mod_mr)=@{{ term_mod_mr }}@@: {{ term_def_mod_mr }}@@</v>
      </c>
      <c r="H170" s="18" t="s">
        <v>3757</v>
      </c>
      <c r="I170" s="18"/>
      <c r="J170" s="21" t="s">
        <v>387</v>
      </c>
      <c r="K170" s="24" t="b">
        <v>0</v>
      </c>
      <c r="L170" s="22" t="b">
        <v>1</v>
      </c>
      <c r="M170" s="15" t="str">
        <f t="shared" si="8"/>
        <v xml:space="preserve">    term_mod_mr: "Mark-resight (MR) model (Arnason et al., 1991; McClintock et al., 2009)"</v>
      </c>
      <c r="N170" s="15" t="str">
        <f t="shared" si="9"/>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71" spans="2:14">
      <c r="B171" s="15">
        <v>94</v>
      </c>
      <c r="D171" s="15" t="s">
        <v>0</v>
      </c>
      <c r="E171" s="18" t="s">
        <v>496</v>
      </c>
      <c r="F171" s="20" t="s">
        <v>498</v>
      </c>
      <c r="G171" s="20" t="str">
        <f t="shared" si="13"/>
        <v>(#metadata)=@{{ term_metadata }}@@: {{ term_def_metadata }}@@</v>
      </c>
      <c r="H171" s="18" t="s">
        <v>497</v>
      </c>
      <c r="I171" s="18"/>
      <c r="J171" s="21" t="s">
        <v>387</v>
      </c>
      <c r="K171" s="22" t="b">
        <v>1</v>
      </c>
      <c r="L171" s="22" t="b">
        <v>1</v>
      </c>
      <c r="M171" s="15" t="str">
        <f t="shared" si="8"/>
        <v xml:space="preserve">    term_metadata: "Metadata"</v>
      </c>
      <c r="N171" s="15" t="str">
        <f t="shared" si="9"/>
        <v xml:space="preserve">    term_def_metadata: "Data that provides information about other data (e.g., the number of images on an SD card)."</v>
      </c>
    </row>
    <row r="172" spans="2:14">
      <c r="B172" s="15">
        <v>95</v>
      </c>
      <c r="C172" s="15" t="s">
        <v>336</v>
      </c>
      <c r="D172" s="15" t="s">
        <v>0</v>
      </c>
      <c r="E172" s="18" t="s">
        <v>1394</v>
      </c>
      <c r="F172" s="20" t="s">
        <v>495</v>
      </c>
      <c r="G172" s="20" t="str">
        <f t="shared" si="13"/>
        <v>(#mod_modelling_assumption)=@{{ term_mod_modelling_assumption }}@@: {{ term_def_mod_modelling_assumption }}@@</v>
      </c>
      <c r="H172" s="18" t="s">
        <v>853</v>
      </c>
      <c r="I172" s="18"/>
      <c r="J172" s="21" t="s">
        <v>387</v>
      </c>
      <c r="K172" s="24" t="b">
        <v>0</v>
      </c>
      <c r="L172" s="22" t="b">
        <v>1</v>
      </c>
      <c r="M172" s="15" t="str">
        <f t="shared" si="8"/>
        <v xml:space="preserve">    term_mod_modelling_assumption: "Model assumption"</v>
      </c>
      <c r="N172" s="15" t="str">
        <f t="shared" si="9"/>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73" spans="2:14">
      <c r="B173" s="15">
        <v>96</v>
      </c>
      <c r="C173" s="15" t="s">
        <v>336</v>
      </c>
      <c r="D173" s="15" t="s">
        <v>0</v>
      </c>
      <c r="E173" s="18" t="s">
        <v>1393</v>
      </c>
      <c r="F173" s="20" t="s">
        <v>494</v>
      </c>
      <c r="G173" s="20" t="str">
        <f t="shared" si="13"/>
        <v>(#mod_modelling_approach)=@{{ term_mod_modelling_approach }}@@: {{ term_def_mod_modelling_approach }}@@</v>
      </c>
      <c r="H173" s="18" t="s">
        <v>3163</v>
      </c>
      <c r="I173" s="18"/>
      <c r="J173" s="21" t="s">
        <v>387</v>
      </c>
      <c r="K173" s="22" t="b">
        <v>1</v>
      </c>
      <c r="L173" s="22" t="b">
        <v>1</v>
      </c>
      <c r="M173" s="15" t="str">
        <f t="shared" si="8"/>
        <v xml:space="preserve">    term_mod_modelling_approach: "Modelling approach"</v>
      </c>
      <c r="N173" s="15" t="str">
        <f t="shared" si="9"/>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74" spans="2:14">
      <c r="C174" s="15" t="s">
        <v>336</v>
      </c>
      <c r="D174" t="s">
        <v>333</v>
      </c>
      <c r="E174" s="18" t="s">
        <v>1283</v>
      </c>
      <c r="F174" s="20" t="s">
        <v>1282</v>
      </c>
      <c r="G174" s="20" t="str">
        <f t="shared" si="13"/>
        <v>(#mod_rai_nb)=@{{ name_mod_rai_nb }}@@: {{ name_def_mod_rai_nb }}@@</v>
      </c>
      <c r="H174" s="18" t="s">
        <v>3774</v>
      </c>
      <c r="I174" s="18"/>
      <c r="J174" s="21" t="s">
        <v>387</v>
      </c>
      <c r="K174" s="24" t="b">
        <v>0</v>
      </c>
      <c r="L174" s="22" t="b">
        <v>1</v>
      </c>
      <c r="M174" s="15" t="str">
        <f t="shared" si="8"/>
        <v xml:space="preserve">    name_mod_rai_nb: "Negative binomial (NB)"</v>
      </c>
      <c r="N174" s="15" t="str">
        <f t="shared" si="9"/>
        <v xml:space="preserve">    name_def_mod_rai_nb: "{{ term_def_mod_rai_nb }}"</v>
      </c>
    </row>
    <row r="175" spans="2:14">
      <c r="B175" s="15">
        <v>98</v>
      </c>
      <c r="C175" s="15" t="s">
        <v>336</v>
      </c>
      <c r="D175" s="15" t="s">
        <v>0</v>
      </c>
      <c r="E175" s="18" t="s">
        <v>1283</v>
      </c>
      <c r="F175" s="20" t="s">
        <v>493</v>
      </c>
      <c r="G175" s="20" t="str">
        <f t="shared" si="13"/>
        <v>(#mod_rai_nb)=@{{ term_mod_rai_nb }}@@: {{ term_def_mod_rai_nb }}@@</v>
      </c>
      <c r="H175" s="18" t="s">
        <v>492</v>
      </c>
      <c r="I175" s="18"/>
      <c r="J175" s="21" t="s">
        <v>387</v>
      </c>
      <c r="K175" s="24" t="b">
        <v>0</v>
      </c>
      <c r="L175" s="22" t="b">
        <v>1</v>
      </c>
      <c r="M175" s="15" t="str">
        <f t="shared" si="8"/>
        <v xml:space="preserve">    term_mod_rai_nb: "Negative binomial (NB) regression (Mullahy, 1986)"</v>
      </c>
      <c r="N175" s="15" t="str">
        <f t="shared" si="9"/>
        <v xml:space="preserve">    term_def_mod_rai_nb: "A regression model used for count data with overdispersion but without zero-inflation. [relative abundance indices]"</v>
      </c>
    </row>
    <row r="176" spans="2:14">
      <c r="C176" t="s">
        <v>336</v>
      </c>
      <c r="D176" t="s">
        <v>333</v>
      </c>
      <c r="E176" t="s">
        <v>350</v>
      </c>
      <c r="F176" t="s">
        <v>349</v>
      </c>
      <c r="H176" s="18" t="s">
        <v>3788</v>
      </c>
      <c r="M176" s="15" t="str">
        <f t="shared" si="8"/>
        <v xml:space="preserve">    name_mod_nmixture: "N-mixture"</v>
      </c>
      <c r="N176" s="15" t="str">
        <f t="shared" si="9"/>
        <v xml:space="preserve">    name_def_mod_nmixture: "{{ term_def_mod_nmixture }}"</v>
      </c>
    </row>
    <row r="177" spans="1:15">
      <c r="B177" s="15">
        <v>104</v>
      </c>
      <c r="C177" s="15" t="s">
        <v>336</v>
      </c>
      <c r="D177" s="15" t="s">
        <v>0</v>
      </c>
      <c r="E177" s="18" t="s">
        <v>1395</v>
      </c>
      <c r="F177" s="18" t="s">
        <v>491</v>
      </c>
      <c r="G177" s="20" t="str">
        <f>"(#"&amp;E177&amp;")=@{{ "&amp;D177&amp;"_"&amp;E177&amp;" }}@@: {{ "&amp;D177&amp;"_def_"&amp;E177&amp;" }}@@"</f>
        <v>(#mod_n_mixture)=@{{ term_mod_n_mixture }}@@: {{ term_def_mod_n_mixture }}@@</v>
      </c>
      <c r="H177" s="18" t="s">
        <v>777</v>
      </c>
      <c r="I177" s="18"/>
      <c r="J177" s="21" t="s">
        <v>387</v>
      </c>
      <c r="K177" s="24" t="b">
        <v>0</v>
      </c>
      <c r="L177" s="22" t="b">
        <v>1</v>
      </c>
      <c r="M177" s="15" t="str">
        <f t="shared" si="8"/>
        <v xml:space="preserve">    term_mod_n_mixture: "N-mixture models"</v>
      </c>
      <c r="N177" s="15" t="str">
        <f t="shared" si="9"/>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78" spans="1:15">
      <c r="C178" t="s">
        <v>336</v>
      </c>
      <c r="D178" t="s">
        <v>3652</v>
      </c>
      <c r="E178" t="s">
        <v>368</v>
      </c>
      <c r="F178" s="15" t="s">
        <v>380</v>
      </c>
      <c r="H178" s="18" t="s">
        <v>3771</v>
      </c>
      <c r="M178" s="15" t="str">
        <f t="shared" si="8"/>
        <v xml:space="preserve">    mod_appl_mod_occupancy: "Occupancy"</v>
      </c>
      <c r="N178" s="15" t="str">
        <f t="shared" si="9"/>
        <v xml:space="preserve">    mod_appl_def_mod_occupancy: "{{ term_def_mod_occupancy }}"</v>
      </c>
    </row>
    <row r="179" spans="1:15">
      <c r="C179" t="s">
        <v>336</v>
      </c>
      <c r="D179" t="s">
        <v>333</v>
      </c>
      <c r="E179" t="s">
        <v>368</v>
      </c>
      <c r="F179" t="s">
        <v>380</v>
      </c>
      <c r="H179" s="18" t="s">
        <v>3771</v>
      </c>
      <c r="M179" s="15" t="str">
        <f t="shared" si="8"/>
        <v xml:space="preserve">    name_mod_occupancy: "Occupancy"</v>
      </c>
      <c r="N179" s="15" t="str">
        <f t="shared" si="9"/>
        <v xml:space="preserve">    name_def_mod_occupancy: "{{ term_def_mod_occupancy }}"</v>
      </c>
    </row>
    <row r="180" spans="1:15">
      <c r="A180" s="40"/>
      <c r="B180" s="40"/>
      <c r="C180" s="8" t="s">
        <v>374</v>
      </c>
      <c r="D180" s="8" t="s">
        <v>333</v>
      </c>
      <c r="E180" s="8" t="s">
        <v>381</v>
      </c>
      <c r="F180" s="8" t="s">
        <v>380</v>
      </c>
      <c r="G180" s="20" t="str">
        <f t="shared" ref="G180:G187" si="14">"(#"&amp;E180&amp;")=@{{ "&amp;D180&amp;"_"&amp;E180&amp;" }}@@: {{ "&amp;D180&amp;"_def_"&amp;E180&amp;" }}@@"</f>
        <v>(#obj_occupancy)=@{{ name_obj_occupancy }}@@: {{ name_def_obj_occupancy }}@@</v>
      </c>
      <c r="H180" s="40" t="s">
        <v>3670</v>
      </c>
      <c r="I180" s="40"/>
      <c r="J180" s="40"/>
      <c r="K180" s="40"/>
      <c r="L180" s="40"/>
      <c r="M180" s="40" t="str">
        <f t="shared" si="8"/>
        <v xml:space="preserve">    name_obj_occupancy: "Occupancy"</v>
      </c>
      <c r="N180" s="15" t="str">
        <f t="shared" si="9"/>
        <v xml:space="preserve">    name_def_obj_occupancy: "The probability a site is occupied by the species {{ ref_intext_mackenzie_et_al_2002 }}. Occupancy is also highly suitable for evaluating broad-scale patterns of species distribution {{ ref_intext_wearn_gloverkapfer_2017 }}."</v>
      </c>
      <c r="O180" s="40"/>
    </row>
    <row r="181" spans="1:15">
      <c r="B181" s="15">
        <v>107</v>
      </c>
      <c r="C181" t="s">
        <v>374</v>
      </c>
      <c r="D181" s="15" t="s">
        <v>0</v>
      </c>
      <c r="E181" s="18" t="s">
        <v>490</v>
      </c>
      <c r="F181" s="20" t="s">
        <v>380</v>
      </c>
      <c r="G181" s="20" t="str">
        <f t="shared" si="14"/>
        <v>(#occupancy)=@{{ term_occupancy }}@@: {{ term_def_occupancy }}@@</v>
      </c>
      <c r="H181" s="18" t="s">
        <v>3669</v>
      </c>
      <c r="I181" s="18"/>
      <c r="J181" s="21" t="s">
        <v>387</v>
      </c>
      <c r="K181" s="22" t="b">
        <v>1</v>
      </c>
      <c r="L181" s="22" t="b">
        <v>1</v>
      </c>
      <c r="M181" s="15" t="str">
        <f t="shared" si="8"/>
        <v xml:space="preserve">    term_occupancy: "Occupancy"</v>
      </c>
      <c r="N181" s="15" t="str">
        <f t="shared" si="9"/>
        <v xml:space="preserve">    term_def_occupancy: "The probability a site is occupied by the species {{ ref_intext_mackenzie_et_al_2002 }}"</v>
      </c>
    </row>
    <row r="182" spans="1:15">
      <c r="B182" s="15">
        <v>108</v>
      </c>
      <c r="C182" s="15" t="s">
        <v>336</v>
      </c>
      <c r="D182" s="15" t="s">
        <v>0</v>
      </c>
      <c r="E182" s="18" t="s">
        <v>368</v>
      </c>
      <c r="F182" s="20" t="s">
        <v>489</v>
      </c>
      <c r="G182" s="20" t="str">
        <f t="shared" si="14"/>
        <v>(#mod_occupancy)=@{{ term_mod_occupancy }}@@: {{ term_def_mod_occupancy }}@@</v>
      </c>
      <c r="H182" s="18" t="s">
        <v>488</v>
      </c>
      <c r="I182" s="18"/>
      <c r="J182" s="21" t="s">
        <v>387</v>
      </c>
      <c r="K182" s="24" t="b">
        <v>0</v>
      </c>
      <c r="L182" s="22" t="b">
        <v>1</v>
      </c>
      <c r="M182" s="15" t="str">
        <f t="shared" si="8"/>
        <v xml:space="preserve">    term_mod_occupancy: "Occupancy model (MacKenzie et al., 2002)"</v>
      </c>
      <c r="N182" s="15" t="str">
        <f t="shared" si="9"/>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83" spans="1:15">
      <c r="B183" s="15">
        <v>109</v>
      </c>
      <c r="C183" s="15" t="s">
        <v>336</v>
      </c>
      <c r="D183" s="15" t="s">
        <v>0</v>
      </c>
      <c r="E183" s="18" t="s">
        <v>1396</v>
      </c>
      <c r="F183" s="18" t="s">
        <v>487</v>
      </c>
      <c r="G183" s="20" t="str">
        <f t="shared" si="14"/>
        <v>(#mod_overdispersion)=@{{ term_mod_overdispersion }}@@: {{ term_def_mod_overdispersion }}@@</v>
      </c>
      <c r="H183" s="18" t="s">
        <v>486</v>
      </c>
      <c r="I183" s="18"/>
      <c r="J183" s="21" t="s">
        <v>387</v>
      </c>
      <c r="K183" s="24" t="b">
        <v>0</v>
      </c>
      <c r="L183" s="22" t="b">
        <v>1</v>
      </c>
      <c r="M183" s="15" t="str">
        <f t="shared" si="8"/>
        <v xml:space="preserve">    term_mod_overdispersion: "Overdispersion"</v>
      </c>
      <c r="N183" s="15" t="str">
        <f t="shared" si="9"/>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84" spans="1:15">
      <c r="B184" s="15">
        <v>110</v>
      </c>
      <c r="C184" s="15" t="s">
        <v>3636</v>
      </c>
      <c r="D184" s="15" t="s">
        <v>0</v>
      </c>
      <c r="E184" s="18" t="s">
        <v>484</v>
      </c>
      <c r="F184" s="20" t="s">
        <v>485</v>
      </c>
      <c r="G184" s="20" t="str">
        <f t="shared" si="14"/>
        <v>(#sampledesign_paired)=@{{ term_sampledesign_paired }}@@: {{ term_def_sampledesign_paired }}@@</v>
      </c>
      <c r="H184" s="18" t="s">
        <v>785</v>
      </c>
      <c r="I184" s="18"/>
      <c r="J184" s="21" t="s">
        <v>387</v>
      </c>
      <c r="K184" s="22" t="b">
        <v>1</v>
      </c>
      <c r="L184" s="22" t="b">
        <v>1</v>
      </c>
      <c r="M184" s="15" t="str">
        <f t="shared" si="8"/>
        <v xml:space="preserve">    term_sampledesign_paired: "Paired design"</v>
      </c>
      <c r="N184" s="15" t="str">
        <f t="shared" si="9"/>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85" spans="1:15">
      <c r="B185" s="15">
        <v>111</v>
      </c>
      <c r="C185" s="18" t="s">
        <v>374</v>
      </c>
      <c r="D185" s="15" t="s">
        <v>0</v>
      </c>
      <c r="E185" s="18" t="s">
        <v>482</v>
      </c>
      <c r="F185" s="20" t="s">
        <v>483</v>
      </c>
      <c r="G185" s="20" t="str">
        <f t="shared" si="14"/>
        <v>(#typeid_partially_marked)=@{{ term_typeid_partially_marked }}@@: {{ term_def_typeid_partially_marked }}@@</v>
      </c>
      <c r="H185" s="18" t="s">
        <v>860</v>
      </c>
      <c r="I185" s="18"/>
      <c r="J185" s="21" t="s">
        <v>387</v>
      </c>
      <c r="K185" s="24" t="b">
        <v>0</v>
      </c>
      <c r="L185" s="22" t="b">
        <v>1</v>
      </c>
      <c r="M185" s="15" t="str">
        <f t="shared" si="8"/>
        <v xml:space="preserve">    term_typeid_partially_marked: "Partially marked individuals */ populations */ species "</v>
      </c>
      <c r="N185" s="15" t="str">
        <f t="shared" si="9"/>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86" spans="1:15">
      <c r="C186" s="15" t="s">
        <v>336</v>
      </c>
      <c r="D186" t="s">
        <v>333</v>
      </c>
      <c r="E186" s="18" t="s">
        <v>916</v>
      </c>
      <c r="F186" s="20" t="s">
        <v>1277</v>
      </c>
      <c r="G186" s="20" t="str">
        <f t="shared" si="14"/>
        <v>(#mod_rai_poisson)=@{{ name_mod_rai_poisson }}@@: {{ name_def_mod_rai_poisson }}@@</v>
      </c>
      <c r="H186" s="18" t="s">
        <v>3775</v>
      </c>
      <c r="I186" s="18"/>
      <c r="J186" s="21" t="s">
        <v>387</v>
      </c>
      <c r="K186" s="24" t="b">
        <v>0</v>
      </c>
      <c r="L186" s="22" t="b">
        <v>1</v>
      </c>
      <c r="M186" s="15" t="str">
        <f t="shared" si="8"/>
        <v xml:space="preserve">    name_mod_rai_poisson: "Poisson"</v>
      </c>
      <c r="N186" s="15" t="str">
        <f t="shared" si="9"/>
        <v xml:space="preserve">    name_def_mod_rai_poisson: "{{ term_def_mod_rai_poisson }}"</v>
      </c>
    </row>
    <row r="187" spans="1:15">
      <c r="B187" s="15">
        <v>113</v>
      </c>
      <c r="C187" s="15" t="s">
        <v>336</v>
      </c>
      <c r="D187" s="15" t="s">
        <v>0</v>
      </c>
      <c r="E187" s="18" t="s">
        <v>916</v>
      </c>
      <c r="F187" s="20" t="s">
        <v>481</v>
      </c>
      <c r="G187" s="20" t="str">
        <f t="shared" si="14"/>
        <v>(#mod_rai_poisson)=@{{ term_mod_rai_poisson }}@@: {{ term_def_mod_rai_poisson }}@@</v>
      </c>
      <c r="H187" s="18" t="s">
        <v>480</v>
      </c>
      <c r="I187" s="18"/>
      <c r="J187" s="21" t="s">
        <v>387</v>
      </c>
      <c r="K187" s="24" t="b">
        <v>0</v>
      </c>
      <c r="L187" s="22" t="b">
        <v>1</v>
      </c>
      <c r="M187" s="15" t="str">
        <f t="shared" si="8"/>
        <v xml:space="preserve">    term_mod_rai_poisson: "Poisson regression"</v>
      </c>
      <c r="N187" s="15" t="str">
        <f t="shared" si="9"/>
        <v xml:space="preserve">    term_def_mod_rai_poisson: "A regression model for count data used when data are not overdispersed or zero-inflated (Lambert, 1992). [relative abundance indices]"</v>
      </c>
    </row>
    <row r="188" spans="1:15">
      <c r="C188" t="s">
        <v>336</v>
      </c>
      <c r="D188" t="s">
        <v>3652</v>
      </c>
      <c r="E188" t="s">
        <v>362</v>
      </c>
      <c r="F188" s="15" t="s">
        <v>3368</v>
      </c>
      <c r="H188" s="18" t="s">
        <v>3763</v>
      </c>
      <c r="M188" s="15" t="str">
        <f t="shared" si="8"/>
        <v xml:space="preserve">    mod_appl_mod_cr_cmr: "Population size / Absolute abundance / Vital rates / Density; Marked"</v>
      </c>
      <c r="N188" s="15" t="str">
        <f t="shared" si="9"/>
        <v xml:space="preserve">    mod_appl_def_mod_cr_cmr: "{{ term_def_mod_cr_cmr }}"</v>
      </c>
    </row>
    <row r="189" spans="1:15">
      <c r="C189" s="15" t="s">
        <v>3750</v>
      </c>
      <c r="D189" s="15" t="s">
        <v>0</v>
      </c>
      <c r="E189" s="18" t="s">
        <v>3749</v>
      </c>
      <c r="F189" s="20" t="s">
        <v>3745</v>
      </c>
      <c r="H189" s="61" t="s">
        <v>3744</v>
      </c>
      <c r="M189" s="15" t="str">
        <f t="shared" si="8"/>
        <v xml:space="preserve">    term_use_probability: "Probability of use"</v>
      </c>
      <c r="N189" s="15" t="str">
        <f t="shared" si="9"/>
        <v xml:space="preserve">    term_def_use_probability: "“the probability of at least one, use event of that resource unit during a unit of time” (i.e.,  would a particular resource unit be used at least once) (Keim et al., 2019)."</v>
      </c>
    </row>
    <row r="190" spans="1:15">
      <c r="B190" s="15">
        <v>114</v>
      </c>
      <c r="C190" s="18" t="s">
        <v>478</v>
      </c>
      <c r="D190" s="15" t="s">
        <v>0</v>
      </c>
      <c r="E190" s="18" t="s">
        <v>478</v>
      </c>
      <c r="F190" s="20" t="s">
        <v>479</v>
      </c>
      <c r="G190" s="20" t="str">
        <f>"(#"&amp;E190&amp;")=@{{ "&amp;D190&amp;"_"&amp;E190&amp;" }}@@: {{ "&amp;D190&amp;"_def_"&amp;E190&amp;" }}@@"</f>
        <v>(#project)=@{{ term_project }}@@: {{ term_def_project }}@@</v>
      </c>
      <c r="H190" s="18" t="s">
        <v>781</v>
      </c>
      <c r="I190" s="18"/>
      <c r="J190" s="21" t="s">
        <v>387</v>
      </c>
      <c r="K190" s="22" t="b">
        <v>1</v>
      </c>
      <c r="L190" s="22" t="b">
        <v>1</v>
      </c>
      <c r="M190" s="15" t="str">
        <f t="shared" si="8"/>
        <v xml:space="preserve">    term_project: "Project"</v>
      </c>
      <c r="N190" s="15" t="str">
        <f t="shared" si="9"/>
        <v xml:space="preserve">    term_def_project: "A scientific study, inventory or monitoring program that has a certain objective, defined methods, and a defined boundary in space and time (recorded as 'Project Name')."</v>
      </c>
    </row>
    <row r="191" spans="1:15">
      <c r="B191" s="15">
        <v>119</v>
      </c>
      <c r="D191" s="15" t="s">
        <v>0</v>
      </c>
      <c r="E191" s="18" t="s">
        <v>475</v>
      </c>
      <c r="F191" s="20" t="s">
        <v>477</v>
      </c>
      <c r="G191" s="20" t="str">
        <f>"(#"&amp;E191&amp;")=@{{ "&amp;D191&amp;"_"&amp;E191&amp;" }}@@: {{ "&amp;D191&amp;"_def_"&amp;E191&amp;" }}@@"</f>
        <v>(#pseudoreplication)=@{{ term_pseudoreplication }}@@: {{ term_def_pseudoreplication }}@@</v>
      </c>
      <c r="H191" s="18" t="s">
        <v>476</v>
      </c>
      <c r="I191" s="18"/>
      <c r="J191" s="21" t="s">
        <v>387</v>
      </c>
      <c r="K191" s="24" t="b">
        <v>0</v>
      </c>
      <c r="L191" s="22" t="b">
        <v>1</v>
      </c>
      <c r="M191" s="15" t="str">
        <f t="shared" si="8"/>
        <v xml:space="preserve">    term_pseudoreplication: "Pseudoreplication"</v>
      </c>
      <c r="N191" s="15" t="str">
        <f t="shared" si="9"/>
        <v xml:space="preserve">    term_def_pseudoreplication: "When observations are not statistically independent (spatially or temporally) but are treated as if they are independent."</v>
      </c>
    </row>
    <row r="192" spans="1:15">
      <c r="B192" s="15">
        <v>122</v>
      </c>
      <c r="C192" s="15" t="s">
        <v>3636</v>
      </c>
      <c r="D192" s="15" t="s">
        <v>0</v>
      </c>
      <c r="E192" s="18" t="s">
        <v>473</v>
      </c>
      <c r="F192" s="20" t="s">
        <v>1292</v>
      </c>
      <c r="G192" s="20" t="str">
        <f>"(#"&amp;E192&amp;")=@{{ "&amp;D192&amp;"_"&amp;E192&amp;" }}@@: {{ "&amp;D192&amp;"_def_"&amp;E192&amp;" }}@@"</f>
        <v>(#sampledesign_random)=@{{ term_sampledesign_random }}@@: {{ term_def_sampledesign_random }}@@</v>
      </c>
      <c r="H192" s="18" t="s">
        <v>474</v>
      </c>
      <c r="I192" s="18"/>
      <c r="J192" s="21" t="s">
        <v>387</v>
      </c>
      <c r="K192" s="22" t="b">
        <v>1</v>
      </c>
      <c r="L192" s="22" t="b">
        <v>1</v>
      </c>
      <c r="M192" s="15" t="str">
        <f t="shared" si="8"/>
        <v xml:space="preserve">    term_sampledesign_random: "Random (or 'simple random') design"</v>
      </c>
      <c r="N192" s="15" t="str">
        <f t="shared" si="9"/>
        <v xml:space="preserve">    term_def_sampledesign_random: "Cameras occur at randomized camera locations (or sample stations) across the area of interest, sometimes with a predetermined minimum distance between camera locations (or sample stations)."</v>
      </c>
    </row>
    <row r="193" spans="1:15">
      <c r="C193" t="s">
        <v>336</v>
      </c>
      <c r="D193" t="s">
        <v>333</v>
      </c>
      <c r="E193" t="s">
        <v>346</v>
      </c>
      <c r="F193" t="s">
        <v>345</v>
      </c>
      <c r="H193" s="18" t="s">
        <v>3779</v>
      </c>
      <c r="M193" s="15" t="str">
        <f t="shared" si="8"/>
        <v xml:space="preserve">    name_mod_rest: "Random encounter and staying time (REST)"</v>
      </c>
      <c r="N193" s="15" t="str">
        <f t="shared" si="9"/>
        <v xml:space="preserve">    name_def_mod_rest: "{{ term_def_mod_rest }}"</v>
      </c>
    </row>
    <row r="194" spans="1:15">
      <c r="B194" s="15">
        <v>123</v>
      </c>
      <c r="C194" s="15" t="s">
        <v>336</v>
      </c>
      <c r="D194" s="15" t="s">
        <v>0</v>
      </c>
      <c r="E194" s="18" t="s">
        <v>346</v>
      </c>
      <c r="F194" s="18" t="s">
        <v>3115</v>
      </c>
      <c r="G194" s="20" t="str">
        <f>"(#"&amp;E194&amp;")=@{{ "&amp;D194&amp;"_"&amp;E194&amp;" }}@@: {{ "&amp;D194&amp;"_def_"&amp;E194&amp;" }}@@"</f>
        <v>(#mod_rest)=@{{ term_mod_rest }}@@: {{ term_def_mod_rest }}@@</v>
      </c>
      <c r="H194" s="18" t="s">
        <v>472</v>
      </c>
      <c r="I194" s="18"/>
      <c r="J194" s="21" t="s">
        <v>387</v>
      </c>
      <c r="K194" s="24" t="b">
        <v>0</v>
      </c>
      <c r="L194" s="22" t="b">
        <v>1</v>
      </c>
      <c r="M194" s="15" t="str">
        <f t="shared" ref="M194:M257" si="15">"    "&amp;D194&amp;"_"&amp;E194&amp;": """&amp;F194&amp;""""</f>
        <v xml:space="preserve">    term_mod_rest: "Random encounter and staying time (REST) model (Nakashima et al., 2018)"</v>
      </c>
      <c r="N194" s="15" t="str">
        <f t="shared" ref="N194:N257" si="16">IF(H194=999,"",("    "&amp;D194&amp;"_def_"&amp;E194&amp;": """&amp;H194&amp;""""))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95" spans="1:15">
      <c r="C195" t="s">
        <v>336</v>
      </c>
      <c r="D195" t="s">
        <v>333</v>
      </c>
      <c r="E195" t="s">
        <v>348</v>
      </c>
      <c r="F195" t="s">
        <v>347</v>
      </c>
      <c r="H195" s="18" t="s">
        <v>3778</v>
      </c>
      <c r="M195" s="15" t="str">
        <f t="shared" si="15"/>
        <v xml:space="preserve">    name_mod_rem: "Random encounter model (REM)"</v>
      </c>
      <c r="N195" s="15" t="str">
        <f t="shared" si="16"/>
        <v xml:space="preserve">    name_def_mod_rem: "{{ term_def_mod_rem }}"</v>
      </c>
    </row>
    <row r="196" spans="1:15">
      <c r="B196" s="15">
        <v>124</v>
      </c>
      <c r="C196" s="15" t="s">
        <v>336</v>
      </c>
      <c r="D196" s="15" t="s">
        <v>0</v>
      </c>
      <c r="E196" s="18" t="s">
        <v>348</v>
      </c>
      <c r="F196" s="20" t="s">
        <v>471</v>
      </c>
      <c r="G196" s="20" t="str">
        <f>"(#"&amp;E196&amp;")=@{{ "&amp;D196&amp;"_"&amp;E196&amp;" }}@@: {{ "&amp;D196&amp;"_def_"&amp;E196&amp;" }}@@"</f>
        <v>(#mod_rem)=@{{ term_mod_rem }}@@: {{ term_def_mod_rem }}@@</v>
      </c>
      <c r="H196" s="18" t="s">
        <v>3164</v>
      </c>
      <c r="I196" s="18"/>
      <c r="J196" s="21" t="s">
        <v>387</v>
      </c>
      <c r="K196" s="24" t="b">
        <v>0</v>
      </c>
      <c r="L196" s="22" t="b">
        <v>1</v>
      </c>
      <c r="M196" s="15" t="str">
        <f t="shared" si="15"/>
        <v xml:space="preserve">    term_mod_rem: "Random encounter model (REM) (Rowcliffe et al., 2008, 2013)"</v>
      </c>
      <c r="N196" s="15" t="str">
        <f t="shared" si="16"/>
        <v xml:space="preserve">    term_def_mod_rem: "A method used to estimate the [density](/09_gloss_ref/09_glossary.md#density) of unmarked populations; uses the rate of independent captures, an estimate of movement rate, average group size, and the area sampled by the remote camera."</v>
      </c>
    </row>
    <row r="197" spans="1:15">
      <c r="B197" s="15">
        <v>125</v>
      </c>
      <c r="C197" s="15" t="s">
        <v>3648</v>
      </c>
      <c r="D197" s="15" t="s">
        <v>0</v>
      </c>
      <c r="E197" s="18" t="s">
        <v>468</v>
      </c>
      <c r="F197" s="20" t="s">
        <v>470</v>
      </c>
      <c r="G197" s="20" t="str">
        <f>"(#"&amp;E197&amp;")=@{{ "&amp;D197&amp;"_"&amp;E197&amp;" }}@@: {{ "&amp;D197&amp;"_def_"&amp;E197&amp;" }}@@"</f>
        <v>(#recovery_time)=@{{ term_recovery_time }}@@: {{ term_def_recovery_time }}@@</v>
      </c>
      <c r="H197" s="18" t="s">
        <v>469</v>
      </c>
      <c r="I197" s="18"/>
      <c r="J197" s="21" t="s">
        <v>387</v>
      </c>
      <c r="K197" s="24" t="b">
        <v>0</v>
      </c>
      <c r="L197" s="22" t="b">
        <v>1</v>
      </c>
      <c r="M197" s="15" t="str">
        <f t="shared" si="15"/>
        <v xml:space="preserve">    term_recovery_time: "Recovery time"</v>
      </c>
      <c r="N197" s="15" t="str">
        <f t="shared" si="16"/>
        <v xml:space="preserve">    term_def_recovery_time: "The time necessary for the camera to prepare to capture the next photo after the previous one has been recorded (Trolliet et al., 2014)."</v>
      </c>
    </row>
    <row r="198" spans="1:15">
      <c r="B198" s="15">
        <v>126</v>
      </c>
      <c r="C198" s="18" t="s">
        <v>3638</v>
      </c>
      <c r="D198" s="15" t="s">
        <v>0</v>
      </c>
      <c r="E198" s="18" t="s">
        <v>465</v>
      </c>
      <c r="F198" s="20" t="s">
        <v>467</v>
      </c>
      <c r="G198" s="20" t="str">
        <f>"(#"&amp;E198&amp;")=@{{ "&amp;D198&amp;"_"&amp;E198&amp;" }}@@: {{ "&amp;D198&amp;"_def_"&amp;E198&amp;" }}@@"</f>
        <v>(#fov_registration_area)=@{{ term_fov_registration_area }}@@: {{ term_def_fov_registration_area }}@@</v>
      </c>
      <c r="H198" s="18" t="s">
        <v>466</v>
      </c>
      <c r="I198" s="18"/>
      <c r="J198" s="21" t="s">
        <v>387</v>
      </c>
      <c r="K198" s="24" t="b">
        <v>0</v>
      </c>
      <c r="L198" s="22" t="b">
        <v>1</v>
      </c>
      <c r="M198" s="15" t="str">
        <f t="shared" si="15"/>
        <v xml:space="preserve">    term_fov_registration_area: "Registration area"</v>
      </c>
      <c r="N198" s="15" t="str">
        <f t="shared" si="16"/>
        <v xml:space="preserve">    term_def_fov_registration_area: "The area in which an animal entering has at least some probability of being captured on the image."</v>
      </c>
    </row>
    <row r="199" spans="1:15">
      <c r="C199" t="s">
        <v>336</v>
      </c>
      <c r="D199" t="s">
        <v>3652</v>
      </c>
      <c r="E199" t="s">
        <v>366</v>
      </c>
      <c r="F199" s="15" t="s">
        <v>378</v>
      </c>
      <c r="H199" s="18" t="s">
        <v>3772</v>
      </c>
      <c r="M199" s="15" t="str">
        <f t="shared" si="15"/>
        <v xml:space="preserve">    mod_appl_mod_rai: "Relative abundance"</v>
      </c>
      <c r="N199" s="15" t="str">
        <f t="shared" si="16"/>
        <v xml:space="preserve">    mod_appl_def_mod_rai: "{{ term_def_mod_rai }}"</v>
      </c>
    </row>
    <row r="200" spans="1:15">
      <c r="C200" t="s">
        <v>336</v>
      </c>
      <c r="D200" t="s">
        <v>3652</v>
      </c>
      <c r="E200" t="s">
        <v>1280</v>
      </c>
      <c r="F200" s="15" t="s">
        <v>378</v>
      </c>
      <c r="H200" s="18" t="s">
        <v>3773</v>
      </c>
      <c r="M200" s="15" t="str">
        <f t="shared" si="15"/>
        <v xml:space="preserve">    mod_appl_mod_rai_hurdle: "Relative abundance"</v>
      </c>
      <c r="N200" s="15" t="str">
        <f t="shared" si="16"/>
        <v xml:space="preserve">    mod_appl_def_mod_rai_hurdle: "{{ term_def_mod_rai_hurdle }}"</v>
      </c>
    </row>
    <row r="201" spans="1:15">
      <c r="C201" t="s">
        <v>336</v>
      </c>
      <c r="D201" t="s">
        <v>3652</v>
      </c>
      <c r="E201" t="s">
        <v>1283</v>
      </c>
      <c r="F201" s="15" t="s">
        <v>378</v>
      </c>
      <c r="H201" s="18" t="s">
        <v>3774</v>
      </c>
      <c r="M201" s="15" t="str">
        <f t="shared" si="15"/>
        <v xml:space="preserve">    mod_appl_mod_rai_nb: "Relative abundance"</v>
      </c>
      <c r="N201" s="15" t="str">
        <f t="shared" si="16"/>
        <v xml:space="preserve">    mod_appl_def_mod_rai_nb: "{{ term_def_mod_rai_nb }}"</v>
      </c>
    </row>
    <row r="202" spans="1:15">
      <c r="C202" t="s">
        <v>336</v>
      </c>
      <c r="D202" t="s">
        <v>3652</v>
      </c>
      <c r="E202" t="s">
        <v>916</v>
      </c>
      <c r="F202" s="15" t="s">
        <v>378</v>
      </c>
      <c r="H202" s="18" t="s">
        <v>3775</v>
      </c>
      <c r="M202" s="15" t="str">
        <f t="shared" si="15"/>
        <v xml:space="preserve">    mod_appl_mod_rai_poisson: "Relative abundance"</v>
      </c>
      <c r="N202" s="15" t="str">
        <f t="shared" si="16"/>
        <v xml:space="preserve">    mod_appl_def_mod_rai_poisson: "{{ term_def_mod_rai_poisson }}"</v>
      </c>
    </row>
    <row r="203" spans="1:15">
      <c r="C203" t="s">
        <v>336</v>
      </c>
      <c r="D203" t="s">
        <v>3652</v>
      </c>
      <c r="E203" t="s">
        <v>1281</v>
      </c>
      <c r="F203" s="15" t="s">
        <v>378</v>
      </c>
      <c r="H203" s="18" t="s">
        <v>3776</v>
      </c>
      <c r="M203" s="15" t="str">
        <f t="shared" si="15"/>
        <v xml:space="preserve">    mod_appl_mod_rai_zinb: "Relative abundance"</v>
      </c>
      <c r="N203" s="15" t="str">
        <f t="shared" si="16"/>
        <v xml:space="preserve">    mod_appl_def_mod_rai_zinb: "{{ term_def_mod_rai_zinb }}"</v>
      </c>
    </row>
    <row r="204" spans="1:15">
      <c r="C204" t="s">
        <v>336</v>
      </c>
      <c r="D204" t="s">
        <v>3652</v>
      </c>
      <c r="E204" t="s">
        <v>1284</v>
      </c>
      <c r="F204" s="15" t="s">
        <v>378</v>
      </c>
      <c r="H204" s="18" t="s">
        <v>3777</v>
      </c>
      <c r="M204" s="15" t="str">
        <f t="shared" si="15"/>
        <v xml:space="preserve">    mod_appl_mod_rai_zip: "Relative abundance"</v>
      </c>
      <c r="N204" s="15" t="str">
        <f t="shared" si="16"/>
        <v xml:space="preserve">    mod_appl_def_mod_rai_zip: "{{ term_def_mod_rai_zip }}"</v>
      </c>
    </row>
    <row r="205" spans="1:15">
      <c r="A205" s="40"/>
      <c r="B205" s="40"/>
      <c r="C205" s="8" t="s">
        <v>374</v>
      </c>
      <c r="D205" s="8" t="s">
        <v>333</v>
      </c>
      <c r="E205" s="8" t="s">
        <v>379</v>
      </c>
      <c r="F205" s="8" t="s">
        <v>378</v>
      </c>
      <c r="G205" s="20" t="str">
        <f>"(#"&amp;E205&amp;")=@{{ "&amp;D205&amp;"_"&amp;E205&amp;" }}@@: {{ "&amp;D205&amp;"_def_"&amp;E205&amp;" }}@@"</f>
        <v>(#obj_rel_abund)=@{{ name_obj_rel_abund }}@@: {{ name_def_obj_rel_abund }}@@</v>
      </c>
      <c r="H205" s="18"/>
      <c r="I205" s="40"/>
      <c r="J205" s="40"/>
      <c r="K205" s="40"/>
      <c r="L205" s="40"/>
      <c r="M205" s="40" t="str">
        <f t="shared" si="15"/>
        <v xml:space="preserve">    name_obj_rel_abund: "Relative abundance"</v>
      </c>
      <c r="N205" s="15" t="str">
        <f t="shared" si="16"/>
        <v xml:space="preserve">    name_def_obj_rel_abund: ""</v>
      </c>
      <c r="O205" s="40"/>
    </row>
    <row r="206" spans="1:15">
      <c r="C206" t="s">
        <v>336</v>
      </c>
      <c r="D206" t="s">
        <v>333</v>
      </c>
      <c r="E206" t="s">
        <v>366</v>
      </c>
      <c r="F206" t="s">
        <v>365</v>
      </c>
      <c r="H206" s="18" t="s">
        <v>3772</v>
      </c>
      <c r="M206" s="15" t="str">
        <f t="shared" si="15"/>
        <v xml:space="preserve">    name_mod_rai: "Relative abundance indices"</v>
      </c>
      <c r="N206" s="15" t="str">
        <f t="shared" si="16"/>
        <v xml:space="preserve">    name_def_mod_rai: "{{ term_def_mod_rai }}"</v>
      </c>
    </row>
    <row r="207" spans="1:15">
      <c r="B207" s="15">
        <v>127</v>
      </c>
      <c r="C207" s="15" t="s">
        <v>336</v>
      </c>
      <c r="D207" s="15" t="s">
        <v>0</v>
      </c>
      <c r="E207" s="18" t="s">
        <v>366</v>
      </c>
      <c r="F207" s="20" t="s">
        <v>365</v>
      </c>
      <c r="G207" s="20" t="str">
        <f>"(#"&amp;E207&amp;")=@{{ "&amp;D207&amp;"_"&amp;E207&amp;" }}@@: {{ "&amp;D207&amp;"_def_"&amp;E207&amp;" }}@@"</f>
        <v>(#mod_rai)=@{{ term_mod_rai }}@@: {{ term_def_mod_rai }}@@</v>
      </c>
      <c r="H207" s="18" t="s">
        <v>464</v>
      </c>
      <c r="I207" s="18"/>
      <c r="J207" s="21" t="s">
        <v>387</v>
      </c>
      <c r="K207" s="24" t="b">
        <v>0</v>
      </c>
      <c r="L207" s="22" t="b">
        <v>1</v>
      </c>
      <c r="M207" s="15" t="str">
        <f t="shared" si="15"/>
        <v xml:space="preserve">    term_mod_rai: "Relative abundance indices"</v>
      </c>
      <c r="N207" s="15" t="str">
        <f t="shared" si="16"/>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08" spans="1:15">
      <c r="C208" t="s">
        <v>336</v>
      </c>
      <c r="D208" t="s">
        <v>333</v>
      </c>
      <c r="E208" t="s">
        <v>352</v>
      </c>
      <c r="F208" t="s">
        <v>351</v>
      </c>
      <c r="H208" s="18" t="s">
        <v>3789</v>
      </c>
      <c r="M208" s="15" t="str">
        <f t="shared" si="15"/>
        <v xml:space="preserve">    name_mod_roylenichols: "Royle-Nichols"</v>
      </c>
      <c r="N208" s="15" t="str">
        <f t="shared" si="16"/>
        <v xml:space="preserve">    name_def_mod_roylenichols: "{{ term_def_mod_roylenichols }}"</v>
      </c>
    </row>
    <row r="209" spans="2:14">
      <c r="B209" s="15">
        <v>129</v>
      </c>
      <c r="C209" s="15" t="s">
        <v>336</v>
      </c>
      <c r="D209" s="15" t="s">
        <v>0</v>
      </c>
      <c r="E209" s="18" t="s">
        <v>1397</v>
      </c>
      <c r="F209" s="20" t="s">
        <v>463</v>
      </c>
      <c r="G209" s="20" t="str">
        <f t="shared" ref="G209:G215" si="17">"(#"&amp;E209&amp;")=@{{ "&amp;D209&amp;"_"&amp;E209&amp;" }}@@: {{ "&amp;D209&amp;"_def_"&amp;E209&amp;" }}@@"</f>
        <v>(#mod_royle_nichols)=@{{ term_mod_royle_nichols }}@@: {{ term_def_mod_royle_nichols }}@@</v>
      </c>
      <c r="H209" s="18" t="s">
        <v>3165</v>
      </c>
      <c r="I209" s="18"/>
      <c r="J209" s="21" t="s">
        <v>387</v>
      </c>
      <c r="K209" s="24" t="b">
        <v>0</v>
      </c>
      <c r="L209" s="22" t="b">
        <v>1</v>
      </c>
      <c r="M209" s="15" t="str">
        <f t="shared" si="15"/>
        <v xml:space="preserve">    term_mod_royle_nichols: "Royle-Nichols model (Royle &amp; Nichols, 2003; MacKenzie et al., 2006)"</v>
      </c>
      <c r="N209" s="15" t="str">
        <f t="shared" si="16"/>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10" spans="2:14">
      <c r="B210" s="15">
        <v>130</v>
      </c>
      <c r="C210" s="15" t="s">
        <v>3644</v>
      </c>
      <c r="D210" s="15" t="s">
        <v>0</v>
      </c>
      <c r="E210" s="18" t="s">
        <v>461</v>
      </c>
      <c r="F210" s="20" t="s">
        <v>462</v>
      </c>
      <c r="G210" s="20" t="str">
        <f t="shared" si="17"/>
        <v>(#sample_station)=@{{ term_sample_station }}@@: {{ term_def_sample_station }}@@</v>
      </c>
      <c r="H210" s="18" t="s">
        <v>783</v>
      </c>
      <c r="I210" s="18"/>
      <c r="J210" s="21" t="s">
        <v>387</v>
      </c>
      <c r="K210" s="22" t="b">
        <v>1</v>
      </c>
      <c r="L210" s="22" t="b">
        <v>1</v>
      </c>
      <c r="M210" s="15" t="str">
        <f t="shared" si="15"/>
        <v xml:space="preserve">    term_sample_station: "Sample station"</v>
      </c>
      <c r="N210" s="15" t="str">
        <f t="shared" si="16"/>
        <v xml:space="preserve">    term_def_sample_station: "A grouping of two or more non-independent camera locations, such as when cameras are clustered or paired (recorded as 'Sample Station Name')."</v>
      </c>
    </row>
    <row r="211" spans="2:14">
      <c r="B211" s="15">
        <v>132</v>
      </c>
      <c r="C211" s="15" t="s">
        <v>3635</v>
      </c>
      <c r="D211" s="15" t="s">
        <v>0</v>
      </c>
      <c r="E211" s="18" t="s">
        <v>458</v>
      </c>
      <c r="F211" s="20" t="s">
        <v>460</v>
      </c>
      <c r="G211" s="20" t="str">
        <f t="shared" si="17"/>
        <v>(#baitlure_scent_lure)=@{{ term_baitlure_scent_lure }}@@: {{ term_def_baitlure_scent_lure }}@@</v>
      </c>
      <c r="H211" s="18" t="s">
        <v>459</v>
      </c>
      <c r="I211" s="18"/>
      <c r="J211" s="21" t="s">
        <v>387</v>
      </c>
      <c r="K211" s="24" t="b">
        <v>0</v>
      </c>
      <c r="L211" s="22" t="b">
        <v>1</v>
      </c>
      <c r="M211" s="15" t="str">
        <f t="shared" si="15"/>
        <v xml:space="preserve">    term_baitlure_scent_lure: "Scent lure"</v>
      </c>
      <c r="N211" s="15" t="str">
        <f t="shared" si="16"/>
        <v xml:space="preserve">    term_def_baitlure_scent_lure: "Any material that draws animals closer via their sense of smell (Schlexer, 2008)."</v>
      </c>
    </row>
    <row r="212" spans="2:14">
      <c r="B212" s="15">
        <v>137</v>
      </c>
      <c r="D212" s="15" t="s">
        <v>0</v>
      </c>
      <c r="E212" s="18" t="s">
        <v>456</v>
      </c>
      <c r="F212" s="20" t="s">
        <v>457</v>
      </c>
      <c r="G212" s="20" t="str">
        <f t="shared" si="17"/>
        <v>(#sequence)=@{{ term_sequence }}@@: {{ term_def_sequence }}@@</v>
      </c>
      <c r="H212" s="18" t="s">
        <v>3172</v>
      </c>
      <c r="I212" s="18"/>
      <c r="J212" s="21" t="s">
        <v>387</v>
      </c>
      <c r="K212" s="22" t="b">
        <v>1</v>
      </c>
      <c r="L212" s="22" t="b">
        <v>1</v>
      </c>
      <c r="M212" s="15" t="str">
        <f t="shared" si="15"/>
        <v xml:space="preserve">    term_sequence: "Sequence"</v>
      </c>
      <c r="N212" s="15" t="str">
        <f t="shared" si="16"/>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13" spans="2:14">
      <c r="B213" s="15">
        <v>139</v>
      </c>
      <c r="C213" s="15" t="s">
        <v>3645</v>
      </c>
      <c r="D213" s="15" t="s">
        <v>0</v>
      </c>
      <c r="E213" s="18" t="s">
        <v>454</v>
      </c>
      <c r="F213" s="20" t="s">
        <v>455</v>
      </c>
      <c r="G213" s="20" t="str">
        <f t="shared" si="17"/>
        <v>(#service_retrieval)=@{{ term_service_retrieval }}@@: {{ term_def_service_retrieval }}@@</v>
      </c>
      <c r="H213" s="18" t="s">
        <v>449</v>
      </c>
      <c r="I213" s="18"/>
      <c r="J213" s="21" t="s">
        <v>387</v>
      </c>
      <c r="K213" s="22" t="b">
        <v>1</v>
      </c>
      <c r="L213" s="22" t="b">
        <v>1</v>
      </c>
      <c r="M213" s="15" t="str">
        <f t="shared" si="15"/>
        <v xml:space="preserve">    term_service_retrieval: "Service*/Retrieval"</v>
      </c>
      <c r="N213" s="15" t="str">
        <f t="shared" si="16"/>
        <v xml:space="preserve">    term_def_service_retrieval: "When a crew has gone to a location to service or retrieve a remote camera."</v>
      </c>
    </row>
    <row r="214" spans="2:14">
      <c r="B214" s="15">
        <v>142</v>
      </c>
      <c r="C214" s="15" t="s">
        <v>3645</v>
      </c>
      <c r="D214" s="15" t="s">
        <v>0</v>
      </c>
      <c r="E214" s="18" t="s">
        <v>451</v>
      </c>
      <c r="F214" s="20" t="s">
        <v>453</v>
      </c>
      <c r="G214" s="20" t="str">
        <f t="shared" si="17"/>
        <v>(#service_retrieval_metadata)=@{{ term_service_retrieval_metadata }}@@: {{ term_def_service_retrieval_metadata }}@@</v>
      </c>
      <c r="H214" s="18" t="s">
        <v>452</v>
      </c>
      <c r="I214" s="18"/>
      <c r="J214" s="21" t="s">
        <v>387</v>
      </c>
      <c r="K214" s="22" t="b">
        <v>1</v>
      </c>
      <c r="L214" s="22" t="b">
        <v>1</v>
      </c>
      <c r="M214" s="15" t="str">
        <f t="shared" si="15"/>
        <v xml:space="preserve">    term_service_retrieval_metadata: "Service*/Retrieval metadata"</v>
      </c>
      <c r="N214" s="15" t="str">
        <f t="shared" si="16"/>
        <v xml:space="preserve">    term_def_service_retrieval_metadata: "Metadata that should be collected each time a camera location is visited to Service*/Retrieval Field Datasheet."</v>
      </c>
    </row>
    <row r="215" spans="2:14">
      <c r="B215" s="15">
        <v>143</v>
      </c>
      <c r="C215" s="15" t="s">
        <v>3645</v>
      </c>
      <c r="D215" s="15" t="s">
        <v>0</v>
      </c>
      <c r="E215" s="18" t="s">
        <v>448</v>
      </c>
      <c r="F215" s="20" t="s">
        <v>450</v>
      </c>
      <c r="G215" s="20" t="str">
        <f t="shared" si="17"/>
        <v>(#service_retrieval_visit)=@{{ term_service_retrieval_visit }}@@: {{ term_def_service_retrieval_visit }}@@</v>
      </c>
      <c r="H215" s="18" t="s">
        <v>449</v>
      </c>
      <c r="I215" s="18"/>
      <c r="J215" s="21" t="s">
        <v>387</v>
      </c>
      <c r="K215" s="22" t="b">
        <v>1</v>
      </c>
      <c r="L215" s="22" t="b">
        <v>1</v>
      </c>
      <c r="M215" s="15" t="str">
        <f t="shared" si="15"/>
        <v xml:space="preserve">    term_service_retrieval_visit: "Service*/Retrieval visit"</v>
      </c>
      <c r="N215" s="15" t="str">
        <f t="shared" si="16"/>
        <v xml:space="preserve">    term_def_service_retrieval_visit: "When a crew has gone to a location to service or retrieve a remote camera."</v>
      </c>
    </row>
    <row r="216" spans="2:14">
      <c r="C216" t="s">
        <v>336</v>
      </c>
      <c r="D216" t="s">
        <v>333</v>
      </c>
      <c r="E216" t="s">
        <v>338</v>
      </c>
      <c r="F216" t="s">
        <v>337</v>
      </c>
      <c r="H216" s="18" t="s">
        <v>3783</v>
      </c>
      <c r="M216" s="15" t="str">
        <f t="shared" si="15"/>
        <v xml:space="preserve">    name_mod_ste: "Space-to-event (STE)"</v>
      </c>
      <c r="N216" s="15" t="str">
        <f t="shared" si="16"/>
        <v xml:space="preserve">    name_def_mod_ste: "{{ term_def_mod_ste }}"</v>
      </c>
    </row>
    <row r="217" spans="2:14">
      <c r="B217" s="15">
        <v>145</v>
      </c>
      <c r="C217" s="15" t="s">
        <v>336</v>
      </c>
      <c r="D217" s="15" t="s">
        <v>0</v>
      </c>
      <c r="E217" s="18" t="s">
        <v>338</v>
      </c>
      <c r="F217" s="20" t="s">
        <v>447</v>
      </c>
      <c r="G217" s="20" t="str">
        <f>"(#"&amp;E217&amp;")=@{{ "&amp;D217&amp;"_"&amp;E217&amp;" }}@@: {{ "&amp;D217&amp;"_def_"&amp;E217&amp;" }}@@"</f>
        <v>(#mod_ste)=@{{ term_mod_ste }}@@: {{ term_def_mod_ste }}@@</v>
      </c>
      <c r="H217" s="18" t="s">
        <v>3169</v>
      </c>
      <c r="I217" s="18"/>
      <c r="J217" s="21" t="s">
        <v>387</v>
      </c>
      <c r="K217" s="24" t="b">
        <v>0</v>
      </c>
      <c r="L217" s="22" t="b">
        <v>1</v>
      </c>
      <c r="M217" s="15" t="str">
        <f t="shared" si="15"/>
        <v xml:space="preserve">    term_mod_ste: "Space-to-event (STE) model (Moeller et al., 2018)"</v>
      </c>
      <c r="N217" s="15" t="str">
        <f t="shared" si="16"/>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18" spans="2:14">
      <c r="B218" s="15">
        <v>146</v>
      </c>
      <c r="D218" s="15" t="s">
        <v>0</v>
      </c>
      <c r="E218" s="18" t="s">
        <v>444</v>
      </c>
      <c r="F218" s="20" t="s">
        <v>446</v>
      </c>
      <c r="G218" s="20" t="str">
        <f>"(#"&amp;E218&amp;")=@{{ "&amp;D218&amp;"_"&amp;E218&amp;" }}@@: {{ "&amp;D218&amp;"_def_"&amp;E218&amp;" }}@@"</f>
        <v>(#spatial_autocorrelation)=@{{ term_spatial_autocorrelation }}@@: {{ term_def_spatial_autocorrelation }}@@</v>
      </c>
      <c r="H218" s="18" t="s">
        <v>445</v>
      </c>
      <c r="I218" s="18"/>
      <c r="J218" s="21" t="s">
        <v>387</v>
      </c>
      <c r="K218" s="24" t="b">
        <v>0</v>
      </c>
      <c r="L218" s="22" t="b">
        <v>1</v>
      </c>
      <c r="M218" s="15" t="str">
        <f t="shared" si="15"/>
        <v xml:space="preserve">    term_spatial_autocorrelation: "Spatial autocorrelation"</v>
      </c>
      <c r="N218" s="15" t="str">
        <f t="shared" si="16"/>
        <v xml:space="preserve">    term_def_spatial_autocorrelation: "The tendency for locations that are closer together to be more similar."</v>
      </c>
    </row>
    <row r="219" spans="2:14">
      <c r="C219" t="s">
        <v>336</v>
      </c>
      <c r="D219" t="s">
        <v>333</v>
      </c>
      <c r="E219" t="s">
        <v>361</v>
      </c>
      <c r="F219" t="s">
        <v>1264</v>
      </c>
      <c r="H219" s="18" t="s">
        <v>3781</v>
      </c>
      <c r="M219" s="15" t="str">
        <f t="shared" si="15"/>
        <v xml:space="preserve">    name_mod_scr_secr: "Spatial capture-recapture (SCR) / Spatially explicit capture recapture (SECR)"</v>
      </c>
      <c r="N219" s="15" t="str">
        <f t="shared" si="16"/>
        <v xml:space="preserve">    name_def_mod_scr_secr: "{{ term_def_mod_scr_secr }}"</v>
      </c>
    </row>
    <row r="220" spans="2:14">
      <c r="C220" t="s">
        <v>336</v>
      </c>
      <c r="D220" t="s">
        <v>333</v>
      </c>
      <c r="E220" t="s">
        <v>356</v>
      </c>
      <c r="F220" t="s">
        <v>1265</v>
      </c>
      <c r="H220" s="18" t="s">
        <v>3780</v>
      </c>
      <c r="M220" s="15" t="str">
        <f t="shared" si="15"/>
        <v xml:space="preserve">    name_mod_sc: "Spatial count (SC) model / Unmarked spatial capture-recapture"</v>
      </c>
      <c r="N220" s="15" t="str">
        <f t="shared" si="16"/>
        <v xml:space="preserve">    name_def_mod_sc: "{{ term_def_mod_sc }}"</v>
      </c>
    </row>
    <row r="221" spans="2:14">
      <c r="B221" s="15">
        <v>147</v>
      </c>
      <c r="C221" s="15" t="s">
        <v>336</v>
      </c>
      <c r="D221" s="15" t="s">
        <v>0</v>
      </c>
      <c r="E221" s="18" t="s">
        <v>356</v>
      </c>
      <c r="F221" s="20" t="s">
        <v>1274</v>
      </c>
      <c r="G221" s="20" t="str">
        <f>"(#"&amp;E221&amp;")=@{{ "&amp;D221&amp;"_"&amp;E221&amp;" }}@@: {{ "&amp;D221&amp;"_def_"&amp;E221&amp;" }}@@"</f>
        <v>(#mod_sc)=@{{ term_mod_sc }}@@: {{ term_def_mod_sc }}@@</v>
      </c>
      <c r="H221" s="18" t="s">
        <v>3166</v>
      </c>
      <c r="I221" s="18"/>
      <c r="J221" s="21" t="s">
        <v>387</v>
      </c>
      <c r="K221" s="24" t="b">
        <v>0</v>
      </c>
      <c r="L221" s="22" t="b">
        <v>1</v>
      </c>
      <c r="M221" s="15" t="str">
        <f t="shared" si="15"/>
        <v xml:space="preserve">    term_mod_sc: "Spatial count (SC) model / Unmarked spatial capture-recapture (Chandler &amp; Royle, 2013)"</v>
      </c>
      <c r="N221" s="15" t="str">
        <f t="shared" si="16"/>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2" spans="2:14">
      <c r="C222" t="s">
        <v>336</v>
      </c>
      <c r="D222" t="s">
        <v>333</v>
      </c>
      <c r="E222" t="s">
        <v>358</v>
      </c>
      <c r="F222" t="s">
        <v>357</v>
      </c>
      <c r="H222" s="18" t="s">
        <v>3782</v>
      </c>
      <c r="M222" s="15" t="str">
        <f t="shared" si="15"/>
        <v xml:space="preserve">    name_mod_smr: "Spatial mark-resight "</v>
      </c>
      <c r="N222" s="15" t="str">
        <f t="shared" si="16"/>
        <v xml:space="preserve">    name_def_mod_smr: "{{ term_def_mod_smr }}"</v>
      </c>
    </row>
    <row r="223" spans="2:14">
      <c r="B223" s="15">
        <v>148</v>
      </c>
      <c r="C223" s="15" t="s">
        <v>336</v>
      </c>
      <c r="D223" s="15" t="s">
        <v>0</v>
      </c>
      <c r="E223" s="18" t="s">
        <v>358</v>
      </c>
      <c r="F223" s="20" t="s">
        <v>443</v>
      </c>
      <c r="G223" s="20" t="str">
        <f>"(#"&amp;E223&amp;")=@{{ "&amp;D223&amp;"_"&amp;E223&amp;" }}@@: {{ "&amp;D223&amp;"_def_"&amp;E223&amp;" }}@@"</f>
        <v>(#mod_smr)=@{{ term_mod_smr }}@@: {{ term_def_mod_smr }}@@</v>
      </c>
      <c r="H223" s="18" t="s">
        <v>3168</v>
      </c>
      <c r="I223" s="18"/>
      <c r="J223" s="21" t="s">
        <v>387</v>
      </c>
      <c r="K223" s="24" t="b">
        <v>0</v>
      </c>
      <c r="L223" s="22" t="b">
        <v>1</v>
      </c>
      <c r="M223" s="15" t="str">
        <f t="shared" si="15"/>
        <v xml:space="preserve">    term_mod_smr: "Spatial mark-resight (SMR) (Chandler &amp; Royle, 2013; Sollmann et al., 2013a, 2013b)"</v>
      </c>
      <c r="N223" s="15" t="str">
        <f t="shared" si="16"/>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4" spans="2:14">
      <c r="C224" t="s">
        <v>336</v>
      </c>
      <c r="D224" t="s">
        <v>333</v>
      </c>
      <c r="E224" t="s">
        <v>354</v>
      </c>
      <c r="F224" t="s">
        <v>353</v>
      </c>
      <c r="H224" s="18" t="s">
        <v>3760</v>
      </c>
      <c r="M224" s="15" t="str">
        <f t="shared" si="15"/>
        <v xml:space="preserve">    name_mod_2flankspim: "Spatial Partial Identity Model (2-flank SPIM)"</v>
      </c>
      <c r="N224" s="15" t="str">
        <f t="shared" si="16"/>
        <v xml:space="preserve">    name_def_mod_2flankspim: "{{ term_def_mod_2flankspim }}"</v>
      </c>
    </row>
    <row r="225" spans="1:15">
      <c r="B225" s="15">
        <v>149</v>
      </c>
      <c r="C225" s="15" t="s">
        <v>336</v>
      </c>
      <c r="D225" s="15" t="s">
        <v>0</v>
      </c>
      <c r="E225" s="18" t="s">
        <v>354</v>
      </c>
      <c r="F225" s="20" t="s">
        <v>442</v>
      </c>
      <c r="G225" s="20" t="str">
        <f>"(#"&amp;E225&amp;")=@{{ "&amp;D225&amp;"_"&amp;E225&amp;" }}@@: {{ "&amp;D225&amp;"_def_"&amp;E225&amp;" }}@@"</f>
        <v>(#mod_2flankspim)=@{{ term_mod_2flankspim }}@@: {{ term_def_mod_2flankspim }}@@</v>
      </c>
      <c r="H225" s="18" t="s">
        <v>3158</v>
      </c>
      <c r="I225" s="18"/>
      <c r="J225" s="21" t="s">
        <v>387</v>
      </c>
      <c r="K225" s="24" t="b">
        <v>0</v>
      </c>
      <c r="L225" s="22" t="b">
        <v>1</v>
      </c>
      <c r="M225" s="15" t="str">
        <f t="shared" si="15"/>
        <v xml:space="preserve">    term_mod_2flankspim: "Spatial partial identity model (2-flank SPIM) (Augustine et al., 2018)"</v>
      </c>
      <c r="N225" s="15" t="str">
        <f t="shared" si="16"/>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226" spans="1:15">
      <c r="C226" t="s">
        <v>336</v>
      </c>
      <c r="D226" t="s">
        <v>333</v>
      </c>
      <c r="E226" t="s">
        <v>355</v>
      </c>
      <c r="F226" t="s">
        <v>1278</v>
      </c>
      <c r="H226" s="18" t="s">
        <v>3762</v>
      </c>
      <c r="M226" s="15" t="str">
        <f t="shared" si="15"/>
        <v xml:space="preserve">    name_mod_catspim: "Spatial Partial Identity Model (Categorical SPIM; catSPIM)"</v>
      </c>
      <c r="N226" s="15" t="str">
        <f t="shared" si="16"/>
        <v xml:space="preserve">    name_def_mod_catspim: "{{ term_def_mod_catspim }}"</v>
      </c>
    </row>
    <row r="227" spans="1:15">
      <c r="B227" s="15">
        <v>150</v>
      </c>
      <c r="C227" s="15" t="s">
        <v>336</v>
      </c>
      <c r="D227" s="15" t="s">
        <v>0</v>
      </c>
      <c r="E227" s="18" t="s">
        <v>361</v>
      </c>
      <c r="F227" s="20" t="s">
        <v>3649</v>
      </c>
      <c r="G227" s="20" t="str">
        <f>"(#"&amp;E227&amp;")=@{{ "&amp;D227&amp;"_"&amp;E227&amp;" }}@@: {{ "&amp;D227&amp;"_def_"&amp;E227&amp;" }}@@"</f>
        <v>(#mod_scr_secr)=@{{ term_mod_scr_secr }}@@: {{ term_def_mod_scr_secr }}@@</v>
      </c>
      <c r="H227" s="18" t="s">
        <v>3167</v>
      </c>
      <c r="I227" s="18"/>
      <c r="J227" s="21" t="s">
        <v>387</v>
      </c>
      <c r="K227" s="24" t="b">
        <v>0</v>
      </c>
      <c r="L227" s="22" t="b">
        <v>1</v>
      </c>
      <c r="M227" s="15" t="str">
        <f t="shared" si="15"/>
        <v xml:space="preserve">    term_mod_scr_secr: "Spatially explicit capture-recapture (SECR) / Spatial capture-recapture (SCR) (Borchers &amp; Efford, 2008; Efford, 2004; Royle &amp; Young, 2008; Royle et al., 2009)"</v>
      </c>
      <c r="N227" s="15" t="str">
        <f t="shared" si="16"/>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8" spans="1:15">
      <c r="C228" t="s">
        <v>336</v>
      </c>
      <c r="D228" t="s">
        <v>3652</v>
      </c>
      <c r="E228" t="s">
        <v>3605</v>
      </c>
      <c r="F228" s="20" t="s">
        <v>1276</v>
      </c>
      <c r="H228" s="18" t="s">
        <v>3765</v>
      </c>
      <c r="M228" s="15" t="str">
        <f t="shared" si="15"/>
        <v xml:space="preserve">    mod_appl_mod_divers_rich_divers: "Species diversity"</v>
      </c>
      <c r="N228" s="15" t="str">
        <f t="shared" si="16"/>
        <v xml:space="preserve">    mod_appl_def_mod_divers_rich_divers: "{{ term_def_mod_divers_rich_divers }}"</v>
      </c>
    </row>
    <row r="229" spans="1:15">
      <c r="C229" s="15" t="s">
        <v>336</v>
      </c>
      <c r="D229" s="15" t="s">
        <v>0</v>
      </c>
      <c r="E229" t="s">
        <v>3605</v>
      </c>
      <c r="F229" s="20" t="s">
        <v>1276</v>
      </c>
      <c r="H229" s="35" t="s">
        <v>3604</v>
      </c>
      <c r="M229" s="15" t="str">
        <f t="shared" si="15"/>
        <v xml:space="preserve">    term_mod_divers_rich_divers: "Species diversity"</v>
      </c>
      <c r="N229" s="15" t="str">
        <f t="shared" si="16"/>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30" spans="1:15">
      <c r="A230" s="40"/>
      <c r="B230" s="40"/>
      <c r="C230" s="8" t="s">
        <v>374</v>
      </c>
      <c r="D230" s="8" t="s">
        <v>333</v>
      </c>
      <c r="E230" s="8" t="s">
        <v>382</v>
      </c>
      <c r="F230" s="8" t="s">
        <v>369</v>
      </c>
      <c r="G230" s="20" t="str">
        <f>"(#"&amp;E230&amp;")=@{{ "&amp;D230&amp;"_"&amp;E230&amp;" }}@@: {{ "&amp;D230&amp;"_def_"&amp;E230&amp;" }}@@"</f>
        <v>(#obj_divers_rich)=@{{ name_obj_divers_rich }}@@: {{ name_def_obj_divers_rich }}@@</v>
      </c>
      <c r="H230" s="18">
        <v>999</v>
      </c>
      <c r="I230" s="40"/>
      <c r="J230" s="40"/>
      <c r="K230" s="40"/>
      <c r="L230" s="40"/>
      <c r="M230" s="40" t="str">
        <f t="shared" si="15"/>
        <v xml:space="preserve">    name_obj_divers_rich: "Species diversity &amp; richness"</v>
      </c>
      <c r="N230" s="15" t="str">
        <f t="shared" si="16"/>
        <v/>
      </c>
      <c r="O230" s="40"/>
    </row>
    <row r="231" spans="1:15">
      <c r="C231" t="s">
        <v>336</v>
      </c>
      <c r="D231" t="s">
        <v>333</v>
      </c>
      <c r="E231" t="s">
        <v>370</v>
      </c>
      <c r="F231" t="s">
        <v>369</v>
      </c>
      <c r="H231" s="18" t="s">
        <v>3786</v>
      </c>
      <c r="M231" s="15" t="str">
        <f t="shared" si="15"/>
        <v xml:space="preserve">    name_mod_divers_rich: "Species diversity &amp; richness"</v>
      </c>
      <c r="N231" s="15" t="str">
        <f t="shared" si="16"/>
        <v xml:space="preserve">    name_def_mod_divers_rich: "{{ term_def_mod_divers_rich }}"</v>
      </c>
    </row>
    <row r="232" spans="1:15">
      <c r="C232" t="s">
        <v>336</v>
      </c>
      <c r="D232" t="s">
        <v>333</v>
      </c>
      <c r="E232" t="s">
        <v>372</v>
      </c>
      <c r="F232" t="s">
        <v>371</v>
      </c>
      <c r="H232" s="18" t="s">
        <v>3769</v>
      </c>
      <c r="M232" s="15" t="str">
        <f t="shared" si="15"/>
        <v xml:space="preserve">    name_mod_inventory: "Species inventory"</v>
      </c>
      <c r="N232" s="15" t="str">
        <f t="shared" si="16"/>
        <v xml:space="preserve">    name_def_mod_inventory: "{{ term_def_mod_inventory }}"</v>
      </c>
    </row>
    <row r="233" spans="1:15">
      <c r="A233" s="40"/>
      <c r="B233" s="40"/>
      <c r="C233" s="8" t="s">
        <v>374</v>
      </c>
      <c r="D233" s="8" t="s">
        <v>333</v>
      </c>
      <c r="E233" s="8" t="s">
        <v>383</v>
      </c>
      <c r="F233" s="8" t="s">
        <v>371</v>
      </c>
      <c r="G233" s="20" t="str">
        <f>"(#"&amp;E233&amp;")=@{{ "&amp;D233&amp;"_"&amp;E233&amp;" }}@@: {{ "&amp;D233&amp;"_def_"&amp;E233&amp;" }}@@"</f>
        <v>(#obj_inventory)=@{{ name_obj_inventory }}@@: {{ name_def_obj_inventory }}@@</v>
      </c>
      <c r="H233" s="18" t="s">
        <v>3769</v>
      </c>
      <c r="I233" s="40"/>
      <c r="J233" s="40"/>
      <c r="K233" s="40"/>
      <c r="L233" s="40"/>
      <c r="M233" s="40" t="str">
        <f t="shared" si="15"/>
        <v xml:space="preserve">    name_obj_inventory: "Species inventory"</v>
      </c>
      <c r="N233" s="15" t="str">
        <f t="shared" si="16"/>
        <v xml:space="preserve">    name_def_obj_inventory: "{{ term_def_mod_inventory }}"</v>
      </c>
      <c r="O233" s="40"/>
    </row>
    <row r="234" spans="1:15">
      <c r="C234" t="s">
        <v>336</v>
      </c>
      <c r="D234" t="s">
        <v>3652</v>
      </c>
      <c r="E234" t="s">
        <v>372</v>
      </c>
      <c r="F234" s="15" t="s">
        <v>1287</v>
      </c>
      <c r="H234" s="18" t="s">
        <v>3769</v>
      </c>
      <c r="M234" s="15" t="str">
        <f t="shared" si="15"/>
        <v xml:space="preserve">    mod_appl_mod_inventory: "Species inventory, presence"</v>
      </c>
      <c r="N234" s="15" t="str">
        <f t="shared" si="16"/>
        <v xml:space="preserve">    mod_appl_def_mod_inventory: "{{ term_def_mod_inventory }}"</v>
      </c>
    </row>
    <row r="235" spans="1:15">
      <c r="C235" t="s">
        <v>336</v>
      </c>
      <c r="D235" t="s">
        <v>3652</v>
      </c>
      <c r="E235" t="s">
        <v>1286</v>
      </c>
      <c r="F235" s="20" t="s">
        <v>1275</v>
      </c>
      <c r="H235" s="18" t="s">
        <v>3767</v>
      </c>
      <c r="M235" s="15" t="str">
        <f t="shared" si="15"/>
        <v xml:space="preserve">    mod_appl_mod_divers_rich_rich: "Species richness"</v>
      </c>
      <c r="N235" s="15" t="str">
        <f t="shared" si="16"/>
        <v xml:space="preserve">    mod_appl_def_mod_divers_rich_rich: "{{ term_def_mod_divers_rich_rich }}"</v>
      </c>
    </row>
    <row r="236" spans="1:15">
      <c r="A236" s="15" t="s">
        <v>3078</v>
      </c>
      <c r="C236" s="15" t="s">
        <v>336</v>
      </c>
      <c r="D236" s="15" t="s">
        <v>0</v>
      </c>
      <c r="E236" t="s">
        <v>1286</v>
      </c>
      <c r="F236" s="20" t="s">
        <v>1275</v>
      </c>
      <c r="G236" s="20" t="str">
        <f t="shared" ref="G236:G246" si="18">"(#"&amp;E236&amp;")=@{{ "&amp;D236&amp;"_"&amp;E236&amp;" }}@@: {{ "&amp;D236&amp;"_def_"&amp;E236&amp;" }}@@"</f>
        <v>(#mod_divers_rich_rich)=@{{ term_mod_divers_rich_rich }}@@: {{ term_def_mod_divers_rich_rich }}@@</v>
      </c>
      <c r="H236" s="15" t="s">
        <v>3861</v>
      </c>
      <c r="M236" s="15" t="str">
        <f t="shared" si="15"/>
        <v xml:space="preserve">    term_mod_divers_rich_rich: "Species richness"</v>
      </c>
      <c r="N236" s="15" t="str">
        <f t="shared" si="16"/>
        <v xml:space="preserve">    term_def_mod_divers_rich_rich: "the total number of species in an assemblage or a sample” ({{ ref_intext_gotelli_chao_2013 }}."</v>
      </c>
    </row>
    <row r="237" spans="1:15">
      <c r="A237" s="15" t="s">
        <v>3078</v>
      </c>
      <c r="C237" s="15" t="s">
        <v>336</v>
      </c>
      <c r="D237" s="15" t="s">
        <v>0</v>
      </c>
      <c r="E237" t="s">
        <v>3860</v>
      </c>
      <c r="F237" s="20" t="s">
        <v>1275</v>
      </c>
      <c r="G237" s="20" t="str">
        <f t="shared" si="18"/>
        <v>(#mod_divers_rich_rich2)=@{{ term_mod_divers_rich_rich2 }}@@: {{ term_def_mod_divers_rich_rich2 }}@@</v>
      </c>
      <c r="H237" s="15" t="s">
        <v>3657</v>
      </c>
      <c r="M237" s="15" t="str">
        <f t="shared" si="15"/>
        <v xml:space="preserve">    term_mod_divers_rich_rich2: "Species richness"</v>
      </c>
      <c r="N237" s="15" t="str">
        <f t="shared" si="16"/>
        <v xml:space="preserve">    term_def_mod_divers_rich_rich2: "The number of species found in the community/area measured {{ ref_intext_pyron_2020 }}"</v>
      </c>
    </row>
    <row r="238" spans="1:15">
      <c r="B238" s="15">
        <v>153</v>
      </c>
      <c r="C238" s="18" t="s">
        <v>374</v>
      </c>
      <c r="D238" s="15" t="s">
        <v>0</v>
      </c>
      <c r="E238" s="18" t="s">
        <v>440</v>
      </c>
      <c r="F238" s="20" t="s">
        <v>441</v>
      </c>
      <c r="G238" s="20" t="str">
        <f t="shared" si="18"/>
        <v>(#state_variable)=@{{ term_state_variable }}@@: {{ term_def_state_variable }}@@</v>
      </c>
      <c r="H238" s="18" t="s">
        <v>3755</v>
      </c>
      <c r="I238" s="18"/>
      <c r="J238" s="21" t="s">
        <v>387</v>
      </c>
      <c r="K238" s="24" t="b">
        <v>0</v>
      </c>
      <c r="L238" s="22" t="b">
        <v>1</v>
      </c>
      <c r="M238" s="15" t="str">
        <f t="shared" si="15"/>
        <v xml:space="preserve">    term_state_variable: "State variable"</v>
      </c>
      <c r="N238" s="15" t="str">
        <f t="shared" si="16"/>
        <v xml:space="preserve">    term_def_state_variable: "A formal measure that summarizes the state of a community or population at a particular time ({{ ref_intext_wearn_gloverkapfer_2017 }}), (e.g., species richness or population abundance)."</v>
      </c>
    </row>
    <row r="239" spans="1:15">
      <c r="B239" s="15">
        <v>154</v>
      </c>
      <c r="C239" s="15" t="s">
        <v>3636</v>
      </c>
      <c r="D239" s="15" t="s">
        <v>0</v>
      </c>
      <c r="E239" s="18" t="s">
        <v>437</v>
      </c>
      <c r="F239" s="20" t="s">
        <v>439</v>
      </c>
      <c r="G239" s="20" t="str">
        <f t="shared" si="18"/>
        <v>(#sampledesign_stratified)=@{{ term_sampledesign_stratified }}@@: {{ term_def_sampledesign_stratified }}@@</v>
      </c>
      <c r="H239" s="18" t="s">
        <v>438</v>
      </c>
      <c r="I239" s="18"/>
      <c r="J239" s="21" t="s">
        <v>387</v>
      </c>
      <c r="K239" s="22" t="b">
        <v>1</v>
      </c>
      <c r="L239" s="22" t="b">
        <v>1</v>
      </c>
      <c r="M239" s="15" t="str">
        <f t="shared" si="15"/>
        <v xml:space="preserve">    term_sampledesign_stratified: "Stratified design"</v>
      </c>
      <c r="N239" s="15" t="str">
        <f t="shared" si="16"/>
        <v xml:space="preserve">    term_def_sampledesign_stratified: "The area of interest is divided into smaller strata (e.g., habitat type, disturbance levels), and cameras are placed within each stratum (e.g., 15%, 35% and 50% of sites within high, medium, and low disturbance strata)."</v>
      </c>
    </row>
    <row r="240" spans="1:15">
      <c r="B240" s="15">
        <v>155</v>
      </c>
      <c r="C240" s="15" t="s">
        <v>3636</v>
      </c>
      <c r="D240" s="15" t="s">
        <v>0</v>
      </c>
      <c r="E240" s="18" t="s">
        <v>434</v>
      </c>
      <c r="F240" s="20" t="s">
        <v>436</v>
      </c>
      <c r="G240" s="20" t="str">
        <f t="shared" si="18"/>
        <v>(#sampledesign_stratified_random)=@{{ term_sampledesign_stratified_random }}@@: {{ term_def_sampledesign_stratified_random }}@@</v>
      </c>
      <c r="H240" s="18" t="s">
        <v>435</v>
      </c>
      <c r="I240" s="18"/>
      <c r="J240" s="21" t="s">
        <v>387</v>
      </c>
      <c r="K240" s="24" t="b">
        <v>0</v>
      </c>
      <c r="L240" s="22" t="b">
        <v>1</v>
      </c>
      <c r="M240" s="15" t="str">
        <f t="shared" si="15"/>
        <v xml:space="preserve">    term_sampledesign_stratified_random: "Stratified random design "</v>
      </c>
      <c r="N240" s="15" t="str">
        <f t="shared" si="16"/>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156</v>
      </c>
      <c r="C241" s="18" t="s">
        <v>432</v>
      </c>
      <c r="D241" s="15" t="s">
        <v>0</v>
      </c>
      <c r="E241" s="18" t="s">
        <v>432</v>
      </c>
      <c r="F241" s="20" t="s">
        <v>433</v>
      </c>
      <c r="G241" s="20" t="str">
        <f t="shared" si="18"/>
        <v>(#study_area)=@{{ term_study_area }}@@: {{ term_def_study_area }}@@</v>
      </c>
      <c r="H241" s="18" t="s">
        <v>794</v>
      </c>
      <c r="I241" s="18"/>
      <c r="J241" s="21" t="s">
        <v>387</v>
      </c>
      <c r="K241" s="22" t="b">
        <v>1</v>
      </c>
      <c r="L241" s="22" t="b">
        <v>1</v>
      </c>
      <c r="M241" s="15" t="str">
        <f t="shared" si="15"/>
        <v xml:space="preserve">    term_study_area: "Study area"</v>
      </c>
      <c r="N241" s="15" t="str">
        <f t="shared" si="16"/>
        <v xml:space="preserve">    term_def_study_area: "A unique research, inventory or monitoring area (spatial boundary) within a project (there may be multiple study areas within a single project) (recorded as 'Study Area Name')."</v>
      </c>
    </row>
    <row r="242" spans="2:14">
      <c r="B242" s="15">
        <v>162</v>
      </c>
      <c r="C242" s="18" t="s">
        <v>3061</v>
      </c>
      <c r="D242" s="15" t="s">
        <v>0</v>
      </c>
      <c r="E242" s="18" t="s">
        <v>3061</v>
      </c>
      <c r="F242" s="20" t="s">
        <v>3076</v>
      </c>
      <c r="G242" s="20" t="str">
        <f t="shared" si="18"/>
        <v>(#survey)=@{{ term_survey }}@@: {{ term_def_survey }}@@</v>
      </c>
      <c r="H242" s="18" t="s">
        <v>3173</v>
      </c>
      <c r="I242" s="18"/>
      <c r="J242" s="21" t="s">
        <v>387</v>
      </c>
      <c r="K242" s="22" t="b">
        <v>1</v>
      </c>
      <c r="L242" s="22" t="b">
        <v>1</v>
      </c>
      <c r="M242" s="15" t="str">
        <f t="shared" si="15"/>
        <v xml:space="preserve">    term_survey: "Survey"</v>
      </c>
      <c r="N242" s="15" t="str">
        <f t="shared" si="16"/>
        <v xml:space="preserve">    term_def_survey: "A unique deployment period (temporal extent) within a project (recorded as '[survey](/09_gloss_ref/09_glossary.md#survey) Name')."</v>
      </c>
    </row>
    <row r="243" spans="2:14">
      <c r="B243" s="15">
        <v>167</v>
      </c>
      <c r="C243" s="15" t="s">
        <v>3636</v>
      </c>
      <c r="D243" s="15" t="s">
        <v>0</v>
      </c>
      <c r="E243" s="18" t="s">
        <v>429</v>
      </c>
      <c r="F243" s="20" t="s">
        <v>431</v>
      </c>
      <c r="G243" s="20" t="str">
        <f t="shared" si="18"/>
        <v>(#sampledesign_systematic)=@{{ term_sampledesign_systematic }}@@: {{ term_def_sampledesign_systematic }}@@</v>
      </c>
      <c r="H243" s="18" t="s">
        <v>430</v>
      </c>
      <c r="I243" s="18"/>
      <c r="J243" s="21" t="s">
        <v>387</v>
      </c>
      <c r="K243" s="22" t="b">
        <v>1</v>
      </c>
      <c r="L243" s="22" t="b">
        <v>1</v>
      </c>
      <c r="M243" s="15" t="str">
        <f t="shared" si="15"/>
        <v xml:space="preserve">    term_sampledesign_systematic: "Systematic design"</v>
      </c>
      <c r="N243" s="15" t="str">
        <f t="shared" si="16"/>
        <v xml:space="preserve">    term_def_sampledesign_systematic: "Camera locations occur in a regular pattern (e.g., a grid pattern) across the study area."</v>
      </c>
    </row>
    <row r="244" spans="2:14">
      <c r="B244" s="15">
        <v>168</v>
      </c>
      <c r="C244" s="15" t="s">
        <v>3636</v>
      </c>
      <c r="D244" s="15" t="s">
        <v>0</v>
      </c>
      <c r="E244" s="18" t="s">
        <v>426</v>
      </c>
      <c r="F244" s="20" t="s">
        <v>428</v>
      </c>
      <c r="G244" s="20" t="str">
        <f t="shared" si="18"/>
        <v>(#sampledesign_systematic_random)=@{{ term_sampledesign_systematic_random }}@@: {{ term_def_sampledesign_systematic_random }}@@</v>
      </c>
      <c r="H244" s="18" t="s">
        <v>427</v>
      </c>
      <c r="I244" s="18"/>
      <c r="J244" s="21" t="s">
        <v>387</v>
      </c>
      <c r="K244" s="24" t="b">
        <v>0</v>
      </c>
      <c r="L244" s="22" t="b">
        <v>1</v>
      </c>
      <c r="M244" s="15" t="str">
        <f t="shared" si="15"/>
        <v xml:space="preserve">    term_sampledesign_systematic_random: "Systematic random design"</v>
      </c>
      <c r="N244" s="15" t="str">
        <f t="shared" si="16"/>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5" spans="2:14">
      <c r="B245" s="15">
        <v>171</v>
      </c>
      <c r="C245" s="15" t="s">
        <v>3636</v>
      </c>
      <c r="D245" s="15" t="s">
        <v>0</v>
      </c>
      <c r="E245" s="18" t="s">
        <v>423</v>
      </c>
      <c r="F245" s="20" t="s">
        <v>425</v>
      </c>
      <c r="G245" s="20" t="str">
        <f t="shared" si="18"/>
        <v>(#sampledesign_targeted)=@{{ term_sampledesign_targeted }}@@: {{ term_def_sampledesign_targeted }}@@</v>
      </c>
      <c r="H245" s="18" t="s">
        <v>424</v>
      </c>
      <c r="I245" s="18"/>
      <c r="J245" s="21" t="s">
        <v>387</v>
      </c>
      <c r="K245" s="22" t="b">
        <v>1</v>
      </c>
      <c r="L245" s="22" t="b">
        <v>1</v>
      </c>
      <c r="M245" s="15" t="str">
        <f t="shared" si="15"/>
        <v xml:space="preserve">    term_sampledesign_targeted: "Targeted design"</v>
      </c>
      <c r="N245" s="15" t="str">
        <f t="shared" si="16"/>
        <v xml:space="preserve">    term_def_sampledesign_targeted: "Camera locations or sample stations are placed in areas that are known or suspected to have higher activity levels (e.g., game trails, mineral licks)."</v>
      </c>
    </row>
    <row r="246" spans="2:14">
      <c r="B246" s="15">
        <v>172</v>
      </c>
      <c r="D246" s="15" t="s">
        <v>0</v>
      </c>
      <c r="E246" s="18" t="s">
        <v>420</v>
      </c>
      <c r="F246" s="20" t="s">
        <v>422</v>
      </c>
      <c r="G246" s="20" t="str">
        <f t="shared" si="18"/>
        <v>(#test_image)=@{{ term_test_image }}@@: {{ term_def_test_image }}@@</v>
      </c>
      <c r="H246" s="18" t="s">
        <v>421</v>
      </c>
      <c r="I246" s="18"/>
      <c r="J246" s="21" t="s">
        <v>387</v>
      </c>
      <c r="K246" s="22" t="b">
        <v>1</v>
      </c>
      <c r="L246" s="22" t="b">
        <v>1</v>
      </c>
      <c r="M246" s="15" t="str">
        <f t="shared" si="15"/>
        <v xml:space="preserve">    term_test_image: "Test image"</v>
      </c>
      <c r="N246" s="15" t="str">
        <f t="shared" si="16"/>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47" spans="2:14">
      <c r="C247" t="s">
        <v>336</v>
      </c>
      <c r="D247" t="s">
        <v>333</v>
      </c>
      <c r="E247" t="s">
        <v>344</v>
      </c>
      <c r="F247" t="s">
        <v>343</v>
      </c>
      <c r="H247" s="18" t="s">
        <v>3784</v>
      </c>
      <c r="M247" s="15" t="str">
        <f t="shared" si="15"/>
        <v xml:space="preserve">    name_mod_tifc: "Time in front of the camera (TIFC)"</v>
      </c>
      <c r="N247" s="15" t="str">
        <f t="shared" si="16"/>
        <v xml:space="preserve">    name_def_mod_tifc: "{{ term_def_mod_tifc }}"</v>
      </c>
    </row>
    <row r="248" spans="2:14">
      <c r="B248" s="15">
        <v>174</v>
      </c>
      <c r="C248" s="15" t="s">
        <v>336</v>
      </c>
      <c r="D248" s="15" t="s">
        <v>0</v>
      </c>
      <c r="E248" s="18" t="s">
        <v>344</v>
      </c>
      <c r="F248" s="20" t="s">
        <v>419</v>
      </c>
      <c r="G248" s="20" t="str">
        <f>"(#"&amp;E248&amp;")=@{{ "&amp;D248&amp;"_"&amp;E248&amp;" }}@@: {{ "&amp;D248&amp;"_def_"&amp;E248&amp;" }}@@"</f>
        <v>(#mod_tifc)=@{{ term_mod_tifc }}@@: {{ term_def_mod_tifc }}@@</v>
      </c>
      <c r="H248" s="18" t="s">
        <v>3170</v>
      </c>
      <c r="I248" s="18"/>
      <c r="J248" s="21" t="s">
        <v>387</v>
      </c>
      <c r="K248" s="24" t="b">
        <v>0</v>
      </c>
      <c r="L248" s="22" t="b">
        <v>1</v>
      </c>
      <c r="M248" s="15" t="str">
        <f t="shared" si="15"/>
        <v xml:space="preserve">    term_mod_tifc: "Time in front of the camera (TIFC) (Huggard, 2018; Warbington &amp; Boyce, 2020; tested in Becker et al., 2022)"</v>
      </c>
      <c r="N248" s="15" t="str">
        <f t="shared" si="16"/>
        <v xml:space="preserve">    term_def_mod_tifc: "A method used to estimate [density](/09_gloss_ref/09_glossary.md#density) that treats camera image data as quadrat samples (Becker et al., 2022)."</v>
      </c>
    </row>
    <row r="249" spans="2:14">
      <c r="B249" s="15">
        <v>175</v>
      </c>
      <c r="D249" s="15" t="s">
        <v>0</v>
      </c>
      <c r="E249" s="18" t="s">
        <v>417</v>
      </c>
      <c r="F249" s="20" t="s">
        <v>418</v>
      </c>
      <c r="G249" s="20" t="str">
        <f>"(#"&amp;E249&amp;")=@{{ "&amp;D249&amp;"_"&amp;E249&amp;" }}@@: {{ "&amp;D249&amp;"_def_"&amp;E249&amp;" }}@@"</f>
        <v>(#timelapse_image)=@{{ term_timelapse_image }}@@: {{ term_def_timelapse_image }}@@</v>
      </c>
      <c r="H249" s="18" t="s">
        <v>3174</v>
      </c>
      <c r="I249" s="18"/>
      <c r="J249" s="21" t="s">
        <v>387</v>
      </c>
      <c r="K249" s="22" t="b">
        <v>1</v>
      </c>
      <c r="L249" s="22" t="b">
        <v>1</v>
      </c>
      <c r="M249" s="15" t="str">
        <f t="shared" si="15"/>
        <v xml:space="preserve">    term_timelapse_image: "Time-lapse image"</v>
      </c>
      <c r="N249" s="15" t="str">
        <f t="shared" si="16"/>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0" spans="2:14">
      <c r="C250" t="s">
        <v>336</v>
      </c>
      <c r="D250" t="s">
        <v>333</v>
      </c>
      <c r="E250" t="s">
        <v>340</v>
      </c>
      <c r="F250" t="s">
        <v>339</v>
      </c>
      <c r="H250" s="18" t="s">
        <v>3785</v>
      </c>
      <c r="M250" s="15" t="str">
        <f t="shared" si="15"/>
        <v xml:space="preserve">    name_mod_tte: "Time-to-event (TTE)"</v>
      </c>
      <c r="N250" s="15" t="str">
        <f t="shared" si="16"/>
        <v xml:space="preserve">    name_def_mod_tte: "{{ term_def_mod_tte }}"</v>
      </c>
    </row>
    <row r="251" spans="2:14">
      <c r="B251" s="15">
        <v>176</v>
      </c>
      <c r="C251" s="15" t="s">
        <v>336</v>
      </c>
      <c r="D251" s="15" t="s">
        <v>0</v>
      </c>
      <c r="E251" s="18" t="s">
        <v>340</v>
      </c>
      <c r="F251" s="20" t="s">
        <v>416</v>
      </c>
      <c r="G251" s="20" t="str">
        <f t="shared" ref="G251:G268" si="19">"(#"&amp;E251&amp;")=@{{ "&amp;D251&amp;"_"&amp;E251&amp;" }}@@: {{ "&amp;D251&amp;"_def_"&amp;E251&amp;" }}@@"</f>
        <v>(#mod_tte)=@{{ term_mod_tte }}@@: {{ term_def_mod_tte }}@@</v>
      </c>
      <c r="H251" s="18" t="s">
        <v>3171</v>
      </c>
      <c r="I251" s="18"/>
      <c r="J251" s="21" t="s">
        <v>387</v>
      </c>
      <c r="K251" s="24" t="b">
        <v>0</v>
      </c>
      <c r="L251" s="22" t="b">
        <v>1</v>
      </c>
      <c r="M251" s="15" t="str">
        <f t="shared" si="15"/>
        <v xml:space="preserve">    term_mod_tte: "Time-to-event (TTE) model (Moeller et al., 2018)"</v>
      </c>
      <c r="N251" s="15" t="str">
        <f t="shared" si="16"/>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52" spans="2:14">
      <c r="B252" s="15">
        <v>177</v>
      </c>
      <c r="D252" s="15" t="s">
        <v>0</v>
      </c>
      <c r="E252" s="18" t="s">
        <v>414</v>
      </c>
      <c r="F252" s="20" t="s">
        <v>415</v>
      </c>
      <c r="G252" s="20" t="str">
        <f t="shared" si="19"/>
        <v>(#total_number_of_camera_days)=@{{ term_total_number_of_camera_days }}@@: {{ term_def_total_number_of_camera_days }}@@</v>
      </c>
      <c r="H252" s="18" t="s">
        <v>3175</v>
      </c>
      <c r="I252" s="18"/>
      <c r="J252" s="21" t="s">
        <v>387</v>
      </c>
      <c r="K252" s="24" t="b">
        <v>0</v>
      </c>
      <c r="L252" s="22" t="b">
        <v>1</v>
      </c>
      <c r="M252" s="15" t="str">
        <f t="shared" si="15"/>
        <v xml:space="preserve">    term_total_number_of_camera_days: "Total number of camera days"</v>
      </c>
      <c r="N252" s="15" t="str">
        <f t="shared" si="16"/>
        <v xml:space="preserve">    term_def_total_number_of_camera_days: "The number of days that all cameras were active during the [survey](/09_gloss_ref/09_glossary.md#survey)."</v>
      </c>
    </row>
    <row r="253" spans="2:14">
      <c r="B253" s="15">
        <v>178</v>
      </c>
      <c r="D253" s="15" t="s">
        <v>0</v>
      </c>
      <c r="E253" s="18" t="s">
        <v>412</v>
      </c>
      <c r="F253" s="20" t="s">
        <v>1293</v>
      </c>
      <c r="G253" s="20" t="str">
        <f t="shared" si="19"/>
        <v>(#trigger_event)=@{{ term_trigger_event }}@@: {{ term_def_trigger_event }}@@</v>
      </c>
      <c r="H253" s="18" t="s">
        <v>413</v>
      </c>
      <c r="I253" s="18"/>
      <c r="J253" s="21" t="s">
        <v>387</v>
      </c>
      <c r="K253" s="22" t="b">
        <v>1</v>
      </c>
      <c r="L253" s="22" t="b">
        <v>1</v>
      </c>
      <c r="M253" s="15" t="str">
        <f t="shared" si="15"/>
        <v xml:space="preserve">    term_trigger_event: "Trigger 'event'"</v>
      </c>
      <c r="N253" s="15" t="str">
        <f t="shared" si="16"/>
        <v xml:space="preserve">    term_def_trigger_event: "An activation of the camera detector(s) that initiates the capture of a single or multiple images, or the recording of video."</v>
      </c>
    </row>
    <row r="254" spans="2:14">
      <c r="B254" s="15">
        <v>181</v>
      </c>
      <c r="D254" s="15" t="s">
        <v>0</v>
      </c>
      <c r="E254" s="18" t="s">
        <v>410</v>
      </c>
      <c r="F254" s="20" t="s">
        <v>411</v>
      </c>
      <c r="G254" s="20" t="str">
        <f t="shared" si="19"/>
        <v>(#trigger_speed)=@{{ term_trigger_speed }}@@: {{ term_def_trigger_speed }}@@</v>
      </c>
      <c r="H254" s="18" t="s">
        <v>795</v>
      </c>
      <c r="I254" s="18"/>
      <c r="J254" s="21" t="s">
        <v>387</v>
      </c>
      <c r="K254" s="24" t="b">
        <v>0</v>
      </c>
      <c r="L254" s="22" t="b">
        <v>1</v>
      </c>
      <c r="M254" s="15" t="str">
        <f t="shared" si="15"/>
        <v xml:space="preserve">    term_trigger_speed: "Trigger speed"</v>
      </c>
      <c r="N254"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5" spans="2:14">
      <c r="B255" s="15">
        <v>182</v>
      </c>
      <c r="C255" s="18" t="s">
        <v>374</v>
      </c>
      <c r="D255" s="15" t="s">
        <v>0</v>
      </c>
      <c r="E255" s="18" t="s">
        <v>408</v>
      </c>
      <c r="F255" s="20" t="s">
        <v>409</v>
      </c>
      <c r="G255" s="20" t="str">
        <f t="shared" si="19"/>
        <v>(#typeid_unmarked)=@{{ term_typeid_unmarked }}@@: {{ term_def_typeid_unmarked }}@@</v>
      </c>
      <c r="H255" s="18" t="s">
        <v>861</v>
      </c>
      <c r="I255" s="18"/>
      <c r="J255" s="21" t="s">
        <v>387</v>
      </c>
      <c r="K255" s="24" t="b">
        <v>0</v>
      </c>
      <c r="L255" s="22" t="b">
        <v>1</v>
      </c>
      <c r="M255" s="15" t="str">
        <f t="shared" si="15"/>
        <v xml:space="preserve">    term_typeid_unmarked: "Unmarked individuals */ populations */ species "</v>
      </c>
      <c r="N255"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6" spans="2:14">
      <c r="B256" s="15">
        <v>183</v>
      </c>
      <c r="C256" s="15" t="s">
        <v>3643</v>
      </c>
      <c r="D256" s="15" t="s">
        <v>0</v>
      </c>
      <c r="E256" s="18" t="s">
        <v>406</v>
      </c>
      <c r="F256" s="20" t="s">
        <v>407</v>
      </c>
      <c r="G256" s="20" t="str">
        <f t="shared" si="19"/>
        <v>(#settings_userlabel)=@{{ term_settings_userlabel }}@@: {{ term_def_settings_userlabel }}@@</v>
      </c>
      <c r="H256" s="18" t="s">
        <v>858</v>
      </c>
      <c r="I256" s="18"/>
      <c r="J256" s="21" t="s">
        <v>387</v>
      </c>
      <c r="K256" s="24" t="b">
        <v>0</v>
      </c>
      <c r="L256" s="22" t="b">
        <v>1</v>
      </c>
      <c r="M256" s="15" t="str">
        <f t="shared" si="15"/>
        <v xml:space="preserve">    term_settings_userlabel: "User label"</v>
      </c>
      <c r="N256" s="15" t="str">
        <f t="shared" si="16"/>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7" spans="1:15">
      <c r="B257" s="15">
        <v>186</v>
      </c>
      <c r="C257" s="18" t="s">
        <v>3638</v>
      </c>
      <c r="D257" s="15" t="s">
        <v>0</v>
      </c>
      <c r="E257" s="18" t="s">
        <v>403</v>
      </c>
      <c r="F257" s="18" t="s">
        <v>405</v>
      </c>
      <c r="G257" s="20" t="str">
        <f t="shared" si="19"/>
        <v>(#fov_viewshed)=@{{ term_fov_viewshed }}@@: {{ term_def_fov_viewshed }}@@</v>
      </c>
      <c r="H257" s="18" t="s">
        <v>404</v>
      </c>
      <c r="I257" s="18"/>
      <c r="J257" s="21" t="s">
        <v>387</v>
      </c>
      <c r="K257" s="24" t="b">
        <v>0</v>
      </c>
      <c r="L257" s="22" t="b">
        <v>1</v>
      </c>
      <c r="M257" s="15" t="str">
        <f t="shared" si="15"/>
        <v xml:space="preserve">    term_fov_viewshed: "Viewshed"</v>
      </c>
      <c r="N257" s="15" t="str">
        <f t="shared" si="16"/>
        <v xml:space="preserve">    term_def_fov_viewshed: "The area visible to the camera as determined by its lens angle (in degrees) and trigger distance (Moeller et al., 2023)."</v>
      </c>
    </row>
    <row r="258" spans="1:15">
      <c r="B258" s="15">
        <v>187</v>
      </c>
      <c r="C258" s="18" t="s">
        <v>3638</v>
      </c>
      <c r="D258" s="15" t="s">
        <v>0</v>
      </c>
      <c r="E258" s="18" t="s">
        <v>3069</v>
      </c>
      <c r="F258" s="20" t="s">
        <v>3070</v>
      </c>
      <c r="G258" s="20" t="str">
        <f t="shared" si="19"/>
        <v>(#fov_viewshed_density_estimators)=@{{ term_fov_viewshed_density_estimators }}@@: {{ term_def_fov_viewshed_density_estimators }}@@</v>
      </c>
      <c r="H258" s="18" t="s">
        <v>3156</v>
      </c>
      <c r="I258" s="18"/>
      <c r="J258" s="21" t="s">
        <v>387</v>
      </c>
      <c r="K258" s="24" t="b">
        <v>0</v>
      </c>
      <c r="L258" s="22" t="b">
        <v>1</v>
      </c>
      <c r="M258" s="15" t="str">
        <f t="shared" ref="M258:M268" si="20">"    "&amp;D258&amp;"_"&amp;E258&amp;": """&amp;F258&amp;""""</f>
        <v xml:space="preserve">    term_fov_viewshed_density_estimators: "Viewshed density estimators"</v>
      </c>
      <c r="N258" s="15" t="str">
        <f t="shared" ref="N258:N268" si="21">IF(H258=999,"",("    "&amp;D258&amp;"_def_"&amp;E258&amp;": """&amp;H258&amp;""""))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259" spans="1:15">
      <c r="B259" s="15">
        <v>188</v>
      </c>
      <c r="C259" s="15" t="s">
        <v>3637</v>
      </c>
      <c r="D259" s="15" t="s">
        <v>0</v>
      </c>
      <c r="E259" s="18" t="s">
        <v>400</v>
      </c>
      <c r="F259" s="20" t="s">
        <v>402</v>
      </c>
      <c r="G259" s="20" t="str">
        <f t="shared" si="19"/>
        <v>(#visit)=@{{ term_visit }}@@: {{ term_def_visit }}@@</v>
      </c>
      <c r="H259" s="18" t="s">
        <v>401</v>
      </c>
      <c r="I259" s="18"/>
      <c r="J259" s="21" t="s">
        <v>387</v>
      </c>
      <c r="K259" s="22" t="b">
        <v>1</v>
      </c>
      <c r="L259" s="22" t="b">
        <v>1</v>
      </c>
      <c r="M259" s="15" t="str">
        <f t="shared" si="20"/>
        <v xml:space="preserve">    term_visit: "Visit"</v>
      </c>
      <c r="N259" s="15" t="str">
        <f t="shared" si="21"/>
        <v xml:space="preserve">    term_def_visit: "When a crew has gone to a location to deploy, service, or retrieve a remote camera."</v>
      </c>
    </row>
    <row r="260" spans="1:15">
      <c r="B260" s="15">
        <v>190</v>
      </c>
      <c r="C260" s="15" t="s">
        <v>3637</v>
      </c>
      <c r="D260" s="15" t="s">
        <v>0</v>
      </c>
      <c r="E260" s="18" t="s">
        <v>397</v>
      </c>
      <c r="F260" s="20" t="s">
        <v>399</v>
      </c>
      <c r="G260" s="20" t="str">
        <f t="shared" si="19"/>
        <v>(#visit_metadata)=@{{ term_visit_metadata }}@@: {{ term_def_visit_metadata }}@@</v>
      </c>
      <c r="H260" s="18" t="s">
        <v>398</v>
      </c>
      <c r="I260" s="18"/>
      <c r="J260" s="21" t="s">
        <v>387</v>
      </c>
      <c r="K260" s="22" t="b">
        <v>1</v>
      </c>
      <c r="L260" s="22" t="b">
        <v>1</v>
      </c>
      <c r="M260" s="15" t="str">
        <f t="shared" si="20"/>
        <v xml:space="preserve">    term_visit_metadata: "Visit metadata"</v>
      </c>
      <c r="N260" s="15" t="str">
        <f t="shared" si="21"/>
        <v xml:space="preserve">    term_def_visit_metadata: "Metadata that should be collected each time a camera location is visited to deploy, Service*/Retrieval Field Datasheet."</v>
      </c>
    </row>
    <row r="261" spans="1:15">
      <c r="B261" s="15">
        <v>191</v>
      </c>
      <c r="C261" s="15" t="s">
        <v>3635</v>
      </c>
      <c r="D261" s="15" t="s">
        <v>0</v>
      </c>
      <c r="E261" s="18" t="s">
        <v>394</v>
      </c>
      <c r="F261" s="20" t="s">
        <v>396</v>
      </c>
      <c r="G261" s="20" t="str">
        <f t="shared" si="19"/>
        <v>(#baitlure_visual_lure)=@{{ term_baitlure_visual_lure }}@@: {{ term_def_baitlure_visual_lure }}@@</v>
      </c>
      <c r="H261" s="18" t="s">
        <v>395</v>
      </c>
      <c r="I261" s="18"/>
      <c r="J261" s="21" t="s">
        <v>387</v>
      </c>
      <c r="K261" s="24" t="b">
        <v>0</v>
      </c>
      <c r="L261" s="22" t="b">
        <v>1</v>
      </c>
      <c r="M261" s="15" t="str">
        <f t="shared" si="20"/>
        <v xml:space="preserve">    term_baitlure_visual_lure: "Visual lure"</v>
      </c>
      <c r="N261" s="15" t="str">
        <f t="shared" si="21"/>
        <v xml:space="preserve">    term_def_baitlure_visual_lure: "Any material that draws animals closer via their sense of sight (Schlexer, 2008)."</v>
      </c>
    </row>
    <row r="262" spans="1:15">
      <c r="A262" s="40"/>
      <c r="B262" s="40"/>
      <c r="C262" s="8" t="s">
        <v>374</v>
      </c>
      <c r="D262" s="8" t="s">
        <v>333</v>
      </c>
      <c r="E262" s="8" t="s">
        <v>376</v>
      </c>
      <c r="F262" s="8" t="s">
        <v>375</v>
      </c>
      <c r="G262" s="20" t="str">
        <f t="shared" si="19"/>
        <v>(#obj_vital_rate)=@{{ name_obj_vital_rate }}@@: {{ name_def_obj_vital_rate }}@@</v>
      </c>
      <c r="H262" s="62" t="s">
        <v>3752</v>
      </c>
      <c r="I262" s="40"/>
      <c r="J262" s="40"/>
      <c r="K262" s="40"/>
      <c r="L262" s="40"/>
      <c r="M262" s="40" t="str">
        <f t="shared" si="20"/>
        <v xml:space="preserve">    name_obj_vital_rate: "Vital rates"</v>
      </c>
      <c r="N262" s="15" t="str">
        <f t="shared" si="21"/>
        <v xml:space="preserve">    name_def_obj_vital_rate: "(e.g., survival probabilities and recruitment rates)"</v>
      </c>
      <c r="O262" s="40"/>
    </row>
    <row r="263" spans="1:15">
      <c r="B263" s="15">
        <v>192</v>
      </c>
      <c r="C263" s="15" t="s">
        <v>3646</v>
      </c>
      <c r="D263" s="15" t="s">
        <v>0</v>
      </c>
      <c r="E263" s="18" t="s">
        <v>392</v>
      </c>
      <c r="F263" s="20" t="s">
        <v>393</v>
      </c>
      <c r="G263" s="20" t="str">
        <f t="shared" si="19"/>
        <v>(#walktest)=@{{ term_walktest }}@@: {{ term_def_walktest }}@@</v>
      </c>
      <c r="H263" s="18" t="s">
        <v>862</v>
      </c>
      <c r="I263" s="18"/>
      <c r="J263" s="21" t="s">
        <v>387</v>
      </c>
      <c r="K263" s="22" t="b">
        <v>1</v>
      </c>
      <c r="L263" s="22" t="b">
        <v>1</v>
      </c>
      <c r="M263" s="15" t="str">
        <f t="shared" si="20"/>
        <v xml:space="preserve">    term_walktest: "Walktest"</v>
      </c>
      <c r="N263" s="15" t="str">
        <f t="shared" si="21"/>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4" spans="1:15">
      <c r="C264" s="15" t="s">
        <v>336</v>
      </c>
      <c r="D264" t="s">
        <v>333</v>
      </c>
      <c r="E264" s="18" t="s">
        <v>1281</v>
      </c>
      <c r="F264" s="20" t="s">
        <v>3650</v>
      </c>
      <c r="G264" s="20" t="str">
        <f t="shared" si="19"/>
        <v>(#mod_rai_zinb)=@{{ name_mod_rai_zinb }}@@: {{ name_def_mod_rai_zinb }}@@</v>
      </c>
      <c r="H264" s="18" t="s">
        <v>3776</v>
      </c>
      <c r="I264" s="18"/>
      <c r="J264" s="21" t="s">
        <v>387</v>
      </c>
      <c r="K264" s="24" t="b">
        <v>0</v>
      </c>
      <c r="L264" s="22" t="b">
        <v>1</v>
      </c>
      <c r="M264" s="15" t="str">
        <f t="shared" si="20"/>
        <v xml:space="preserve">    name_mod_rai_zinb: "Zero-inflated negative binomial (ZINB) "</v>
      </c>
      <c r="N264" s="15" t="str">
        <f t="shared" si="21"/>
        <v xml:space="preserve">    name_def_mod_rai_zinb: "{{ term_def_mod_rai_zinb }}"</v>
      </c>
    </row>
    <row r="265" spans="1:15">
      <c r="B265" s="15">
        <v>196</v>
      </c>
      <c r="C265" s="15" t="s">
        <v>336</v>
      </c>
      <c r="D265" s="15" t="s">
        <v>0</v>
      </c>
      <c r="E265" s="18" t="s">
        <v>1281</v>
      </c>
      <c r="F265" s="20" t="s">
        <v>391</v>
      </c>
      <c r="G265" s="20" t="str">
        <f t="shared" si="19"/>
        <v>(#mod_rai_zinb)=@{{ term_mod_rai_zinb }}@@: {{ term_def_mod_rai_zinb }}@@</v>
      </c>
      <c r="H265" s="18" t="s">
        <v>779</v>
      </c>
      <c r="I265" s="18"/>
      <c r="J265" s="21" t="s">
        <v>387</v>
      </c>
      <c r="K265" s="24" t="b">
        <v>0</v>
      </c>
      <c r="L265" s="22" t="b">
        <v>1</v>
      </c>
      <c r="M265" s="15" t="str">
        <f t="shared" si="20"/>
        <v xml:space="preserve">    term_mod_rai_zinb: "Zero-inflated negative binomial (ZINB) regression (McCullagh &amp; Nelder, 1989)"</v>
      </c>
      <c r="N265" s="15" t="str">
        <f t="shared" si="2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66" spans="1:15">
      <c r="C266" s="15" t="s">
        <v>336</v>
      </c>
      <c r="D266" t="s">
        <v>333</v>
      </c>
      <c r="E266" s="18" t="s">
        <v>1284</v>
      </c>
      <c r="F266" s="20" t="s">
        <v>3651</v>
      </c>
      <c r="G266" s="20" t="str">
        <f t="shared" si="19"/>
        <v>(#mod_rai_zip)=@{{ name_mod_rai_zip }}@@: {{ name_def_mod_rai_zip }}@@</v>
      </c>
      <c r="H266" s="18" t="s">
        <v>3777</v>
      </c>
      <c r="I266" s="18"/>
      <c r="J266" s="21" t="s">
        <v>387</v>
      </c>
      <c r="K266" s="24" t="b">
        <v>0</v>
      </c>
      <c r="L266" s="22" t="b">
        <v>1</v>
      </c>
      <c r="M266" s="15" t="str">
        <f t="shared" si="20"/>
        <v xml:space="preserve">    name_mod_rai_zip: "Zero-inflated Poisson (ZIP)"</v>
      </c>
      <c r="N266" s="15" t="str">
        <f t="shared" si="21"/>
        <v xml:space="preserve">    name_def_mod_rai_zip: "{{ term_def_mod_rai_zip }}"</v>
      </c>
    </row>
    <row r="267" spans="1:15">
      <c r="B267" s="15">
        <v>197</v>
      </c>
      <c r="C267" s="15" t="s">
        <v>336</v>
      </c>
      <c r="D267" s="15" t="s">
        <v>0</v>
      </c>
      <c r="E267" s="18" t="s">
        <v>1284</v>
      </c>
      <c r="F267" s="20" t="s">
        <v>390</v>
      </c>
      <c r="G267" s="20" t="str">
        <f t="shared" si="19"/>
        <v>(#mod_rai_zip)=@{{ term_mod_rai_zip }}@@: {{ term_def_mod_rai_zip }}@@</v>
      </c>
      <c r="H267" s="18" t="s">
        <v>389</v>
      </c>
      <c r="I267" s="18"/>
      <c r="J267" s="21" t="s">
        <v>387</v>
      </c>
      <c r="K267" s="24" t="b">
        <v>0</v>
      </c>
      <c r="L267" s="22" t="b">
        <v>1</v>
      </c>
      <c r="M267" s="15" t="str">
        <f t="shared" si="20"/>
        <v xml:space="preserve">    term_mod_rai_zip: "Zero-inflated Poisson (ZIP) regression (Lambert, 1992)"</v>
      </c>
      <c r="N267" s="15" t="str">
        <f t="shared" si="2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68" spans="1:15">
      <c r="B268" s="15">
        <v>198</v>
      </c>
      <c r="C268" s="15" t="s">
        <v>336</v>
      </c>
      <c r="D268" s="15" t="s">
        <v>0</v>
      </c>
      <c r="E268" s="18" t="s">
        <v>1398</v>
      </c>
      <c r="F268" s="18" t="s">
        <v>388</v>
      </c>
      <c r="G268" s="20" t="str">
        <f t="shared" si="19"/>
        <v>(#mod_zero_inflation)=@{{ term_mod_zero_inflation }}@@: {{ term_def_mod_zero_inflation }}@@</v>
      </c>
      <c r="H268" s="18" t="s">
        <v>778</v>
      </c>
      <c r="I268" s="18"/>
      <c r="J268" s="21" t="s">
        <v>387</v>
      </c>
      <c r="K268" s="24" t="b">
        <v>0</v>
      </c>
      <c r="L268" s="22" t="b">
        <v>1</v>
      </c>
      <c r="M268" s="15" t="str">
        <f t="shared" si="20"/>
        <v xml:space="preserve">    term_mod_zero_inflation: "Zero-inflation"</v>
      </c>
      <c r="N268" s="15" t="str">
        <f t="shared" si="2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sheetData>
  <autoFilter ref="A1:O268" xr:uid="{B9597082-29CB-45FC-A241-16B4E33864A2}">
    <sortState xmlns:xlrd2="http://schemas.microsoft.com/office/spreadsheetml/2017/richdata2" ref="A2:O268">
      <sortCondition ref="F1:F268"/>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2024-09-09T22:06:11Z</dcterms:modified>
</cp:coreProperties>
</file>