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Denis\Desktop\данные\"/>
    </mc:Choice>
  </mc:AlternateContent>
  <xr:revisionPtr revIDLastSave="0" documentId="13_ncr:1_{6EA6BA36-B48D-44A2-84F2-A18F29318328}" xr6:coauthVersionLast="47" xr6:coauthVersionMax="47" xr10:uidLastSave="{00000000-0000-0000-0000-000000000000}"/>
  <bookViews>
    <workbookView xWindow="-120" yWindow="-120" windowWidth="29040" windowHeight="15840" tabRatio="822" activeTab="1" xr2:uid="{00000000-000D-0000-FFFF-FFFF00000000}"/>
  </bookViews>
  <sheets>
    <sheet name="Числ_МО" sheetId="23" r:id="rId1"/>
    <sheet name="ЕДН_МО" sheetId="2" r:id="rId2"/>
    <sheet name="Браки_МО" sheetId="70" r:id="rId3"/>
    <sheet name="Разводы_МО" sheetId="71" r:id="rId4"/>
    <sheet name="Вне брака_МО" sheetId="57" r:id="rId5"/>
  </sheets>
  <definedNames>
    <definedName name="_xlnm.Print_Area" localSheetId="4">'Вне брака_МО'!$A$1:$K$40</definedName>
    <definedName name="_xlnm.Print_Area" localSheetId="1">ЕДН_МО!$A$1:$N$136</definedName>
    <definedName name="_xlnm.Print_Area" localSheetId="3">Разводы_МО!$A$1:$I$39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3" l="1"/>
  <c r="K14" i="57"/>
  <c r="K40" i="57"/>
  <c r="K39" i="57"/>
  <c r="K38" i="57"/>
  <c r="K37" i="57"/>
  <c r="K36" i="57"/>
  <c r="K35" i="57"/>
  <c r="K34" i="57"/>
  <c r="K33" i="57"/>
  <c r="K32" i="57"/>
  <c r="K31" i="57"/>
  <c r="K30" i="57"/>
  <c r="K29" i="57"/>
  <c r="K28" i="57"/>
  <c r="K27" i="57"/>
  <c r="K26" i="57"/>
  <c r="K25" i="57"/>
  <c r="K24" i="57"/>
  <c r="K23" i="57"/>
  <c r="K22" i="57"/>
  <c r="K21" i="57"/>
  <c r="K20" i="57"/>
  <c r="K19" i="57"/>
  <c r="K18" i="57"/>
  <c r="K17" i="57"/>
  <c r="K16" i="57"/>
  <c r="K15" i="57"/>
  <c r="K12" i="57"/>
  <c r="K11" i="57"/>
  <c r="K10" i="57"/>
  <c r="K9" i="57"/>
  <c r="K8" i="57"/>
  <c r="K6" i="57"/>
  <c r="K5" i="57"/>
  <c r="K4" i="57"/>
  <c r="D5" i="71"/>
  <c r="C5" i="71"/>
  <c r="B5" i="71"/>
  <c r="D5" i="70"/>
  <c r="C5" i="70"/>
  <c r="B5" i="70"/>
  <c r="F49" i="2"/>
  <c r="Q5" i="2"/>
  <c r="Q6" i="2"/>
  <c r="Q8" i="2"/>
  <c r="Q9" i="2"/>
  <c r="Q10" i="2"/>
  <c r="Q11" i="2"/>
  <c r="Q12" i="2"/>
  <c r="Q13" i="2"/>
  <c r="Q14" i="2"/>
  <c r="Q15" i="2"/>
  <c r="Q16" i="2"/>
  <c r="Q17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M37" i="2"/>
  <c r="Q38" i="2"/>
  <c r="Q39" i="2"/>
  <c r="M39" i="2"/>
  <c r="Q40" i="2"/>
  <c r="Q41" i="2"/>
  <c r="M41" i="2"/>
  <c r="Q42" i="2"/>
  <c r="Q43" i="2"/>
  <c r="M43" i="2"/>
  <c r="Q44" i="2"/>
  <c r="Q45" i="2"/>
  <c r="M45" i="2"/>
  <c r="Q4" i="2"/>
  <c r="M49" i="2" s="1"/>
  <c r="F4" i="2"/>
  <c r="M4" i="2"/>
  <c r="M44" i="2"/>
  <c r="M89" i="2"/>
  <c r="M88" i="2"/>
  <c r="M42" i="2"/>
  <c r="M87" i="2"/>
  <c r="M86" i="2"/>
  <c r="M40" i="2"/>
  <c r="M85" i="2"/>
  <c r="M84" i="2"/>
  <c r="M38" i="2"/>
  <c r="M83" i="2"/>
  <c r="M82" i="2"/>
  <c r="M36" i="2"/>
  <c r="M81" i="2"/>
  <c r="M35" i="2"/>
  <c r="M80" i="2"/>
  <c r="M34" i="2"/>
  <c r="M79" i="2"/>
  <c r="M33" i="2"/>
  <c r="M78" i="2"/>
  <c r="M32" i="2"/>
  <c r="M77" i="2"/>
  <c r="M31" i="2"/>
  <c r="M76" i="2"/>
  <c r="M30" i="2"/>
  <c r="M75" i="2"/>
  <c r="M29" i="2"/>
  <c r="M74" i="2"/>
  <c r="M28" i="2"/>
  <c r="M73" i="2"/>
  <c r="M27" i="2"/>
  <c r="M72" i="2"/>
  <c r="M26" i="2"/>
  <c r="M71" i="2"/>
  <c r="M25" i="2"/>
  <c r="M70" i="2"/>
  <c r="M24" i="2"/>
  <c r="M69" i="2"/>
  <c r="M23" i="2"/>
  <c r="M68" i="2"/>
  <c r="M22" i="2"/>
  <c r="M67" i="2"/>
  <c r="M21" i="2"/>
  <c r="M66" i="2"/>
  <c r="M20" i="2"/>
  <c r="M65" i="2"/>
  <c r="M19" i="2"/>
  <c r="M64" i="2"/>
  <c r="M17" i="2"/>
  <c r="M62" i="2"/>
  <c r="M16" i="2"/>
  <c r="M61" i="2"/>
  <c r="M15" i="2"/>
  <c r="M60" i="2"/>
  <c r="M14" i="2"/>
  <c r="M59" i="2"/>
  <c r="M13" i="2"/>
  <c r="M58" i="2"/>
  <c r="M12" i="2"/>
  <c r="M57" i="2"/>
  <c r="M11" i="2"/>
  <c r="M56" i="2"/>
  <c r="M10" i="2"/>
  <c r="M55" i="2"/>
  <c r="M9" i="2"/>
  <c r="M54" i="2"/>
  <c r="M8" i="2"/>
  <c r="M53" i="2"/>
  <c r="F6" i="2"/>
  <c r="M6" i="2"/>
  <c r="F51" i="2"/>
  <c r="M51" i="2"/>
  <c r="F5" i="2"/>
  <c r="M5" i="2"/>
  <c r="F50" i="2"/>
  <c r="M50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8" i="2"/>
  <c r="F107" i="2"/>
  <c r="F106" i="2"/>
  <c r="F105" i="2"/>
  <c r="F104" i="2"/>
  <c r="F103" i="2"/>
  <c r="F102" i="2"/>
  <c r="F101" i="2"/>
  <c r="F100" i="2"/>
  <c r="F99" i="2"/>
  <c r="F9" i="23"/>
  <c r="F8" i="23"/>
  <c r="F7" i="23"/>
  <c r="F6" i="23"/>
  <c r="E5" i="70"/>
  <c r="E5" i="71"/>
  <c r="E20" i="23"/>
  <c r="E9" i="23"/>
  <c r="E8" i="23"/>
  <c r="E7" i="23"/>
  <c r="E6" i="23"/>
  <c r="E4" i="2"/>
  <c r="E51" i="2"/>
  <c r="E50" i="2"/>
  <c r="E49" i="2"/>
  <c r="E95" i="2" s="1"/>
  <c r="E6" i="2"/>
  <c r="E97" i="2"/>
  <c r="E5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8" i="2"/>
  <c r="E107" i="2"/>
  <c r="E106" i="2"/>
  <c r="E105" i="2"/>
  <c r="E104" i="2"/>
  <c r="E103" i="2"/>
  <c r="E102" i="2"/>
  <c r="E101" i="2"/>
  <c r="E100" i="2"/>
  <c r="E99" i="2"/>
  <c r="E96" i="2"/>
  <c r="D6" i="2"/>
  <c r="D51" i="2"/>
  <c r="D5" i="2"/>
  <c r="D50" i="2"/>
  <c r="D4" i="2"/>
  <c r="D49" i="2"/>
  <c r="D20" i="23"/>
  <c r="D9" i="23"/>
  <c r="D8" i="23"/>
  <c r="D7" i="23"/>
  <c r="D6" i="23"/>
  <c r="C20" i="23"/>
  <c r="C9" i="23"/>
  <c r="C8" i="23"/>
  <c r="C7" i="23"/>
  <c r="C6" i="23"/>
  <c r="B20" i="23"/>
  <c r="B9" i="23"/>
  <c r="B7" i="23"/>
  <c r="B8" i="23"/>
  <c r="F95" i="2"/>
  <c r="F97" i="2"/>
  <c r="F96" i="2"/>
  <c r="M90" i="2"/>
</calcChain>
</file>

<file path=xl/sharedStrings.xml><?xml version="1.0" encoding="utf-8"?>
<sst xmlns="http://schemas.openxmlformats.org/spreadsheetml/2006/main" count="420" uniqueCount="63">
  <si>
    <t>2. Численность постоянного населения в муниципальных</t>
  </si>
  <si>
    <t>образованиях Удмуртской Республики</t>
  </si>
  <si>
    <t>(на начало года; человек)</t>
  </si>
  <si>
    <t>Всё население</t>
  </si>
  <si>
    <t>Городское население</t>
  </si>
  <si>
    <t>Сельское население</t>
  </si>
  <si>
    <t>городские округа:</t>
  </si>
  <si>
    <t>г. Ижевск</t>
  </si>
  <si>
    <t>Индустриальный район</t>
  </si>
  <si>
    <t>Ленинский район</t>
  </si>
  <si>
    <t>Октябрьский район</t>
  </si>
  <si>
    <t>Первомайский район</t>
  </si>
  <si>
    <t>Устиновский район</t>
  </si>
  <si>
    <t>г. Воткинск</t>
  </si>
  <si>
    <t>г. Глазов</t>
  </si>
  <si>
    <t>г. Можга</t>
  </si>
  <si>
    <t xml:space="preserve">г. Сарапул </t>
  </si>
  <si>
    <t>муниципальные районы:</t>
  </si>
  <si>
    <t>Алнашский</t>
  </si>
  <si>
    <t>Балезинский</t>
  </si>
  <si>
    <t>Вавожский</t>
  </si>
  <si>
    <t>Воткинский</t>
  </si>
  <si>
    <t>Глазовский</t>
  </si>
  <si>
    <t>Граховский</t>
  </si>
  <si>
    <t>Дебёсский</t>
  </si>
  <si>
    <t>Завьяловский</t>
  </si>
  <si>
    <t>Игринский</t>
  </si>
  <si>
    <t>Камбарский</t>
  </si>
  <si>
    <t>г. Камбарка</t>
  </si>
  <si>
    <t>сельская местность</t>
  </si>
  <si>
    <t>Каракулинский</t>
  </si>
  <si>
    <t>Кезский</t>
  </si>
  <si>
    <t>Кизнерский</t>
  </si>
  <si>
    <t>Киясовский</t>
  </si>
  <si>
    <t>Красногорский</t>
  </si>
  <si>
    <t>Малопургинский</t>
  </si>
  <si>
    <t>Можгинский</t>
  </si>
  <si>
    <t>Сарапульский</t>
  </si>
  <si>
    <t>Селтинский</t>
  </si>
  <si>
    <t>Сюмсинский</t>
  </si>
  <si>
    <t>Увинский</t>
  </si>
  <si>
    <t>Шарканский</t>
  </si>
  <si>
    <t>Юкаменский</t>
  </si>
  <si>
    <t>Якшур-Бодьинский</t>
  </si>
  <si>
    <t>Ярский</t>
  </si>
  <si>
    <t>14. Число родившихся в муниципальных образованих Удмуртской Республики</t>
  </si>
  <si>
    <t>17. Коэффициенты рождаемости в муниципальных образованиях Удмуртской Республики</t>
  </si>
  <si>
    <t>(человек)</t>
  </si>
  <si>
    <t>(на 1000 человек населения; человек)</t>
  </si>
  <si>
    <t xml:space="preserve">г.Сарапул </t>
  </si>
  <si>
    <t>15. Число умерших в муниципальных образованиях Удмуртской Республики</t>
  </si>
  <si>
    <t>18. Коэффициенты смертности в муниципальных образованиях Удмуртской Республики</t>
  </si>
  <si>
    <t>г. Сарапул</t>
  </si>
  <si>
    <t>16. Естественный прирост (убыль) населения</t>
  </si>
  <si>
    <t>в муниципальных образованиях Удмуртской Республики</t>
  </si>
  <si>
    <t>36. Число браков в муниципальных образованиях Удмуртской Республики</t>
  </si>
  <si>
    <t>Число браков</t>
  </si>
  <si>
    <t>На 1000 человек населения</t>
  </si>
  <si>
    <t>37. Число разводов в муниципальных образованиях Удмуртской Республики</t>
  </si>
  <si>
    <t>Число актов о расторжении брака</t>
  </si>
  <si>
    <t>31. Родившиеся у женщин, не состоящих в зарегистрированном браке, в муниципальных образованиях Удмуртской Республики</t>
  </si>
  <si>
    <t>Число детей, рождённых вне брака, человек</t>
  </si>
  <si>
    <t>В процентах к общему числу родившихся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</si>
</sst>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b/>
      <sz val="14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Times New Roman"/>
      <family val="1"/>
    </font>
    <font>
      <sz val="12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color indexed="8"/>
      <name val="Arial Cyr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3"/>
      <name val="Times New Roman"/>
      <family val="1"/>
      <charset val="204"/>
    </font>
    <font>
      <b/>
      <sz val="13.5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7" fillId="0" borderId="0"/>
    <xf numFmtId="0" fontId="16" fillId="0" borderId="0"/>
    <xf numFmtId="0" fontId="15" fillId="0" borderId="0"/>
    <xf numFmtId="0" fontId="18" fillId="0" borderId="0"/>
    <xf numFmtId="0" fontId="16" fillId="0" borderId="0"/>
    <xf numFmtId="0" fontId="16" fillId="0" borderId="0"/>
    <xf numFmtId="0" fontId="17" fillId="0" borderId="0"/>
  </cellStyleXfs>
  <cellXfs count="125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left" indent="2"/>
    </xf>
    <xf numFmtId="0" fontId="6" fillId="0" borderId="0" xfId="0" applyFont="1" applyAlignment="1">
      <alignment horizontal="left" indent="3"/>
    </xf>
    <xf numFmtId="0" fontId="6" fillId="0" borderId="0" xfId="0" applyFont="1" applyAlignment="1">
      <alignment horizontal="left" indent="4"/>
    </xf>
    <xf numFmtId="0" fontId="6" fillId="0" borderId="0" xfId="0" applyFont="1" applyAlignment="1">
      <alignment horizontal="left" wrapText="1" indent="3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 indent="5"/>
    </xf>
    <xf numFmtId="0" fontId="6" fillId="0" borderId="0" xfId="0" applyFont="1"/>
    <xf numFmtId="0" fontId="6" fillId="0" borderId="0" xfId="0" applyFont="1" applyAlignment="1">
      <alignment horizontal="left" indent="1"/>
    </xf>
    <xf numFmtId="0" fontId="4" fillId="0" borderId="0" xfId="0" applyFont="1" applyFill="1"/>
    <xf numFmtId="0" fontId="4" fillId="0" borderId="0" xfId="0" applyFont="1" applyBorder="1"/>
    <xf numFmtId="0" fontId="8" fillId="0" borderId="0" xfId="0" applyFont="1"/>
    <xf numFmtId="0" fontId="6" fillId="0" borderId="4" xfId="0" applyFont="1" applyBorder="1"/>
    <xf numFmtId="0" fontId="6" fillId="0" borderId="0" xfId="0" applyFont="1" applyBorder="1"/>
    <xf numFmtId="0" fontId="6" fillId="0" borderId="0" xfId="0" applyFont="1" applyAlignment="1">
      <alignment horizontal="left" wrapText="1" indent="1"/>
    </xf>
    <xf numFmtId="0" fontId="6" fillId="0" borderId="1" xfId="0" applyFont="1" applyBorder="1" applyAlignment="1">
      <alignment horizontal="center"/>
    </xf>
    <xf numFmtId="164" fontId="5" fillId="0" borderId="0" xfId="0" applyNumberFormat="1" applyFont="1" applyBorder="1"/>
    <xf numFmtId="164" fontId="6" fillId="0" borderId="0" xfId="0" applyNumberFormat="1" applyFont="1" applyBorder="1"/>
    <xf numFmtId="0" fontId="6" fillId="0" borderId="0" xfId="0" applyFont="1" applyAlignment="1"/>
    <xf numFmtId="0" fontId="10" fillId="0" borderId="0" xfId="0" applyFont="1" applyAlignment="1">
      <alignment horizontal="right"/>
    </xf>
    <xf numFmtId="164" fontId="10" fillId="0" borderId="0" xfId="0" applyNumberFormat="1" applyFont="1"/>
    <xf numFmtId="0" fontId="12" fillId="0" borderId="0" xfId="0" applyFont="1"/>
    <xf numFmtId="0" fontId="10" fillId="0" borderId="3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 indent="1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left" indent="2"/>
    </xf>
    <xf numFmtId="0" fontId="10" fillId="0" borderId="0" xfId="0" applyFont="1" applyAlignment="1">
      <alignment horizontal="left" wrapText="1" indent="2"/>
    </xf>
    <xf numFmtId="0" fontId="6" fillId="0" borderId="5" xfId="0" applyFont="1" applyBorder="1"/>
    <xf numFmtId="0" fontId="10" fillId="0" borderId="5" xfId="0" applyFont="1" applyBorder="1"/>
    <xf numFmtId="164" fontId="10" fillId="0" borderId="5" xfId="0" applyNumberFormat="1" applyFont="1" applyBorder="1"/>
    <xf numFmtId="0" fontId="5" fillId="0" borderId="6" xfId="0" applyFont="1" applyBorder="1"/>
    <xf numFmtId="164" fontId="10" fillId="0" borderId="5" xfId="0" applyNumberFormat="1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left" wrapText="1" indent="2"/>
    </xf>
    <xf numFmtId="0" fontId="6" fillId="0" borderId="8" xfId="0" applyFont="1" applyBorder="1"/>
    <xf numFmtId="164" fontId="5" fillId="0" borderId="9" xfId="0" applyNumberFormat="1" applyFont="1" applyBorder="1"/>
    <xf numFmtId="164" fontId="10" fillId="0" borderId="8" xfId="0" applyNumberFormat="1" applyFont="1" applyBorder="1"/>
    <xf numFmtId="0" fontId="11" fillId="0" borderId="6" xfId="0" applyFont="1" applyBorder="1"/>
    <xf numFmtId="0" fontId="6" fillId="0" borderId="3" xfId="0" applyFont="1" applyBorder="1" applyAlignment="1">
      <alignment horizontal="center" vertical="center"/>
    </xf>
    <xf numFmtId="3" fontId="11" fillId="0" borderId="9" xfId="0" applyNumberFormat="1" applyFont="1" applyBorder="1" applyAlignment="1">
      <alignment horizontal="right" indent="1"/>
    </xf>
    <xf numFmtId="3" fontId="10" fillId="0" borderId="8" xfId="0" applyNumberFormat="1" applyFont="1" applyBorder="1" applyAlignment="1">
      <alignment horizontal="right" indent="1"/>
    </xf>
    <xf numFmtId="3" fontId="6" fillId="0" borderId="8" xfId="0" applyNumberFormat="1" applyFont="1" applyBorder="1" applyAlignment="1">
      <alignment horizontal="right" indent="1"/>
    </xf>
    <xf numFmtId="0" fontId="10" fillId="0" borderId="8" xfId="0" applyFont="1" applyBorder="1"/>
    <xf numFmtId="0" fontId="10" fillId="0" borderId="8" xfId="0" applyFont="1" applyBorder="1" applyAlignment="1">
      <alignment horizontal="right" indent="1"/>
    </xf>
    <xf numFmtId="164" fontId="10" fillId="0" borderId="8" xfId="0" applyNumberFormat="1" applyFont="1" applyBorder="1" applyAlignment="1">
      <alignment horizontal="right" indent="1"/>
    </xf>
    <xf numFmtId="0" fontId="6" fillId="0" borderId="0" xfId="0" applyFont="1" applyAlignment="1">
      <alignment horizontal="left"/>
    </xf>
    <xf numFmtId="0" fontId="5" fillId="0" borderId="9" xfId="0" applyFont="1" applyBorder="1" applyAlignment="1">
      <alignment horizontal="right" indent="1"/>
    </xf>
    <xf numFmtId="0" fontId="6" fillId="0" borderId="8" xfId="0" applyFont="1" applyBorder="1" applyAlignment="1">
      <alignment horizontal="right" indent="1"/>
    </xf>
    <xf numFmtId="164" fontId="5" fillId="0" borderId="9" xfId="0" applyNumberFormat="1" applyFont="1" applyBorder="1" applyAlignment="1">
      <alignment horizontal="right" indent="1"/>
    </xf>
    <xf numFmtId="164" fontId="6" fillId="0" borderId="8" xfId="0" applyNumberFormat="1" applyFont="1" applyBorder="1" applyAlignment="1">
      <alignment horizontal="right" indent="1"/>
    </xf>
    <xf numFmtId="3" fontId="11" fillId="0" borderId="8" xfId="0" applyNumberFormat="1" applyFont="1" applyBorder="1" applyAlignment="1">
      <alignment horizontal="right" indent="1"/>
    </xf>
    <xf numFmtId="0" fontId="14" fillId="0" borderId="0" xfId="0" applyFont="1"/>
    <xf numFmtId="0" fontId="5" fillId="0" borderId="8" xfId="0" applyFont="1" applyBorder="1" applyAlignment="1">
      <alignment horizontal="right" indent="1"/>
    </xf>
    <xf numFmtId="164" fontId="5" fillId="0" borderId="8" xfId="0" applyNumberFormat="1" applyFont="1" applyBorder="1" applyAlignment="1">
      <alignment horizontal="right" indent="1"/>
    </xf>
    <xf numFmtId="0" fontId="5" fillId="0" borderId="5" xfId="0" applyFont="1" applyBorder="1"/>
    <xf numFmtId="164" fontId="5" fillId="0" borderId="8" xfId="0" applyNumberFormat="1" applyFont="1" applyBorder="1"/>
    <xf numFmtId="0" fontId="12" fillId="0" borderId="0" xfId="0" applyFont="1" applyBorder="1"/>
    <xf numFmtId="0" fontId="5" fillId="0" borderId="0" xfId="0" applyFont="1" applyBorder="1" applyAlignment="1"/>
    <xf numFmtId="0" fontId="6" fillId="0" borderId="0" xfId="0" applyFont="1" applyFill="1" applyBorder="1"/>
    <xf numFmtId="0" fontId="6" fillId="0" borderId="10" xfId="0" applyFont="1" applyBorder="1" applyAlignment="1">
      <alignment horizontal="center" vertical="center"/>
    </xf>
    <xf numFmtId="0" fontId="5" fillId="0" borderId="9" xfId="0" applyFont="1" applyBorder="1"/>
    <xf numFmtId="0" fontId="5" fillId="0" borderId="0" xfId="0" applyFont="1" applyBorder="1"/>
    <xf numFmtId="0" fontId="10" fillId="0" borderId="0" xfId="0" applyFont="1" applyAlignment="1">
      <alignment horizontal="left"/>
    </xf>
    <xf numFmtId="0" fontId="10" fillId="0" borderId="7" xfId="0" applyFont="1" applyBorder="1" applyAlignment="1">
      <alignment horizontal="center" vertical="center"/>
    </xf>
    <xf numFmtId="0" fontId="11" fillId="0" borderId="6" xfId="0" applyFont="1" applyBorder="1" applyAlignment="1"/>
    <xf numFmtId="164" fontId="11" fillId="0" borderId="9" xfId="0" applyNumberFormat="1" applyFont="1" applyBorder="1" applyAlignment="1"/>
    <xf numFmtId="1" fontId="6" fillId="0" borderId="0" xfId="0" applyNumberFormat="1" applyFont="1"/>
    <xf numFmtId="0" fontId="11" fillId="0" borderId="5" xfId="0" applyFont="1" applyBorder="1" applyAlignment="1"/>
    <xf numFmtId="164" fontId="11" fillId="0" borderId="8" xfId="0" applyNumberFormat="1" applyFont="1" applyBorder="1" applyAlignment="1"/>
    <xf numFmtId="164" fontId="12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 applyBorder="1"/>
    <xf numFmtId="0" fontId="10" fillId="0" borderId="5" xfId="0" applyFont="1" applyBorder="1" applyAlignment="1"/>
    <xf numFmtId="164" fontId="10" fillId="0" borderId="8" xfId="0" applyNumberFormat="1" applyFont="1" applyBorder="1" applyAlignment="1"/>
    <xf numFmtId="0" fontId="12" fillId="0" borderId="0" xfId="0" applyFont="1" applyFill="1" applyBorder="1"/>
    <xf numFmtId="0" fontId="10" fillId="0" borderId="8" xfId="0" applyFont="1" applyBorder="1" applyAlignment="1"/>
    <xf numFmtId="0" fontId="9" fillId="0" borderId="0" xfId="0" applyFont="1" applyFill="1"/>
    <xf numFmtId="0" fontId="10" fillId="0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right"/>
    </xf>
    <xf numFmtId="164" fontId="11" fillId="0" borderId="6" xfId="0" applyNumberFormat="1" applyFont="1" applyBorder="1"/>
    <xf numFmtId="164" fontId="11" fillId="0" borderId="0" xfId="0" applyNumberFormat="1" applyFont="1"/>
    <xf numFmtId="164" fontId="10" fillId="0" borderId="0" xfId="0" applyNumberFormat="1" applyFont="1" applyBorder="1"/>
    <xf numFmtId="0" fontId="11" fillId="0" borderId="5" xfId="0" applyFont="1" applyBorder="1"/>
    <xf numFmtId="164" fontId="11" fillId="0" borderId="5" xfId="0" applyNumberFormat="1" applyFont="1" applyBorder="1"/>
    <xf numFmtId="164" fontId="12" fillId="0" borderId="0" xfId="0" applyNumberFormat="1" applyFont="1" applyBorder="1" applyAlignment="1">
      <alignment horizontal="right"/>
    </xf>
    <xf numFmtId="0" fontId="6" fillId="0" borderId="0" xfId="0" applyFont="1" applyFill="1"/>
    <xf numFmtId="0" fontId="13" fillId="0" borderId="0" xfId="0" applyFont="1" applyAlignment="1"/>
    <xf numFmtId="0" fontId="20" fillId="0" borderId="0" xfId="0" applyFont="1" applyAlignment="1"/>
    <xf numFmtId="164" fontId="11" fillId="0" borderId="9" xfId="0" applyNumberFormat="1" applyFont="1" applyBorder="1"/>
    <xf numFmtId="164" fontId="11" fillId="0" borderId="8" xfId="0" applyNumberFormat="1" applyFont="1" applyBorder="1"/>
    <xf numFmtId="0" fontId="10" fillId="0" borderId="2" xfId="0" applyFont="1" applyBorder="1" applyAlignment="1">
      <alignment horizontal="right" vertical="center"/>
    </xf>
    <xf numFmtId="0" fontId="11" fillId="0" borderId="6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164" fontId="11" fillId="0" borderId="6" xfId="0" applyNumberFormat="1" applyFont="1" applyBorder="1" applyAlignment="1">
      <alignment horizontal="right"/>
    </xf>
    <xf numFmtId="164" fontId="11" fillId="0" borderId="5" xfId="0" applyNumberFormat="1" applyFont="1" applyBorder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6" fillId="0" borderId="0" xfId="0" applyFont="1" applyBorder="1" applyAlignment="1">
      <alignment horizontal="center"/>
    </xf>
    <xf numFmtId="49" fontId="10" fillId="0" borderId="11" xfId="0" applyNumberFormat="1" applyFont="1" applyBorder="1" applyAlignment="1">
      <alignment horizontal="center" vertical="center" wrapText="1"/>
    </xf>
    <xf numFmtId="49" fontId="10" fillId="0" borderId="12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0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</cellXfs>
  <cellStyles count="9">
    <cellStyle name="Обычный" xfId="0" builtinId="0"/>
    <cellStyle name="Обычный 2" xfId="1" xr:uid="{00000000-0005-0000-0000-000001000000}"/>
    <cellStyle name="Обычный 2 2" xfId="2" xr:uid="{00000000-0005-0000-0000-000002000000}"/>
    <cellStyle name="Обычный 2 3" xfId="3" xr:uid="{00000000-0005-0000-0000-000003000000}"/>
    <cellStyle name="Обычный 3" xfId="4" xr:uid="{00000000-0005-0000-0000-000004000000}"/>
    <cellStyle name="Обычный 4" xfId="5" xr:uid="{00000000-0005-0000-0000-000005000000}"/>
    <cellStyle name="Обычный 7" xfId="6" xr:uid="{00000000-0005-0000-0000-000006000000}"/>
    <cellStyle name="Обычный 8" xfId="7" xr:uid="{00000000-0005-0000-0000-000007000000}"/>
    <cellStyle name="Стиль 1" xfId="8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6"/>
  <dimension ref="A1:G47"/>
  <sheetViews>
    <sheetView zoomScale="115" zoomScaleNormal="115" workbookViewId="0">
      <selection activeCell="C8" sqref="C8"/>
    </sheetView>
  </sheetViews>
  <sheetFormatPr defaultRowHeight="12.75" x14ac:dyDescent="0.2"/>
  <cols>
    <col min="1" max="1" width="31" style="2" customWidth="1"/>
    <col min="2" max="6" width="11.7109375" style="28" customWidth="1"/>
    <col min="7" max="7" width="3.85546875" customWidth="1"/>
  </cols>
  <sheetData>
    <row r="1" spans="1:7" ht="18.75" x14ac:dyDescent="0.3">
      <c r="A1" s="106" t="s">
        <v>0</v>
      </c>
      <c r="B1" s="106"/>
      <c r="C1" s="106"/>
      <c r="D1" s="106"/>
      <c r="E1" s="106"/>
      <c r="F1" s="106"/>
      <c r="G1" s="106"/>
    </row>
    <row r="2" spans="1:7" ht="18.75" x14ac:dyDescent="0.3">
      <c r="A2" s="106" t="s">
        <v>1</v>
      </c>
      <c r="B2" s="106"/>
      <c r="C2" s="106"/>
      <c r="D2" s="106"/>
      <c r="E2" s="106"/>
      <c r="F2" s="106"/>
      <c r="G2" s="106"/>
    </row>
    <row r="3" spans="1:7" ht="15.75" x14ac:dyDescent="0.25">
      <c r="A3" s="107" t="s">
        <v>2</v>
      </c>
      <c r="B3" s="107"/>
      <c r="C3" s="107"/>
      <c r="D3" s="107"/>
      <c r="E3" s="107"/>
      <c r="F3" s="107"/>
      <c r="G3" s="107"/>
    </row>
    <row r="4" spans="1:7" ht="15.75" x14ac:dyDescent="0.25">
      <c r="A4" s="3"/>
    </row>
    <row r="5" spans="1:7" ht="19.5" customHeight="1" x14ac:dyDescent="0.25">
      <c r="A5" s="4"/>
      <c r="B5" s="29">
        <v>2017</v>
      </c>
      <c r="C5" s="29">
        <v>2018</v>
      </c>
      <c r="D5" s="29">
        <v>2019</v>
      </c>
      <c r="E5" s="29">
        <v>2020</v>
      </c>
      <c r="F5" s="29">
        <v>2021</v>
      </c>
    </row>
    <row r="6" spans="1:7" s="7" customFormat="1" ht="15.75" x14ac:dyDescent="0.25">
      <c r="A6" s="3" t="s">
        <v>3</v>
      </c>
      <c r="B6" s="48">
        <f>SUM(B10,B16:B19,B21:B30,B33:B47)</f>
        <v>1516826</v>
      </c>
      <c r="C6" s="48">
        <f>SUM(C10,C16:C19,C21:C30,C33:C47)</f>
        <v>1513044</v>
      </c>
      <c r="D6" s="48">
        <f>SUM(D10,D16:D19,D21:D30,D33:D47)</f>
        <v>1507390</v>
      </c>
      <c r="E6" s="48">
        <f>SUM(E10,E16:E19,E21:E30,E33:E47)</f>
        <v>1500955</v>
      </c>
      <c r="F6" s="48">
        <f>SUM(F10,F16:F19,F21:F30,F33:F47)</f>
        <v>1493356</v>
      </c>
    </row>
    <row r="7" spans="1:7" s="7" customFormat="1" ht="15.75" x14ac:dyDescent="0.25">
      <c r="A7" s="3" t="s">
        <v>4</v>
      </c>
      <c r="B7" s="59">
        <f>SUM(B10,B16:B19,B31)</f>
        <v>995972</v>
      </c>
      <c r="C7" s="59">
        <f>SUM(C10,C16:C19,C31)</f>
        <v>995728</v>
      </c>
      <c r="D7" s="59">
        <f>SUM(D10,D16:D19,D31)</f>
        <v>994360</v>
      </c>
      <c r="E7" s="59">
        <f>SUM(E10,E16:E19,E31)</f>
        <v>992177</v>
      </c>
      <c r="F7" s="59">
        <f>SUM(F10,F16:F19,F31)</f>
        <v>988602</v>
      </c>
    </row>
    <row r="8" spans="1:7" s="7" customFormat="1" ht="15.75" x14ac:dyDescent="0.25">
      <c r="A8" s="3" t="s">
        <v>5</v>
      </c>
      <c r="B8" s="59">
        <f>SUM(B21:B29,B32:B47)</f>
        <v>520854</v>
      </c>
      <c r="C8" s="59">
        <f>SUM(C21:C29,C32:C47)</f>
        <v>517316</v>
      </c>
      <c r="D8" s="59">
        <f>SUM(D21:D29,D32:D47)</f>
        <v>513030</v>
      </c>
      <c r="E8" s="59">
        <f>SUM(E21:E29,E32:E47)</f>
        <v>508778</v>
      </c>
      <c r="F8" s="59">
        <f>SUM(F21:F29,F32:F47)</f>
        <v>504754</v>
      </c>
    </row>
    <row r="9" spans="1:7" s="60" customFormat="1" ht="15.75" x14ac:dyDescent="0.25">
      <c r="A9" s="15" t="s">
        <v>6</v>
      </c>
      <c r="B9" s="49">
        <f>SUM(B10,B16:B19)</f>
        <v>985495</v>
      </c>
      <c r="C9" s="49">
        <f>SUM(C10,C16:C19)</f>
        <v>985452</v>
      </c>
      <c r="D9" s="49">
        <f>SUM(D10,D16:D19)</f>
        <v>984124</v>
      </c>
      <c r="E9" s="49">
        <f>SUM(E10,E16:E19)</f>
        <v>982065</v>
      </c>
      <c r="F9" s="49">
        <f>SUM(F10,F16:F19)</f>
        <v>978554</v>
      </c>
      <c r="G9" s="105"/>
    </row>
    <row r="10" spans="1:7" ht="15.75" x14ac:dyDescent="0.25">
      <c r="A10" s="9" t="s">
        <v>7</v>
      </c>
      <c r="B10" s="49">
        <v>646277</v>
      </c>
      <c r="C10" s="49">
        <v>648213</v>
      </c>
      <c r="D10" s="49">
        <v>648944</v>
      </c>
      <c r="E10" s="49">
        <v>648146</v>
      </c>
      <c r="F10" s="49">
        <v>646468</v>
      </c>
    </row>
    <row r="11" spans="1:7" ht="15.75" x14ac:dyDescent="0.25">
      <c r="A11" s="10" t="s">
        <v>8</v>
      </c>
      <c r="B11" s="49">
        <v>121326</v>
      </c>
      <c r="C11" s="49">
        <v>121935</v>
      </c>
      <c r="D11" s="49">
        <v>122293</v>
      </c>
      <c r="E11" s="49">
        <v>121655</v>
      </c>
      <c r="F11" s="49">
        <v>121753</v>
      </c>
    </row>
    <row r="12" spans="1:7" ht="15.75" x14ac:dyDescent="0.25">
      <c r="A12" s="10" t="s">
        <v>9</v>
      </c>
      <c r="B12" s="49">
        <v>126023</v>
      </c>
      <c r="C12" s="49">
        <v>126986</v>
      </c>
      <c r="D12" s="49">
        <v>127196</v>
      </c>
      <c r="E12" s="49">
        <v>127826</v>
      </c>
      <c r="F12" s="49">
        <v>126901</v>
      </c>
    </row>
    <row r="13" spans="1:7" ht="15.75" x14ac:dyDescent="0.25">
      <c r="A13" s="10" t="s">
        <v>10</v>
      </c>
      <c r="B13" s="49">
        <v>135017</v>
      </c>
      <c r="C13" s="49">
        <v>135199</v>
      </c>
      <c r="D13" s="49">
        <v>134907</v>
      </c>
      <c r="E13" s="49">
        <v>134346</v>
      </c>
      <c r="F13" s="49">
        <v>133912</v>
      </c>
    </row>
    <row r="14" spans="1:7" ht="15.75" x14ac:dyDescent="0.25">
      <c r="A14" s="10" t="s">
        <v>11</v>
      </c>
      <c r="B14" s="49">
        <v>126431</v>
      </c>
      <c r="C14" s="49">
        <v>126509</v>
      </c>
      <c r="D14" s="49">
        <v>126969</v>
      </c>
      <c r="E14" s="49">
        <v>126396</v>
      </c>
      <c r="F14" s="49">
        <v>126877</v>
      </c>
    </row>
    <row r="15" spans="1:7" ht="15.75" x14ac:dyDescent="0.25">
      <c r="A15" s="10" t="s">
        <v>12</v>
      </c>
      <c r="B15" s="49">
        <v>137480</v>
      </c>
      <c r="C15" s="49">
        <v>137584</v>
      </c>
      <c r="D15" s="49">
        <v>137579</v>
      </c>
      <c r="E15" s="49">
        <v>137923</v>
      </c>
      <c r="F15" s="49">
        <v>137025</v>
      </c>
    </row>
    <row r="16" spans="1:7" ht="15.75" x14ac:dyDescent="0.25">
      <c r="A16" s="9" t="s">
        <v>13</v>
      </c>
      <c r="B16" s="49">
        <v>98063</v>
      </c>
      <c r="C16" s="49">
        <v>97550</v>
      </c>
      <c r="D16" s="49">
        <v>97345</v>
      </c>
      <c r="E16" s="49">
        <v>97244</v>
      </c>
      <c r="F16" s="49">
        <v>96861</v>
      </c>
    </row>
    <row r="17" spans="1:6" ht="15.75" x14ac:dyDescent="0.25">
      <c r="A17" s="9" t="s">
        <v>14</v>
      </c>
      <c r="B17" s="49">
        <v>93628</v>
      </c>
      <c r="C17" s="49">
        <v>93056</v>
      </c>
      <c r="D17" s="49">
        <v>92381</v>
      </c>
      <c r="E17" s="49">
        <v>92334</v>
      </c>
      <c r="F17" s="49">
        <v>91921</v>
      </c>
    </row>
    <row r="18" spans="1:6" ht="15.75" x14ac:dyDescent="0.25">
      <c r="A18" s="9" t="s">
        <v>15</v>
      </c>
      <c r="B18" s="49">
        <v>49617</v>
      </c>
      <c r="C18" s="49">
        <v>49328</v>
      </c>
      <c r="D18" s="49">
        <v>49093</v>
      </c>
      <c r="E18" s="49">
        <v>48986</v>
      </c>
      <c r="F18" s="49">
        <v>48750</v>
      </c>
    </row>
    <row r="19" spans="1:6" ht="15.75" customHeight="1" x14ac:dyDescent="0.25">
      <c r="A19" s="11" t="s">
        <v>16</v>
      </c>
      <c r="B19" s="49">
        <v>97910</v>
      </c>
      <c r="C19" s="49">
        <v>97305</v>
      </c>
      <c r="D19" s="49">
        <v>96361</v>
      </c>
      <c r="E19" s="49">
        <v>95355</v>
      </c>
      <c r="F19" s="49">
        <v>94554</v>
      </c>
    </row>
    <row r="20" spans="1:6" s="60" customFormat="1" ht="15.75" customHeight="1" x14ac:dyDescent="0.25">
      <c r="A20" s="21" t="s">
        <v>17</v>
      </c>
      <c r="B20" s="49">
        <f>SUM(B21:B30,B33:B47)</f>
        <v>531331</v>
      </c>
      <c r="C20" s="49">
        <f>SUM(C21:C30,C33:C47)</f>
        <v>527592</v>
      </c>
      <c r="D20" s="49">
        <f>SUM(D21:D30,D33:D47)</f>
        <v>523266</v>
      </c>
      <c r="E20" s="49">
        <f>SUM(E21:E30,E33:E47)</f>
        <v>518890</v>
      </c>
      <c r="F20" s="49">
        <v>514802</v>
      </c>
    </row>
    <row r="21" spans="1:6" ht="15.75" x14ac:dyDescent="0.25">
      <c r="A21" s="9" t="s">
        <v>18</v>
      </c>
      <c r="B21" s="49">
        <v>18789</v>
      </c>
      <c r="C21" s="49">
        <v>18617</v>
      </c>
      <c r="D21" s="49">
        <v>18422</v>
      </c>
      <c r="E21" s="49">
        <v>18242</v>
      </c>
      <c r="F21" s="49">
        <v>17978</v>
      </c>
    </row>
    <row r="22" spans="1:6" ht="15.75" x14ac:dyDescent="0.25">
      <c r="A22" s="9" t="s">
        <v>19</v>
      </c>
      <c r="B22" s="49">
        <v>31308</v>
      </c>
      <c r="C22" s="49">
        <v>30904</v>
      </c>
      <c r="D22" s="49">
        <v>30459</v>
      </c>
      <c r="E22" s="49">
        <v>29779</v>
      </c>
      <c r="F22" s="49">
        <v>29263</v>
      </c>
    </row>
    <row r="23" spans="1:6" ht="15.75" x14ac:dyDescent="0.25">
      <c r="A23" s="9" t="s">
        <v>20</v>
      </c>
      <c r="B23" s="49">
        <v>15478</v>
      </c>
      <c r="C23" s="49">
        <v>15274</v>
      </c>
      <c r="D23" s="49">
        <v>15096</v>
      </c>
      <c r="E23" s="49">
        <v>14888</v>
      </c>
      <c r="F23" s="49">
        <v>14810</v>
      </c>
    </row>
    <row r="24" spans="1:6" ht="15.75" x14ac:dyDescent="0.25">
      <c r="A24" s="9" t="s">
        <v>21</v>
      </c>
      <c r="B24" s="49">
        <v>24248</v>
      </c>
      <c r="C24" s="49">
        <v>24271</v>
      </c>
      <c r="D24" s="49">
        <v>24303</v>
      </c>
      <c r="E24" s="49">
        <v>24332</v>
      </c>
      <c r="F24" s="49">
        <v>24491</v>
      </c>
    </row>
    <row r="25" spans="1:6" ht="15.75" x14ac:dyDescent="0.25">
      <c r="A25" s="9" t="s">
        <v>22</v>
      </c>
      <c r="B25" s="49">
        <v>16362</v>
      </c>
      <c r="C25" s="49">
        <v>15917</v>
      </c>
      <c r="D25" s="49">
        <v>15545</v>
      </c>
      <c r="E25" s="49">
        <v>15213</v>
      </c>
      <c r="F25" s="49">
        <v>14870</v>
      </c>
    </row>
    <row r="26" spans="1:6" ht="15.75" x14ac:dyDescent="0.25">
      <c r="A26" s="9" t="s">
        <v>23</v>
      </c>
      <c r="B26" s="49">
        <v>8301</v>
      </c>
      <c r="C26" s="49">
        <v>8137</v>
      </c>
      <c r="D26" s="49">
        <v>7974</v>
      </c>
      <c r="E26" s="49">
        <v>7749</v>
      </c>
      <c r="F26" s="49">
        <v>7598</v>
      </c>
    </row>
    <row r="27" spans="1:6" ht="15.75" x14ac:dyDescent="0.25">
      <c r="A27" s="9" t="s">
        <v>24</v>
      </c>
      <c r="B27" s="49">
        <v>12073</v>
      </c>
      <c r="C27" s="49">
        <v>11943</v>
      </c>
      <c r="D27" s="49">
        <v>11842</v>
      </c>
      <c r="E27" s="49">
        <v>11617</v>
      </c>
      <c r="F27" s="49">
        <v>11520</v>
      </c>
    </row>
    <row r="28" spans="1:6" ht="15.75" x14ac:dyDescent="0.25">
      <c r="A28" s="9" t="s">
        <v>25</v>
      </c>
      <c r="B28" s="49">
        <v>74680</v>
      </c>
      <c r="C28" s="49">
        <v>75902</v>
      </c>
      <c r="D28" s="49">
        <v>77525</v>
      </c>
      <c r="E28" s="49">
        <v>79470</v>
      </c>
      <c r="F28" s="49">
        <v>80665</v>
      </c>
    </row>
    <row r="29" spans="1:6" ht="15.75" x14ac:dyDescent="0.25">
      <c r="A29" s="9" t="s">
        <v>26</v>
      </c>
      <c r="B29" s="50">
        <v>36822</v>
      </c>
      <c r="C29" s="50">
        <v>36494</v>
      </c>
      <c r="D29" s="50">
        <v>35998</v>
      </c>
      <c r="E29" s="50">
        <v>35608</v>
      </c>
      <c r="F29" s="50">
        <v>35151</v>
      </c>
    </row>
    <row r="30" spans="1:6" ht="15.75" x14ac:dyDescent="0.25">
      <c r="A30" s="9" t="s">
        <v>27</v>
      </c>
      <c r="B30" s="50">
        <v>16933</v>
      </c>
      <c r="C30" s="50">
        <v>16676</v>
      </c>
      <c r="D30" s="50">
        <v>16585</v>
      </c>
      <c r="E30" s="50">
        <v>16402</v>
      </c>
      <c r="F30" s="50">
        <v>16239</v>
      </c>
    </row>
    <row r="31" spans="1:6" ht="15.75" x14ac:dyDescent="0.25">
      <c r="A31" s="13" t="s">
        <v>28</v>
      </c>
      <c r="B31" s="49">
        <v>10477</v>
      </c>
      <c r="C31" s="49">
        <v>10276</v>
      </c>
      <c r="D31" s="49">
        <v>10236</v>
      </c>
      <c r="E31" s="49">
        <v>10112</v>
      </c>
      <c r="F31" s="49">
        <v>10048</v>
      </c>
    </row>
    <row r="32" spans="1:6" ht="14.25" customHeight="1" x14ac:dyDescent="0.25">
      <c r="A32" s="13" t="s">
        <v>29</v>
      </c>
      <c r="B32" s="49">
        <v>6456</v>
      </c>
      <c r="C32" s="49">
        <v>6400</v>
      </c>
      <c r="D32" s="49">
        <v>6349</v>
      </c>
      <c r="E32" s="49">
        <v>6290</v>
      </c>
      <c r="F32" s="49">
        <v>6191</v>
      </c>
    </row>
    <row r="33" spans="1:6" ht="15.75" x14ac:dyDescent="0.25">
      <c r="A33" s="9" t="s">
        <v>30</v>
      </c>
      <c r="B33" s="49">
        <v>10873</v>
      </c>
      <c r="C33" s="49">
        <v>10646</v>
      </c>
      <c r="D33" s="49">
        <v>10450</v>
      </c>
      <c r="E33" s="49">
        <v>10272</v>
      </c>
      <c r="F33" s="49">
        <v>10028</v>
      </c>
    </row>
    <row r="34" spans="1:6" ht="15.75" x14ac:dyDescent="0.25">
      <c r="A34" s="9" t="s">
        <v>31</v>
      </c>
      <c r="B34" s="50">
        <v>20421</v>
      </c>
      <c r="C34" s="50">
        <v>20170</v>
      </c>
      <c r="D34" s="50">
        <v>19891</v>
      </c>
      <c r="E34" s="50">
        <v>19433</v>
      </c>
      <c r="F34" s="50">
        <v>19215</v>
      </c>
    </row>
    <row r="35" spans="1:6" ht="15.75" x14ac:dyDescent="0.25">
      <c r="A35" s="9" t="s">
        <v>32</v>
      </c>
      <c r="B35" s="50">
        <v>18871</v>
      </c>
      <c r="C35" s="50">
        <v>18393</v>
      </c>
      <c r="D35" s="50">
        <v>17800</v>
      </c>
      <c r="E35" s="50">
        <v>17197</v>
      </c>
      <c r="F35" s="50">
        <v>16857</v>
      </c>
    </row>
    <row r="36" spans="1:6" ht="15.75" x14ac:dyDescent="0.25">
      <c r="A36" s="9" t="s">
        <v>33</v>
      </c>
      <c r="B36" s="49">
        <v>9441</v>
      </c>
      <c r="C36" s="49">
        <v>9293</v>
      </c>
      <c r="D36" s="49">
        <v>9041</v>
      </c>
      <c r="E36" s="49">
        <v>8839</v>
      </c>
      <c r="F36" s="49">
        <v>8717</v>
      </c>
    </row>
    <row r="37" spans="1:6" ht="15.75" x14ac:dyDescent="0.25">
      <c r="A37" s="9" t="s">
        <v>34</v>
      </c>
      <c r="B37" s="49">
        <v>9004</v>
      </c>
      <c r="C37" s="49">
        <v>8902</v>
      </c>
      <c r="D37" s="49">
        <v>8711</v>
      </c>
      <c r="E37" s="49">
        <v>8576</v>
      </c>
      <c r="F37" s="49">
        <v>8364</v>
      </c>
    </row>
    <row r="38" spans="1:6" ht="15.75" x14ac:dyDescent="0.25">
      <c r="A38" s="9" t="s">
        <v>35</v>
      </c>
      <c r="B38" s="49">
        <v>33661</v>
      </c>
      <c r="C38" s="49">
        <v>33558</v>
      </c>
      <c r="D38" s="49">
        <v>33447</v>
      </c>
      <c r="E38" s="49">
        <v>33305</v>
      </c>
      <c r="F38" s="49">
        <v>33183</v>
      </c>
    </row>
    <row r="39" spans="1:6" ht="15.75" x14ac:dyDescent="0.25">
      <c r="A39" s="9" t="s">
        <v>36</v>
      </c>
      <c r="B39" s="49">
        <v>26493</v>
      </c>
      <c r="C39" s="49">
        <v>26136</v>
      </c>
      <c r="D39" s="49">
        <v>25870</v>
      </c>
      <c r="E39" s="49">
        <v>25483</v>
      </c>
      <c r="F39" s="49">
        <v>25152</v>
      </c>
    </row>
    <row r="40" spans="1:6" ht="15.75" x14ac:dyDescent="0.25">
      <c r="A40" s="9" t="s">
        <v>37</v>
      </c>
      <c r="B40" s="49">
        <v>24372</v>
      </c>
      <c r="C40" s="49">
        <v>24260</v>
      </c>
      <c r="D40" s="49">
        <v>23984</v>
      </c>
      <c r="E40" s="49">
        <v>23722</v>
      </c>
      <c r="F40" s="49">
        <v>23449</v>
      </c>
    </row>
    <row r="41" spans="1:6" ht="15.75" x14ac:dyDescent="0.25">
      <c r="A41" s="9" t="s">
        <v>38</v>
      </c>
      <c r="B41" s="49">
        <v>10457</v>
      </c>
      <c r="C41" s="49">
        <v>10270</v>
      </c>
      <c r="D41" s="49">
        <v>10082</v>
      </c>
      <c r="E41" s="49">
        <v>9896</v>
      </c>
      <c r="F41" s="49">
        <v>9707</v>
      </c>
    </row>
    <row r="42" spans="1:6" ht="15.75" x14ac:dyDescent="0.25">
      <c r="A42" s="9" t="s">
        <v>39</v>
      </c>
      <c r="B42" s="49">
        <v>12343</v>
      </c>
      <c r="C42" s="49">
        <v>12168</v>
      </c>
      <c r="D42" s="49">
        <v>11951</v>
      </c>
      <c r="E42" s="49">
        <v>11674</v>
      </c>
      <c r="F42" s="49">
        <v>11426</v>
      </c>
    </row>
    <row r="43" spans="1:6" ht="15.75" x14ac:dyDescent="0.25">
      <c r="A43" s="9" t="s">
        <v>40</v>
      </c>
      <c r="B43" s="50">
        <v>38134</v>
      </c>
      <c r="C43" s="50">
        <v>38215</v>
      </c>
      <c r="D43" s="50">
        <v>37848</v>
      </c>
      <c r="E43" s="50">
        <v>37895</v>
      </c>
      <c r="F43" s="50">
        <v>37662</v>
      </c>
    </row>
    <row r="44" spans="1:6" ht="15.75" x14ac:dyDescent="0.25">
      <c r="A44" s="9" t="s">
        <v>41</v>
      </c>
      <c r="B44" s="49">
        <v>18562</v>
      </c>
      <c r="C44" s="49">
        <v>18412</v>
      </c>
      <c r="D44" s="49">
        <v>18280</v>
      </c>
      <c r="E44" s="49">
        <v>18094</v>
      </c>
      <c r="F44" s="49">
        <v>17890</v>
      </c>
    </row>
    <row r="45" spans="1:6" ht="15.75" x14ac:dyDescent="0.25">
      <c r="A45" s="9" t="s">
        <v>42</v>
      </c>
      <c r="B45" s="49">
        <v>8821</v>
      </c>
      <c r="C45" s="49">
        <v>8579</v>
      </c>
      <c r="D45" s="49">
        <v>8368</v>
      </c>
      <c r="E45" s="49">
        <v>8041</v>
      </c>
      <c r="F45" s="49">
        <v>7854</v>
      </c>
    </row>
    <row r="46" spans="1:6" ht="15.75" x14ac:dyDescent="0.25">
      <c r="A46" s="9" t="s">
        <v>43</v>
      </c>
      <c r="B46" s="49">
        <v>21280</v>
      </c>
      <c r="C46" s="49">
        <v>21036</v>
      </c>
      <c r="D46" s="49">
        <v>20786</v>
      </c>
      <c r="E46" s="49">
        <v>20486</v>
      </c>
      <c r="F46" s="49">
        <v>20282</v>
      </c>
    </row>
    <row r="47" spans="1:6" ht="15.75" x14ac:dyDescent="0.25">
      <c r="A47" s="9" t="s">
        <v>44</v>
      </c>
      <c r="B47" s="50">
        <v>13604</v>
      </c>
      <c r="C47" s="50">
        <v>13419</v>
      </c>
      <c r="D47" s="50">
        <v>13008</v>
      </c>
      <c r="E47" s="50">
        <v>12677</v>
      </c>
      <c r="F47" s="50">
        <v>12431</v>
      </c>
    </row>
  </sheetData>
  <mergeCells count="3">
    <mergeCell ref="A1:G1"/>
    <mergeCell ref="A2:G2"/>
    <mergeCell ref="A3:G3"/>
  </mergeCells>
  <phoneticPr fontId="0" type="noConversion"/>
  <pageMargins left="0.78740157480314965" right="0.78740157480314965" top="0.78740157480314965" bottom="0.59055118110236227" header="0.31496062992125984" footer="0.11811023622047245"/>
  <pageSetup paperSize="9" scale="95" orientation="portrait" r:id="rId1"/>
  <headerFooter alignWithMargins="0">
    <oddHeader>&amp;C&amp;"Times New Roman,обычный"&amp;12&amp;P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9"/>
  <dimension ref="A1:GV136"/>
  <sheetViews>
    <sheetView tabSelected="1" workbookViewId="0">
      <selection activeCell="H16" sqref="H16"/>
    </sheetView>
  </sheetViews>
  <sheetFormatPr defaultRowHeight="15.75" x14ac:dyDescent="0.25"/>
  <cols>
    <col min="1" max="1" width="30.28515625" style="2" customWidth="1"/>
    <col min="2" max="6" width="9.140625" style="2"/>
    <col min="7" max="7" width="8.28515625" style="2" customWidth="1"/>
    <col min="8" max="8" width="29.42578125" style="2" customWidth="1"/>
    <col min="9" max="13" width="8.7109375" style="2" customWidth="1"/>
    <col min="14" max="14" width="2.5703125" style="17" customWidth="1"/>
    <col min="15" max="15" width="26.7109375" style="14" customWidth="1"/>
    <col min="16" max="204" width="9.140625" style="2"/>
  </cols>
  <sheetData>
    <row r="1" spans="1:204" ht="35.25" customHeight="1" x14ac:dyDescent="0.3">
      <c r="A1" s="109" t="s">
        <v>45</v>
      </c>
      <c r="B1" s="109"/>
      <c r="C1" s="109"/>
      <c r="D1" s="109"/>
      <c r="E1" s="109"/>
      <c r="F1" s="109"/>
      <c r="G1" s="109"/>
      <c r="H1" s="109" t="s">
        <v>46</v>
      </c>
      <c r="I1" s="109"/>
      <c r="J1" s="109"/>
      <c r="K1" s="109"/>
      <c r="L1" s="109"/>
      <c r="M1" s="109"/>
      <c r="N1" s="109"/>
      <c r="O1" s="66"/>
      <c r="P1" s="17"/>
      <c r="Q1" s="17"/>
    </row>
    <row r="2" spans="1:204" x14ac:dyDescent="0.25">
      <c r="A2" s="107" t="s">
        <v>47</v>
      </c>
      <c r="B2" s="107"/>
      <c r="C2" s="107"/>
      <c r="D2" s="107"/>
      <c r="E2" s="107"/>
      <c r="F2" s="107"/>
      <c r="G2" s="107"/>
      <c r="H2" s="107" t="s">
        <v>48</v>
      </c>
      <c r="I2" s="107"/>
      <c r="J2" s="107"/>
      <c r="K2" s="107"/>
      <c r="L2" s="107"/>
      <c r="M2" s="107"/>
      <c r="N2" s="107"/>
      <c r="O2" s="67"/>
      <c r="P2" s="17"/>
      <c r="Q2" s="17"/>
    </row>
    <row r="3" spans="1:204" ht="19.5" customHeight="1" x14ac:dyDescent="0.25">
      <c r="A3" s="19"/>
      <c r="B3" s="22">
        <v>2016</v>
      </c>
      <c r="C3" s="6">
        <v>2017</v>
      </c>
      <c r="D3" s="6">
        <v>2018</v>
      </c>
      <c r="E3" s="6">
        <v>2019</v>
      </c>
      <c r="F3" s="6">
        <v>2020</v>
      </c>
      <c r="G3" s="104"/>
      <c r="H3" s="19"/>
      <c r="I3" s="5">
        <v>2016</v>
      </c>
      <c r="J3" s="22">
        <v>2017</v>
      </c>
      <c r="K3" s="6">
        <v>2018</v>
      </c>
      <c r="L3" s="6">
        <v>2019</v>
      </c>
      <c r="M3" s="6">
        <v>2020</v>
      </c>
      <c r="N3" s="104"/>
      <c r="O3" s="20"/>
      <c r="P3" s="17"/>
      <c r="Q3" s="17"/>
    </row>
    <row r="4" spans="1:204" s="1" customFormat="1" ht="16.5" customHeight="1" x14ac:dyDescent="0.25">
      <c r="A4" s="3" t="s">
        <v>3</v>
      </c>
      <c r="B4" s="55">
        <v>20995</v>
      </c>
      <c r="C4" s="55">
        <v>17877</v>
      </c>
      <c r="D4" s="55">
        <f>SUM(D8,D14:D17,D19:D28,D31:D45)</f>
        <v>16423</v>
      </c>
      <c r="E4" s="55">
        <f>SUM(E8,E14:E17,E19:E28,E31:E45)</f>
        <v>14601</v>
      </c>
      <c r="F4" s="55">
        <f>SUM(F8,F14:F17,F19:F28,F31:F45)</f>
        <v>14454</v>
      </c>
      <c r="G4" s="3"/>
      <c r="H4" s="3" t="s">
        <v>3</v>
      </c>
      <c r="I4" s="57">
        <v>13.8</v>
      </c>
      <c r="J4" s="57">
        <v>11.8</v>
      </c>
      <c r="K4" s="57">
        <v>10.9</v>
      </c>
      <c r="L4" s="57">
        <v>9.6999999999999993</v>
      </c>
      <c r="M4" s="57">
        <f>ROUND(F4/Q4,1)</f>
        <v>9.6999999999999993</v>
      </c>
      <c r="N4" s="23"/>
      <c r="O4" s="3" t="s">
        <v>3</v>
      </c>
      <c r="P4" s="18">
        <v>1497156</v>
      </c>
      <c r="Q4" s="18">
        <f>P4/1000</f>
        <v>1497.1559999999999</v>
      </c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</row>
    <row r="5" spans="1:204" s="1" customFormat="1" ht="16.5" customHeight="1" x14ac:dyDescent="0.25">
      <c r="A5" s="3" t="s">
        <v>4</v>
      </c>
      <c r="B5" s="61">
        <v>13495</v>
      </c>
      <c r="C5" s="61">
        <v>11606</v>
      </c>
      <c r="D5" s="61">
        <f>SUM(D8,D14:D17,D29)</f>
        <v>10582</v>
      </c>
      <c r="E5" s="61">
        <f>SUM(E8,E14:E17,E29)</f>
        <v>9331</v>
      </c>
      <c r="F5" s="61">
        <f>SUM(F8,F14:F17,F29)</f>
        <v>9145</v>
      </c>
      <c r="G5" s="3"/>
      <c r="H5" s="3" t="s">
        <v>4</v>
      </c>
      <c r="I5" s="62">
        <v>13.6</v>
      </c>
      <c r="J5" s="62">
        <v>11.7</v>
      </c>
      <c r="K5" s="62">
        <v>10.6</v>
      </c>
      <c r="L5" s="62">
        <v>9.4</v>
      </c>
      <c r="M5" s="62">
        <f>ROUND(F5/Q5,1)</f>
        <v>9.1999999999999993</v>
      </c>
      <c r="N5" s="23"/>
      <c r="O5" s="3"/>
      <c r="P5" s="18">
        <v>990390</v>
      </c>
      <c r="Q5" s="18">
        <f t="shared" ref="Q5:Q45" si="0">P5/1000</f>
        <v>990.39</v>
      </c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</row>
    <row r="6" spans="1:204" s="1" customFormat="1" ht="16.5" customHeight="1" x14ac:dyDescent="0.25">
      <c r="A6" s="3" t="s">
        <v>5</v>
      </c>
      <c r="B6" s="61">
        <v>7500</v>
      </c>
      <c r="C6" s="61">
        <v>6271</v>
      </c>
      <c r="D6" s="61">
        <f>SUM(D19:D27,D30:D45)</f>
        <v>5841</v>
      </c>
      <c r="E6" s="61">
        <f>SUM(E19:E27,E30:E45)</f>
        <v>5270</v>
      </c>
      <c r="F6" s="61">
        <f>SUM(F19:F27,F30:F45)</f>
        <v>5309</v>
      </c>
      <c r="G6" s="3"/>
      <c r="H6" s="3" t="s">
        <v>5</v>
      </c>
      <c r="I6" s="62">
        <v>14.4</v>
      </c>
      <c r="J6" s="62">
        <v>12.1</v>
      </c>
      <c r="K6" s="62">
        <v>11.3</v>
      </c>
      <c r="L6" s="62">
        <v>10.3</v>
      </c>
      <c r="M6" s="62">
        <f>ROUND(F6/Q6,1)</f>
        <v>10.5</v>
      </c>
      <c r="N6" s="23"/>
      <c r="O6" s="3"/>
      <c r="P6" s="18">
        <v>506766</v>
      </c>
      <c r="Q6" s="18">
        <f t="shared" si="0"/>
        <v>506.76600000000002</v>
      </c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</row>
    <row r="7" spans="1:204" ht="16.5" customHeight="1" x14ac:dyDescent="0.25">
      <c r="A7" s="15" t="s">
        <v>6</v>
      </c>
      <c r="B7" s="56"/>
      <c r="C7" s="56"/>
      <c r="D7" s="56"/>
      <c r="E7" s="56"/>
      <c r="F7" s="56"/>
      <c r="G7" s="14"/>
      <c r="H7" s="15" t="s">
        <v>6</v>
      </c>
      <c r="I7" s="56"/>
      <c r="J7" s="56"/>
      <c r="K7" s="56"/>
      <c r="L7" s="56"/>
      <c r="M7" s="56"/>
      <c r="N7" s="20"/>
      <c r="O7" s="15" t="s">
        <v>6</v>
      </c>
      <c r="Q7" s="18"/>
    </row>
    <row r="8" spans="1:204" ht="16.5" customHeight="1" x14ac:dyDescent="0.25">
      <c r="A8" s="8" t="s">
        <v>7</v>
      </c>
      <c r="B8" s="56">
        <v>9288</v>
      </c>
      <c r="C8" s="56">
        <v>8043</v>
      </c>
      <c r="D8" s="56">
        <v>7250</v>
      </c>
      <c r="E8" s="56">
        <v>6466</v>
      </c>
      <c r="F8" s="56">
        <v>6269</v>
      </c>
      <c r="G8" s="14"/>
      <c r="H8" s="8" t="s">
        <v>7</v>
      </c>
      <c r="I8" s="53">
        <v>14.4</v>
      </c>
      <c r="J8" s="53">
        <v>12.4</v>
      </c>
      <c r="K8" s="53">
        <v>11.2</v>
      </c>
      <c r="L8" s="53">
        <v>10</v>
      </c>
      <c r="M8" s="53">
        <f t="shared" ref="M8:M17" si="1">ROUND(F8/Q8,1)</f>
        <v>9.6999999999999993</v>
      </c>
      <c r="N8" s="24"/>
      <c r="O8" s="8" t="s">
        <v>7</v>
      </c>
      <c r="P8" s="2">
        <v>647308</v>
      </c>
      <c r="Q8" s="18">
        <f t="shared" si="0"/>
        <v>647.30799999999999</v>
      </c>
    </row>
    <row r="9" spans="1:204" ht="16.5" customHeight="1" x14ac:dyDescent="0.25">
      <c r="A9" s="9" t="s">
        <v>8</v>
      </c>
      <c r="B9" s="56">
        <v>1909</v>
      </c>
      <c r="C9" s="56">
        <v>1680</v>
      </c>
      <c r="D9" s="56">
        <v>1479</v>
      </c>
      <c r="E9" s="56">
        <v>1424</v>
      </c>
      <c r="F9" s="56">
        <v>1440</v>
      </c>
      <c r="G9" s="14"/>
      <c r="H9" s="9" t="s">
        <v>8</v>
      </c>
      <c r="I9" s="53">
        <v>15.8</v>
      </c>
      <c r="J9" s="53">
        <v>13.8</v>
      </c>
      <c r="K9" s="53">
        <v>12.1</v>
      </c>
      <c r="L9" s="53">
        <v>11.7</v>
      </c>
      <c r="M9" s="53">
        <f t="shared" si="1"/>
        <v>11.8</v>
      </c>
      <c r="N9" s="24"/>
      <c r="O9" s="15" t="s">
        <v>8</v>
      </c>
      <c r="P9" s="16">
        <v>121704</v>
      </c>
      <c r="Q9" s="18">
        <f t="shared" si="0"/>
        <v>121.70399999999999</v>
      </c>
    </row>
    <row r="10" spans="1:204" ht="16.5" customHeight="1" x14ac:dyDescent="0.25">
      <c r="A10" s="9" t="s">
        <v>9</v>
      </c>
      <c r="B10" s="56">
        <v>2035</v>
      </c>
      <c r="C10" s="56">
        <v>1747</v>
      </c>
      <c r="D10" s="56">
        <v>1611</v>
      </c>
      <c r="E10" s="56">
        <v>1440</v>
      </c>
      <c r="F10" s="56">
        <v>1369</v>
      </c>
      <c r="G10" s="14"/>
      <c r="H10" s="9" t="s">
        <v>9</v>
      </c>
      <c r="I10" s="53">
        <v>16.2</v>
      </c>
      <c r="J10" s="53">
        <v>13.8</v>
      </c>
      <c r="K10" s="53">
        <v>12.7</v>
      </c>
      <c r="L10" s="53">
        <v>11.3</v>
      </c>
      <c r="M10" s="53">
        <f t="shared" si="1"/>
        <v>10.7</v>
      </c>
      <c r="N10" s="24"/>
      <c r="O10" s="15" t="s">
        <v>9</v>
      </c>
      <c r="P10" s="16">
        <v>127364</v>
      </c>
      <c r="Q10" s="18">
        <f t="shared" si="0"/>
        <v>127.364</v>
      </c>
    </row>
    <row r="11" spans="1:204" ht="16.5" customHeight="1" x14ac:dyDescent="0.25">
      <c r="A11" s="9" t="s">
        <v>10</v>
      </c>
      <c r="B11" s="56">
        <v>1494</v>
      </c>
      <c r="C11" s="56">
        <v>1249</v>
      </c>
      <c r="D11" s="56">
        <v>1122</v>
      </c>
      <c r="E11" s="56">
        <v>1008</v>
      </c>
      <c r="F11" s="56">
        <v>954</v>
      </c>
      <c r="G11" s="14"/>
      <c r="H11" s="9" t="s">
        <v>10</v>
      </c>
      <c r="I11" s="53">
        <v>11.1</v>
      </c>
      <c r="J11" s="53">
        <v>9.1999999999999993</v>
      </c>
      <c r="K11" s="53">
        <v>8.3000000000000007</v>
      </c>
      <c r="L11" s="53">
        <v>7.5</v>
      </c>
      <c r="M11" s="53">
        <f t="shared" si="1"/>
        <v>7.1</v>
      </c>
      <c r="N11" s="24"/>
      <c r="O11" s="15" t="s">
        <v>10</v>
      </c>
      <c r="P11" s="16">
        <v>134129</v>
      </c>
      <c r="Q11" s="18">
        <f t="shared" si="0"/>
        <v>134.12899999999999</v>
      </c>
    </row>
    <row r="12" spans="1:204" ht="16.5" customHeight="1" x14ac:dyDescent="0.25">
      <c r="A12" s="9" t="s">
        <v>11</v>
      </c>
      <c r="B12" s="56">
        <v>2097</v>
      </c>
      <c r="C12" s="56">
        <v>1885</v>
      </c>
      <c r="D12" s="56">
        <v>1623</v>
      </c>
      <c r="E12" s="56">
        <v>1392</v>
      </c>
      <c r="F12" s="56">
        <v>1356</v>
      </c>
      <c r="G12" s="14"/>
      <c r="H12" s="9" t="s">
        <v>11</v>
      </c>
      <c r="I12" s="53">
        <v>16.600000000000001</v>
      </c>
      <c r="J12" s="53">
        <v>14.9</v>
      </c>
      <c r="K12" s="53">
        <v>12.8</v>
      </c>
      <c r="L12" s="53">
        <v>11</v>
      </c>
      <c r="M12" s="53">
        <f t="shared" si="1"/>
        <v>10.7</v>
      </c>
      <c r="N12" s="24"/>
      <c r="O12" s="15" t="s">
        <v>11</v>
      </c>
      <c r="P12" s="16">
        <v>126637</v>
      </c>
      <c r="Q12" s="18">
        <f t="shared" si="0"/>
        <v>126.637</v>
      </c>
    </row>
    <row r="13" spans="1:204" ht="16.5" customHeight="1" x14ac:dyDescent="0.25">
      <c r="A13" s="9" t="s">
        <v>12</v>
      </c>
      <c r="B13" s="56">
        <v>1753</v>
      </c>
      <c r="C13" s="56">
        <v>1482</v>
      </c>
      <c r="D13" s="56">
        <v>1415</v>
      </c>
      <c r="E13" s="56">
        <v>1202</v>
      </c>
      <c r="F13" s="56">
        <v>1150</v>
      </c>
      <c r="G13" s="14"/>
      <c r="H13" s="9" t="s">
        <v>12</v>
      </c>
      <c r="I13" s="53">
        <v>12.8</v>
      </c>
      <c r="J13" s="53">
        <v>10.8</v>
      </c>
      <c r="K13" s="53">
        <v>10.3</v>
      </c>
      <c r="L13" s="53">
        <v>8.6999999999999993</v>
      </c>
      <c r="M13" s="53">
        <f t="shared" si="1"/>
        <v>8.4</v>
      </c>
      <c r="N13" s="24"/>
      <c r="O13" s="15" t="s">
        <v>12</v>
      </c>
      <c r="P13" s="16">
        <v>137474</v>
      </c>
      <c r="Q13" s="18">
        <f t="shared" si="0"/>
        <v>137.47399999999999</v>
      </c>
    </row>
    <row r="14" spans="1:204" ht="16.5" customHeight="1" x14ac:dyDescent="0.25">
      <c r="A14" s="8" t="s">
        <v>13</v>
      </c>
      <c r="B14" s="56">
        <v>1289</v>
      </c>
      <c r="C14" s="56">
        <v>1084</v>
      </c>
      <c r="D14" s="56">
        <v>977</v>
      </c>
      <c r="E14" s="56">
        <v>882</v>
      </c>
      <c r="F14" s="56">
        <v>874</v>
      </c>
      <c r="G14" s="14"/>
      <c r="H14" s="8" t="s">
        <v>13</v>
      </c>
      <c r="I14" s="53">
        <v>13.1</v>
      </c>
      <c r="J14" s="53">
        <v>11.1</v>
      </c>
      <c r="K14" s="53">
        <v>10</v>
      </c>
      <c r="L14" s="53">
        <v>9.1</v>
      </c>
      <c r="M14" s="53">
        <f t="shared" si="1"/>
        <v>9</v>
      </c>
      <c r="N14" s="24"/>
      <c r="O14" s="8" t="s">
        <v>13</v>
      </c>
      <c r="P14" s="2">
        <v>97052</v>
      </c>
      <c r="Q14" s="18">
        <f t="shared" si="0"/>
        <v>97.052000000000007</v>
      </c>
    </row>
    <row r="15" spans="1:204" ht="16.5" customHeight="1" x14ac:dyDescent="0.25">
      <c r="A15" s="8" t="s">
        <v>14</v>
      </c>
      <c r="B15" s="56">
        <v>976</v>
      </c>
      <c r="C15" s="56">
        <v>818</v>
      </c>
      <c r="D15" s="56">
        <v>801</v>
      </c>
      <c r="E15" s="56">
        <v>651</v>
      </c>
      <c r="F15" s="56">
        <v>656</v>
      </c>
      <c r="G15" s="14"/>
      <c r="H15" s="8" t="s">
        <v>14</v>
      </c>
      <c r="I15" s="53">
        <v>10.4</v>
      </c>
      <c r="J15" s="53">
        <v>8.8000000000000007</v>
      </c>
      <c r="K15" s="53">
        <v>8.6</v>
      </c>
      <c r="L15" s="53">
        <v>7</v>
      </c>
      <c r="M15" s="53">
        <f t="shared" si="1"/>
        <v>7.1</v>
      </c>
      <c r="N15" s="24"/>
      <c r="O15" s="8" t="s">
        <v>14</v>
      </c>
      <c r="P15" s="2">
        <v>92127</v>
      </c>
      <c r="Q15" s="18">
        <f t="shared" si="0"/>
        <v>92.126999999999995</v>
      </c>
    </row>
    <row r="16" spans="1:204" ht="16.5" customHeight="1" x14ac:dyDescent="0.25">
      <c r="A16" s="8" t="s">
        <v>15</v>
      </c>
      <c r="B16" s="56">
        <v>686</v>
      </c>
      <c r="C16" s="56">
        <v>557</v>
      </c>
      <c r="D16" s="56">
        <v>520</v>
      </c>
      <c r="E16" s="56">
        <v>462</v>
      </c>
      <c r="F16" s="56">
        <v>446</v>
      </c>
      <c r="G16" s="14"/>
      <c r="H16" s="8" t="s">
        <v>15</v>
      </c>
      <c r="I16" s="53">
        <v>13.8</v>
      </c>
      <c r="J16" s="53">
        <v>11.3</v>
      </c>
      <c r="K16" s="53">
        <v>10.6</v>
      </c>
      <c r="L16" s="53">
        <v>9.4</v>
      </c>
      <c r="M16" s="53">
        <f t="shared" si="1"/>
        <v>9.1</v>
      </c>
      <c r="N16" s="24"/>
      <c r="O16" s="8" t="s">
        <v>15</v>
      </c>
      <c r="P16" s="2">
        <v>48868</v>
      </c>
      <c r="Q16" s="18">
        <f t="shared" si="0"/>
        <v>48.868000000000002</v>
      </c>
    </row>
    <row r="17" spans="1:17" ht="16.5" customHeight="1" x14ac:dyDescent="0.25">
      <c r="A17" s="42" t="s">
        <v>49</v>
      </c>
      <c r="B17" s="56">
        <v>1122</v>
      </c>
      <c r="C17" s="56">
        <v>992</v>
      </c>
      <c r="D17" s="56">
        <v>929</v>
      </c>
      <c r="E17" s="56">
        <v>774</v>
      </c>
      <c r="F17" s="56">
        <v>800</v>
      </c>
      <c r="G17" s="14"/>
      <c r="H17" s="42" t="s">
        <v>49</v>
      </c>
      <c r="I17" s="53">
        <v>11.4</v>
      </c>
      <c r="J17" s="53">
        <v>10.199999999999999</v>
      </c>
      <c r="K17" s="53">
        <v>9.6</v>
      </c>
      <c r="L17" s="53">
        <v>8.1</v>
      </c>
      <c r="M17" s="53">
        <f t="shared" si="1"/>
        <v>8.4</v>
      </c>
      <c r="N17" s="24"/>
      <c r="O17" s="42" t="s">
        <v>49</v>
      </c>
      <c r="P17" s="2">
        <v>94955</v>
      </c>
      <c r="Q17" s="18">
        <f t="shared" si="0"/>
        <v>94.954999999999998</v>
      </c>
    </row>
    <row r="18" spans="1:17" ht="16.5" customHeight="1" x14ac:dyDescent="0.25">
      <c r="A18" s="15" t="s">
        <v>17</v>
      </c>
      <c r="B18" s="56"/>
      <c r="C18" s="56"/>
      <c r="D18" s="56"/>
      <c r="E18" s="56"/>
      <c r="F18" s="56"/>
      <c r="G18" s="14"/>
      <c r="H18" s="15" t="s">
        <v>17</v>
      </c>
      <c r="I18" s="56"/>
      <c r="J18" s="56"/>
      <c r="K18" s="56"/>
      <c r="L18" s="56"/>
      <c r="M18" s="56"/>
      <c r="N18" s="20"/>
      <c r="O18" s="15" t="s">
        <v>17</v>
      </c>
      <c r="Q18" s="18"/>
    </row>
    <row r="19" spans="1:17" ht="16.5" customHeight="1" x14ac:dyDescent="0.25">
      <c r="A19" s="8" t="s">
        <v>18</v>
      </c>
      <c r="B19" s="56">
        <v>268</v>
      </c>
      <c r="C19" s="56">
        <v>272</v>
      </c>
      <c r="D19" s="56">
        <v>238</v>
      </c>
      <c r="E19" s="56">
        <v>248</v>
      </c>
      <c r="F19" s="56">
        <v>190</v>
      </c>
      <c r="G19" s="14"/>
      <c r="H19" s="8" t="s">
        <v>18</v>
      </c>
      <c r="I19" s="53">
        <v>14.2</v>
      </c>
      <c r="J19" s="53">
        <v>14.5</v>
      </c>
      <c r="K19" s="53">
        <v>12.9</v>
      </c>
      <c r="L19" s="53">
        <v>13.5</v>
      </c>
      <c r="M19" s="53">
        <f t="shared" ref="M19:M45" si="2">ROUND(F19/Q19,1)</f>
        <v>10.5</v>
      </c>
      <c r="N19" s="24"/>
      <c r="O19" s="14" t="s">
        <v>18</v>
      </c>
      <c r="P19" s="2">
        <v>18110</v>
      </c>
      <c r="Q19" s="18">
        <f t="shared" si="0"/>
        <v>18.11</v>
      </c>
    </row>
    <row r="20" spans="1:17" ht="16.5" customHeight="1" x14ac:dyDescent="0.25">
      <c r="A20" s="8" t="s">
        <v>19</v>
      </c>
      <c r="B20" s="56">
        <v>426</v>
      </c>
      <c r="C20" s="56">
        <v>342</v>
      </c>
      <c r="D20" s="56">
        <v>361</v>
      </c>
      <c r="E20" s="56">
        <v>300</v>
      </c>
      <c r="F20" s="56">
        <v>305</v>
      </c>
      <c r="G20" s="14"/>
      <c r="H20" s="8" t="s">
        <v>19</v>
      </c>
      <c r="I20" s="53">
        <v>13.5</v>
      </c>
      <c r="J20" s="53">
        <v>11</v>
      </c>
      <c r="K20" s="53">
        <v>11.8</v>
      </c>
      <c r="L20" s="53">
        <v>10</v>
      </c>
      <c r="M20" s="53">
        <f t="shared" si="2"/>
        <v>10.3</v>
      </c>
      <c r="N20" s="24"/>
      <c r="O20" s="14" t="s">
        <v>19</v>
      </c>
      <c r="P20" s="2">
        <v>29521</v>
      </c>
      <c r="Q20" s="18">
        <f t="shared" si="0"/>
        <v>29.521000000000001</v>
      </c>
    </row>
    <row r="21" spans="1:17" ht="16.5" customHeight="1" x14ac:dyDescent="0.25">
      <c r="A21" s="8" t="s">
        <v>20</v>
      </c>
      <c r="B21" s="56">
        <v>260</v>
      </c>
      <c r="C21" s="56">
        <v>207</v>
      </c>
      <c r="D21" s="56">
        <v>196</v>
      </c>
      <c r="E21" s="56">
        <v>142</v>
      </c>
      <c r="F21" s="56">
        <v>172</v>
      </c>
      <c r="G21" s="14"/>
      <c r="H21" s="8" t="s">
        <v>20</v>
      </c>
      <c r="I21" s="53">
        <v>16.7</v>
      </c>
      <c r="J21" s="53">
        <v>13.5</v>
      </c>
      <c r="K21" s="53">
        <v>12.9</v>
      </c>
      <c r="L21" s="53">
        <v>9.5</v>
      </c>
      <c r="M21" s="53">
        <f t="shared" si="2"/>
        <v>11.6</v>
      </c>
      <c r="N21" s="24"/>
      <c r="O21" s="14" t="s">
        <v>20</v>
      </c>
      <c r="P21" s="2">
        <v>14849</v>
      </c>
      <c r="Q21" s="18">
        <f t="shared" si="0"/>
        <v>14.849</v>
      </c>
    </row>
    <row r="22" spans="1:17" ht="16.5" customHeight="1" x14ac:dyDescent="0.25">
      <c r="A22" s="8" t="s">
        <v>21</v>
      </c>
      <c r="B22" s="56">
        <v>279</v>
      </c>
      <c r="C22" s="56">
        <v>216</v>
      </c>
      <c r="D22" s="56">
        <v>236</v>
      </c>
      <c r="E22" s="56">
        <v>187</v>
      </c>
      <c r="F22" s="56">
        <v>201</v>
      </c>
      <c r="G22" s="14"/>
      <c r="H22" s="8" t="s">
        <v>21</v>
      </c>
      <c r="I22" s="53">
        <v>11.5</v>
      </c>
      <c r="J22" s="53">
        <v>8.9</v>
      </c>
      <c r="K22" s="53">
        <v>9.6999999999999993</v>
      </c>
      <c r="L22" s="53">
        <v>7.7</v>
      </c>
      <c r="M22" s="53">
        <f t="shared" si="2"/>
        <v>8.1999999999999993</v>
      </c>
      <c r="N22" s="24"/>
      <c r="O22" s="14" t="s">
        <v>21</v>
      </c>
      <c r="P22" s="2">
        <v>24411</v>
      </c>
      <c r="Q22" s="18">
        <f t="shared" si="0"/>
        <v>24.411000000000001</v>
      </c>
    </row>
    <row r="23" spans="1:17" ht="16.5" customHeight="1" x14ac:dyDescent="0.25">
      <c r="A23" s="8" t="s">
        <v>22</v>
      </c>
      <c r="B23" s="56">
        <v>191</v>
      </c>
      <c r="C23" s="56">
        <v>147</v>
      </c>
      <c r="D23" s="56">
        <v>125</v>
      </c>
      <c r="E23" s="56">
        <v>125</v>
      </c>
      <c r="F23" s="56">
        <v>118</v>
      </c>
      <c r="G23" s="14"/>
      <c r="H23" s="8" t="s">
        <v>22</v>
      </c>
      <c r="I23" s="53">
        <v>11.5</v>
      </c>
      <c r="J23" s="53">
        <v>9.1</v>
      </c>
      <c r="K23" s="53">
        <v>7.9</v>
      </c>
      <c r="L23" s="53">
        <v>8.1</v>
      </c>
      <c r="M23" s="53">
        <f t="shared" si="2"/>
        <v>7.8</v>
      </c>
      <c r="N23" s="24"/>
      <c r="O23" s="14" t="s">
        <v>22</v>
      </c>
      <c r="P23" s="2">
        <v>15041</v>
      </c>
      <c r="Q23" s="18">
        <f t="shared" si="0"/>
        <v>15.041</v>
      </c>
    </row>
    <row r="24" spans="1:17" ht="16.5" customHeight="1" x14ac:dyDescent="0.25">
      <c r="A24" s="8" t="s">
        <v>23</v>
      </c>
      <c r="B24" s="56">
        <v>124</v>
      </c>
      <c r="C24" s="56">
        <v>108</v>
      </c>
      <c r="D24" s="56">
        <v>82</v>
      </c>
      <c r="E24" s="56">
        <v>78</v>
      </c>
      <c r="F24" s="56">
        <v>82</v>
      </c>
      <c r="G24" s="14"/>
      <c r="H24" s="8" t="s">
        <v>23</v>
      </c>
      <c r="I24" s="53">
        <v>14.8</v>
      </c>
      <c r="J24" s="53">
        <v>13.1</v>
      </c>
      <c r="K24" s="53">
        <v>10.199999999999999</v>
      </c>
      <c r="L24" s="53">
        <v>9.9</v>
      </c>
      <c r="M24" s="53">
        <f t="shared" si="2"/>
        <v>10.7</v>
      </c>
      <c r="N24" s="24"/>
      <c r="O24" s="14" t="s">
        <v>23</v>
      </c>
      <c r="P24" s="2">
        <v>7673</v>
      </c>
      <c r="Q24" s="18">
        <f t="shared" si="0"/>
        <v>7.673</v>
      </c>
    </row>
    <row r="25" spans="1:17" ht="16.5" customHeight="1" x14ac:dyDescent="0.25">
      <c r="A25" s="8" t="s">
        <v>24</v>
      </c>
      <c r="B25" s="56">
        <v>197</v>
      </c>
      <c r="C25" s="56">
        <v>145</v>
      </c>
      <c r="D25" s="56">
        <v>134</v>
      </c>
      <c r="E25" s="56">
        <v>102</v>
      </c>
      <c r="F25" s="56">
        <v>123</v>
      </c>
      <c r="G25" s="14"/>
      <c r="H25" s="8" t="s">
        <v>24</v>
      </c>
      <c r="I25" s="53">
        <v>16.3</v>
      </c>
      <c r="J25" s="53">
        <v>12.1</v>
      </c>
      <c r="K25" s="53">
        <v>11.3</v>
      </c>
      <c r="L25" s="53">
        <v>8.6999999999999993</v>
      </c>
      <c r="M25" s="53">
        <f t="shared" si="2"/>
        <v>10.6</v>
      </c>
      <c r="N25" s="24"/>
      <c r="O25" s="14" t="s">
        <v>24</v>
      </c>
      <c r="P25" s="2">
        <v>11569</v>
      </c>
      <c r="Q25" s="18">
        <f t="shared" si="0"/>
        <v>11.569000000000001</v>
      </c>
    </row>
    <row r="26" spans="1:17" ht="16.5" customHeight="1" x14ac:dyDescent="0.25">
      <c r="A26" s="8" t="s">
        <v>25</v>
      </c>
      <c r="B26" s="56">
        <v>1112</v>
      </c>
      <c r="C26" s="56">
        <v>927</v>
      </c>
      <c r="D26" s="56">
        <v>942</v>
      </c>
      <c r="E26" s="56">
        <v>840</v>
      </c>
      <c r="F26" s="56">
        <v>881</v>
      </c>
      <c r="G26" s="14"/>
      <c r="H26" s="8" t="s">
        <v>25</v>
      </c>
      <c r="I26" s="53">
        <v>15.2</v>
      </c>
      <c r="J26" s="53">
        <v>12.3</v>
      </c>
      <c r="K26" s="53">
        <v>12.3</v>
      </c>
      <c r="L26" s="53">
        <v>10.7</v>
      </c>
      <c r="M26" s="53">
        <f t="shared" si="2"/>
        <v>11</v>
      </c>
      <c r="N26" s="24"/>
      <c r="O26" s="14" t="s">
        <v>25</v>
      </c>
      <c r="P26" s="2">
        <v>80067</v>
      </c>
      <c r="Q26" s="18">
        <f t="shared" si="0"/>
        <v>80.066999999999993</v>
      </c>
    </row>
    <row r="27" spans="1:17" ht="16.5" customHeight="1" x14ac:dyDescent="0.25">
      <c r="A27" s="8" t="s">
        <v>26</v>
      </c>
      <c r="B27" s="56">
        <v>517</v>
      </c>
      <c r="C27" s="56">
        <v>459</v>
      </c>
      <c r="D27" s="56">
        <v>402</v>
      </c>
      <c r="E27" s="56">
        <v>391</v>
      </c>
      <c r="F27" s="56">
        <v>361</v>
      </c>
      <c r="G27" s="14"/>
      <c r="H27" s="8" t="s">
        <v>26</v>
      </c>
      <c r="I27" s="53">
        <v>14</v>
      </c>
      <c r="J27" s="53">
        <v>12.5</v>
      </c>
      <c r="K27" s="53">
        <v>11.1</v>
      </c>
      <c r="L27" s="53">
        <v>10.9</v>
      </c>
      <c r="M27" s="53">
        <f t="shared" si="2"/>
        <v>10.199999999999999</v>
      </c>
      <c r="N27" s="24"/>
      <c r="O27" s="14" t="s">
        <v>26</v>
      </c>
      <c r="P27" s="2">
        <v>35379</v>
      </c>
      <c r="Q27" s="18">
        <f t="shared" si="0"/>
        <v>35.378999999999998</v>
      </c>
    </row>
    <row r="28" spans="1:17" ht="16.5" customHeight="1" x14ac:dyDescent="0.25">
      <c r="A28" s="8" t="s">
        <v>27</v>
      </c>
      <c r="B28" s="56">
        <v>185</v>
      </c>
      <c r="C28" s="56">
        <v>163</v>
      </c>
      <c r="D28" s="56">
        <v>154</v>
      </c>
      <c r="E28" s="56">
        <v>139</v>
      </c>
      <c r="F28" s="56">
        <v>166</v>
      </c>
      <c r="G28" s="14"/>
      <c r="H28" s="8" t="s">
        <v>27</v>
      </c>
      <c r="I28" s="53">
        <v>10.9</v>
      </c>
      <c r="J28" s="53">
        <v>9.6999999999999993</v>
      </c>
      <c r="K28" s="53">
        <v>9.3000000000000007</v>
      </c>
      <c r="L28" s="53">
        <v>8.4</v>
      </c>
      <c r="M28" s="53">
        <f t="shared" si="2"/>
        <v>10.199999999999999</v>
      </c>
      <c r="N28" s="24"/>
      <c r="O28" s="14" t="s">
        <v>27</v>
      </c>
      <c r="P28" s="2">
        <v>16321</v>
      </c>
      <c r="Q28" s="18">
        <f t="shared" si="0"/>
        <v>16.321000000000002</v>
      </c>
    </row>
    <row r="29" spans="1:17" ht="16.5" customHeight="1" x14ac:dyDescent="0.25">
      <c r="A29" s="10" t="s">
        <v>28</v>
      </c>
      <c r="B29" s="56">
        <v>134</v>
      </c>
      <c r="C29" s="56">
        <v>112</v>
      </c>
      <c r="D29" s="56">
        <v>105</v>
      </c>
      <c r="E29" s="56">
        <v>96</v>
      </c>
      <c r="F29" s="56">
        <v>100</v>
      </c>
      <c r="G29" s="14"/>
      <c r="H29" s="10" t="s">
        <v>28</v>
      </c>
      <c r="I29" s="53">
        <v>12.7</v>
      </c>
      <c r="J29" s="53">
        <v>10.8</v>
      </c>
      <c r="K29" s="53">
        <v>10.199999999999999</v>
      </c>
      <c r="L29" s="53">
        <v>9.4</v>
      </c>
      <c r="M29" s="53">
        <f t="shared" si="2"/>
        <v>9.9</v>
      </c>
      <c r="N29" s="24"/>
      <c r="P29" s="2">
        <v>10080</v>
      </c>
      <c r="Q29" s="18">
        <f t="shared" si="0"/>
        <v>10.08</v>
      </c>
    </row>
    <row r="30" spans="1:17" ht="16.5" customHeight="1" x14ac:dyDescent="0.25">
      <c r="A30" s="10" t="s">
        <v>29</v>
      </c>
      <c r="B30" s="56">
        <v>51</v>
      </c>
      <c r="C30" s="56">
        <v>51</v>
      </c>
      <c r="D30" s="56">
        <v>49</v>
      </c>
      <c r="E30" s="56">
        <v>43</v>
      </c>
      <c r="F30" s="56">
        <v>66</v>
      </c>
      <c r="G30" s="14"/>
      <c r="H30" s="10" t="s">
        <v>29</v>
      </c>
      <c r="I30" s="53">
        <v>7.8</v>
      </c>
      <c r="J30" s="53">
        <v>7.9</v>
      </c>
      <c r="K30" s="53">
        <v>7.7</v>
      </c>
      <c r="L30" s="53">
        <v>6.8</v>
      </c>
      <c r="M30" s="53">
        <f t="shared" si="2"/>
        <v>10.6</v>
      </c>
      <c r="N30" s="24"/>
      <c r="P30" s="2">
        <v>6241</v>
      </c>
      <c r="Q30" s="18">
        <f t="shared" si="0"/>
        <v>6.2409999999999997</v>
      </c>
    </row>
    <row r="31" spans="1:17" ht="16.5" customHeight="1" x14ac:dyDescent="0.25">
      <c r="A31" s="8" t="s">
        <v>30</v>
      </c>
      <c r="B31" s="56">
        <v>162</v>
      </c>
      <c r="C31" s="56">
        <v>116</v>
      </c>
      <c r="D31" s="56">
        <v>104</v>
      </c>
      <c r="E31" s="56">
        <v>106</v>
      </c>
      <c r="F31" s="56">
        <v>83</v>
      </c>
      <c r="G31" s="14"/>
      <c r="H31" s="8" t="s">
        <v>30</v>
      </c>
      <c r="I31" s="53">
        <v>14.7</v>
      </c>
      <c r="J31" s="53">
        <v>10.8</v>
      </c>
      <c r="K31" s="53">
        <v>9.9</v>
      </c>
      <c r="L31" s="53">
        <v>10.199999999999999</v>
      </c>
      <c r="M31" s="53">
        <f t="shared" si="2"/>
        <v>8.1999999999999993</v>
      </c>
      <c r="N31" s="24"/>
      <c r="O31" s="14" t="s">
        <v>30</v>
      </c>
      <c r="P31" s="2">
        <v>10150</v>
      </c>
      <c r="Q31" s="18">
        <f t="shared" si="0"/>
        <v>10.15</v>
      </c>
    </row>
    <row r="32" spans="1:17" ht="16.5" customHeight="1" x14ac:dyDescent="0.25">
      <c r="A32" s="8" t="s">
        <v>31</v>
      </c>
      <c r="B32" s="56">
        <v>295</v>
      </c>
      <c r="C32" s="56">
        <v>260</v>
      </c>
      <c r="D32" s="56">
        <v>203</v>
      </c>
      <c r="E32" s="56">
        <v>187</v>
      </c>
      <c r="F32" s="56">
        <v>218</v>
      </c>
      <c r="G32" s="20"/>
      <c r="H32" s="8" t="s">
        <v>31</v>
      </c>
      <c r="I32" s="53">
        <v>14.3</v>
      </c>
      <c r="J32" s="53">
        <v>12.8</v>
      </c>
      <c r="K32" s="53">
        <v>10.1</v>
      </c>
      <c r="L32" s="53">
        <v>9.5</v>
      </c>
      <c r="M32" s="53">
        <f t="shared" si="2"/>
        <v>11.3</v>
      </c>
      <c r="N32" s="24"/>
      <c r="O32" s="14" t="s">
        <v>31</v>
      </c>
      <c r="P32" s="2">
        <v>19324</v>
      </c>
      <c r="Q32" s="18">
        <f t="shared" si="0"/>
        <v>19.324000000000002</v>
      </c>
    </row>
    <row r="33" spans="1:17" ht="16.5" customHeight="1" x14ac:dyDescent="0.25">
      <c r="A33" s="8" t="s">
        <v>32</v>
      </c>
      <c r="B33" s="56">
        <v>301</v>
      </c>
      <c r="C33" s="56">
        <v>245</v>
      </c>
      <c r="D33" s="56">
        <v>221</v>
      </c>
      <c r="E33" s="56">
        <v>210</v>
      </c>
      <c r="F33" s="56">
        <v>218</v>
      </c>
      <c r="G33" s="20"/>
      <c r="H33" s="8" t="s">
        <v>32</v>
      </c>
      <c r="I33" s="53">
        <v>15.8</v>
      </c>
      <c r="J33" s="53">
        <v>13.1</v>
      </c>
      <c r="K33" s="53">
        <v>12.2</v>
      </c>
      <c r="L33" s="53">
        <v>12</v>
      </c>
      <c r="M33" s="53">
        <f t="shared" si="2"/>
        <v>12.8</v>
      </c>
      <c r="N33" s="24"/>
      <c r="O33" s="14" t="s">
        <v>32</v>
      </c>
      <c r="P33" s="2">
        <v>17027</v>
      </c>
      <c r="Q33" s="18">
        <f t="shared" si="0"/>
        <v>17.027000000000001</v>
      </c>
    </row>
    <row r="34" spans="1:17" ht="16.5" customHeight="1" x14ac:dyDescent="0.25">
      <c r="A34" s="8" t="s">
        <v>33</v>
      </c>
      <c r="B34" s="56">
        <v>145</v>
      </c>
      <c r="C34" s="56">
        <v>124</v>
      </c>
      <c r="D34" s="56">
        <v>123</v>
      </c>
      <c r="E34" s="56">
        <v>105</v>
      </c>
      <c r="F34" s="56">
        <v>97</v>
      </c>
      <c r="G34" s="14"/>
      <c r="H34" s="8" t="s">
        <v>33</v>
      </c>
      <c r="I34" s="53">
        <v>15.3</v>
      </c>
      <c r="J34" s="53">
        <v>13.2</v>
      </c>
      <c r="K34" s="53">
        <v>13.4</v>
      </c>
      <c r="L34" s="53">
        <v>11.7</v>
      </c>
      <c r="M34" s="53">
        <f t="shared" si="2"/>
        <v>11.1</v>
      </c>
      <c r="N34" s="24"/>
      <c r="O34" s="14" t="s">
        <v>33</v>
      </c>
      <c r="P34" s="2">
        <v>8778</v>
      </c>
      <c r="Q34" s="18">
        <f t="shared" si="0"/>
        <v>8.7780000000000005</v>
      </c>
    </row>
    <row r="35" spans="1:17" ht="16.5" customHeight="1" x14ac:dyDescent="0.25">
      <c r="A35" s="8" t="s">
        <v>34</v>
      </c>
      <c r="B35" s="56">
        <v>108</v>
      </c>
      <c r="C35" s="56">
        <v>93</v>
      </c>
      <c r="D35" s="56">
        <v>74</v>
      </c>
      <c r="E35" s="56">
        <v>83</v>
      </c>
      <c r="F35" s="56">
        <v>82</v>
      </c>
      <c r="G35" s="14"/>
      <c r="H35" s="8" t="s">
        <v>34</v>
      </c>
      <c r="I35" s="53">
        <v>11.9</v>
      </c>
      <c r="J35" s="53">
        <v>10.4</v>
      </c>
      <c r="K35" s="53">
        <v>8.4</v>
      </c>
      <c r="L35" s="53">
        <v>9.6</v>
      </c>
      <c r="M35" s="53">
        <f t="shared" si="2"/>
        <v>9.6999999999999993</v>
      </c>
      <c r="N35" s="24"/>
      <c r="O35" s="14" t="s">
        <v>34</v>
      </c>
      <c r="P35" s="2">
        <v>8470</v>
      </c>
      <c r="Q35" s="18">
        <f t="shared" si="0"/>
        <v>8.4700000000000006</v>
      </c>
    </row>
    <row r="36" spans="1:17" ht="16.5" customHeight="1" x14ac:dyDescent="0.25">
      <c r="A36" s="8" t="s">
        <v>35</v>
      </c>
      <c r="B36" s="56">
        <v>510</v>
      </c>
      <c r="C36" s="56">
        <v>402</v>
      </c>
      <c r="D36" s="56">
        <v>405</v>
      </c>
      <c r="E36" s="56">
        <v>381</v>
      </c>
      <c r="F36" s="56">
        <v>352</v>
      </c>
      <c r="G36" s="14"/>
      <c r="H36" s="8" t="s">
        <v>35</v>
      </c>
      <c r="I36" s="53">
        <v>15.2</v>
      </c>
      <c r="J36" s="53">
        <v>12</v>
      </c>
      <c r="K36" s="53">
        <v>12.1</v>
      </c>
      <c r="L36" s="53">
        <v>11.4</v>
      </c>
      <c r="M36" s="53">
        <f t="shared" si="2"/>
        <v>10.6</v>
      </c>
      <c r="N36" s="24"/>
      <c r="O36" s="14" t="s">
        <v>35</v>
      </c>
      <c r="P36" s="2">
        <v>33244</v>
      </c>
      <c r="Q36" s="18">
        <f t="shared" si="0"/>
        <v>33.244</v>
      </c>
    </row>
    <row r="37" spans="1:17" ht="16.5" customHeight="1" x14ac:dyDescent="0.25">
      <c r="A37" s="8" t="s">
        <v>36</v>
      </c>
      <c r="B37" s="56">
        <v>358</v>
      </c>
      <c r="C37" s="56">
        <v>322</v>
      </c>
      <c r="D37" s="56">
        <v>279</v>
      </c>
      <c r="E37" s="56">
        <v>247</v>
      </c>
      <c r="F37" s="56">
        <v>251</v>
      </c>
      <c r="G37" s="14"/>
      <c r="H37" s="8" t="s">
        <v>36</v>
      </c>
      <c r="I37" s="53">
        <v>13.4</v>
      </c>
      <c r="J37" s="53">
        <v>12.2</v>
      </c>
      <c r="K37" s="53">
        <v>10.7</v>
      </c>
      <c r="L37" s="53">
        <v>9.6</v>
      </c>
      <c r="M37" s="53">
        <f t="shared" si="2"/>
        <v>9.9</v>
      </c>
      <c r="N37" s="24"/>
      <c r="O37" s="14" t="s">
        <v>36</v>
      </c>
      <c r="P37" s="2">
        <v>25318</v>
      </c>
      <c r="Q37" s="18">
        <f t="shared" si="0"/>
        <v>25.318000000000001</v>
      </c>
    </row>
    <row r="38" spans="1:17" ht="16.5" customHeight="1" x14ac:dyDescent="0.25">
      <c r="A38" s="8" t="s">
        <v>37</v>
      </c>
      <c r="B38" s="56">
        <v>304</v>
      </c>
      <c r="C38" s="56">
        <v>258</v>
      </c>
      <c r="D38" s="56">
        <v>224</v>
      </c>
      <c r="E38" s="56">
        <v>212</v>
      </c>
      <c r="F38" s="56">
        <v>190</v>
      </c>
      <c r="G38" s="14"/>
      <c r="H38" s="8" t="s">
        <v>37</v>
      </c>
      <c r="I38" s="53">
        <v>12.5</v>
      </c>
      <c r="J38" s="53">
        <v>10.6</v>
      </c>
      <c r="K38" s="53">
        <v>9.3000000000000007</v>
      </c>
      <c r="L38" s="53">
        <v>8.9</v>
      </c>
      <c r="M38" s="53">
        <f t="shared" si="2"/>
        <v>8.1</v>
      </c>
      <c r="N38" s="24"/>
      <c r="O38" s="14" t="s">
        <v>37</v>
      </c>
      <c r="P38" s="2">
        <v>23586</v>
      </c>
      <c r="Q38" s="18">
        <f t="shared" si="0"/>
        <v>23.585999999999999</v>
      </c>
    </row>
    <row r="39" spans="1:17" ht="16.5" customHeight="1" x14ac:dyDescent="0.25">
      <c r="A39" s="8" t="s">
        <v>38</v>
      </c>
      <c r="B39" s="56">
        <v>169</v>
      </c>
      <c r="C39" s="56">
        <v>124</v>
      </c>
      <c r="D39" s="56">
        <v>132</v>
      </c>
      <c r="E39" s="56">
        <v>120</v>
      </c>
      <c r="F39" s="56">
        <v>117</v>
      </c>
      <c r="G39" s="14"/>
      <c r="H39" s="8" t="s">
        <v>38</v>
      </c>
      <c r="I39" s="53">
        <v>16</v>
      </c>
      <c r="J39" s="53">
        <v>12</v>
      </c>
      <c r="K39" s="53">
        <v>13</v>
      </c>
      <c r="L39" s="53">
        <v>12</v>
      </c>
      <c r="M39" s="53">
        <f t="shared" si="2"/>
        <v>11.9</v>
      </c>
      <c r="N39" s="24"/>
      <c r="O39" s="14" t="s">
        <v>38</v>
      </c>
      <c r="P39" s="2">
        <v>9802</v>
      </c>
      <c r="Q39" s="18">
        <f t="shared" si="0"/>
        <v>9.8019999999999996</v>
      </c>
    </row>
    <row r="40" spans="1:17" ht="16.5" customHeight="1" x14ac:dyDescent="0.25">
      <c r="A40" s="8" t="s">
        <v>39</v>
      </c>
      <c r="B40" s="56">
        <v>185</v>
      </c>
      <c r="C40" s="56">
        <v>155</v>
      </c>
      <c r="D40" s="56">
        <v>157</v>
      </c>
      <c r="E40" s="56">
        <v>123</v>
      </c>
      <c r="F40" s="56">
        <v>143</v>
      </c>
      <c r="G40" s="14"/>
      <c r="H40" s="8" t="s">
        <v>39</v>
      </c>
      <c r="I40" s="53">
        <v>14.8</v>
      </c>
      <c r="J40" s="53">
        <v>12.6</v>
      </c>
      <c r="K40" s="53">
        <v>13</v>
      </c>
      <c r="L40" s="53">
        <v>10.4</v>
      </c>
      <c r="M40" s="53">
        <f t="shared" si="2"/>
        <v>12.4</v>
      </c>
      <c r="N40" s="24"/>
      <c r="O40" s="14" t="s">
        <v>39</v>
      </c>
      <c r="P40" s="2">
        <v>11550</v>
      </c>
      <c r="Q40" s="18">
        <f t="shared" si="0"/>
        <v>11.55</v>
      </c>
    </row>
    <row r="41" spans="1:17" ht="16.5" customHeight="1" x14ac:dyDescent="0.25">
      <c r="A41" s="8" t="s">
        <v>40</v>
      </c>
      <c r="B41" s="56">
        <v>609</v>
      </c>
      <c r="C41" s="56">
        <v>540</v>
      </c>
      <c r="D41" s="56">
        <v>435</v>
      </c>
      <c r="E41" s="56">
        <v>449</v>
      </c>
      <c r="F41" s="56">
        <v>431</v>
      </c>
      <c r="G41" s="14"/>
      <c r="H41" s="8" t="s">
        <v>40</v>
      </c>
      <c r="I41" s="53">
        <v>16</v>
      </c>
      <c r="J41" s="53">
        <v>14.1</v>
      </c>
      <c r="K41" s="53">
        <v>11.4</v>
      </c>
      <c r="L41" s="53">
        <v>11.9</v>
      </c>
      <c r="M41" s="53">
        <f t="shared" si="2"/>
        <v>11.4</v>
      </c>
      <c r="N41" s="24"/>
      <c r="O41" s="14" t="s">
        <v>40</v>
      </c>
      <c r="P41" s="2">
        <v>37778</v>
      </c>
      <c r="Q41" s="18">
        <f t="shared" si="0"/>
        <v>37.777999999999999</v>
      </c>
    </row>
    <row r="42" spans="1:17" ht="16.5" customHeight="1" x14ac:dyDescent="0.25">
      <c r="A42" s="8" t="s">
        <v>41</v>
      </c>
      <c r="B42" s="56">
        <v>283</v>
      </c>
      <c r="C42" s="56">
        <v>259</v>
      </c>
      <c r="D42" s="56">
        <v>255</v>
      </c>
      <c r="E42" s="56">
        <v>200</v>
      </c>
      <c r="F42" s="56">
        <v>213</v>
      </c>
      <c r="G42" s="14"/>
      <c r="H42" s="8" t="s">
        <v>41</v>
      </c>
      <c r="I42" s="53">
        <v>15.2</v>
      </c>
      <c r="J42" s="53">
        <v>14</v>
      </c>
      <c r="K42" s="53">
        <v>13.9</v>
      </c>
      <c r="L42" s="53">
        <v>11</v>
      </c>
      <c r="M42" s="53">
        <f t="shared" si="2"/>
        <v>11.8</v>
      </c>
      <c r="N42" s="24"/>
      <c r="O42" s="14" t="s">
        <v>41</v>
      </c>
      <c r="P42" s="2">
        <v>17992</v>
      </c>
      <c r="Q42" s="18">
        <f t="shared" si="0"/>
        <v>17.992000000000001</v>
      </c>
    </row>
    <row r="43" spans="1:17" ht="16.5" customHeight="1" x14ac:dyDescent="0.25">
      <c r="A43" s="8" t="s">
        <v>42</v>
      </c>
      <c r="B43" s="56">
        <v>120</v>
      </c>
      <c r="C43" s="56">
        <v>87</v>
      </c>
      <c r="D43" s="56">
        <v>73</v>
      </c>
      <c r="E43" s="56">
        <v>87</v>
      </c>
      <c r="F43" s="56">
        <v>65</v>
      </c>
      <c r="G43" s="14"/>
      <c r="H43" s="8" t="s">
        <v>42</v>
      </c>
      <c r="I43" s="53">
        <v>13.6</v>
      </c>
      <c r="J43" s="53">
        <v>10</v>
      </c>
      <c r="K43" s="53">
        <v>8.6</v>
      </c>
      <c r="L43" s="53">
        <v>10.6</v>
      </c>
      <c r="M43" s="53">
        <f t="shared" si="2"/>
        <v>8.1999999999999993</v>
      </c>
      <c r="N43" s="24"/>
      <c r="O43" s="14" t="s">
        <v>42</v>
      </c>
      <c r="P43" s="2">
        <v>7948</v>
      </c>
      <c r="Q43" s="18">
        <f t="shared" si="0"/>
        <v>7.9480000000000004</v>
      </c>
    </row>
    <row r="44" spans="1:17" ht="16.5" customHeight="1" x14ac:dyDescent="0.25">
      <c r="A44" s="8" t="s">
        <v>43</v>
      </c>
      <c r="B44" s="56">
        <v>338</v>
      </c>
      <c r="C44" s="56">
        <v>269</v>
      </c>
      <c r="D44" s="56">
        <v>275</v>
      </c>
      <c r="E44" s="56">
        <v>201</v>
      </c>
      <c r="F44" s="56">
        <v>225</v>
      </c>
      <c r="G44" s="14"/>
      <c r="H44" s="8" t="s">
        <v>43</v>
      </c>
      <c r="I44" s="53">
        <v>15.8</v>
      </c>
      <c r="J44" s="53">
        <v>12.7</v>
      </c>
      <c r="K44" s="53">
        <v>13.2</v>
      </c>
      <c r="L44" s="53">
        <v>9.6999999999999993</v>
      </c>
      <c r="M44" s="53">
        <f t="shared" si="2"/>
        <v>11</v>
      </c>
      <c r="N44" s="24"/>
      <c r="O44" s="14" t="s">
        <v>43</v>
      </c>
      <c r="P44" s="2">
        <v>20384</v>
      </c>
      <c r="Q44" s="18">
        <f t="shared" si="0"/>
        <v>20.384</v>
      </c>
    </row>
    <row r="45" spans="1:17" ht="16.5" customHeight="1" x14ac:dyDescent="0.25">
      <c r="A45" s="8" t="s">
        <v>44</v>
      </c>
      <c r="B45" s="56">
        <v>188</v>
      </c>
      <c r="C45" s="56">
        <v>143</v>
      </c>
      <c r="D45" s="56">
        <v>116</v>
      </c>
      <c r="E45" s="56">
        <v>103</v>
      </c>
      <c r="F45" s="56">
        <v>125</v>
      </c>
      <c r="G45" s="20"/>
      <c r="H45" s="8" t="s">
        <v>44</v>
      </c>
      <c r="I45" s="53">
        <v>13.7</v>
      </c>
      <c r="J45" s="53">
        <v>10.6</v>
      </c>
      <c r="K45" s="53">
        <v>8.8000000000000007</v>
      </c>
      <c r="L45" s="53">
        <v>8</v>
      </c>
      <c r="M45" s="53">
        <f t="shared" si="2"/>
        <v>10</v>
      </c>
      <c r="N45" s="24"/>
      <c r="O45" s="14" t="s">
        <v>44</v>
      </c>
      <c r="P45" s="2">
        <v>12554</v>
      </c>
      <c r="Q45" s="18">
        <f t="shared" si="0"/>
        <v>12.554</v>
      </c>
    </row>
    <row r="46" spans="1:17" ht="34.5" customHeight="1" x14ac:dyDescent="0.3">
      <c r="A46" s="109" t="s">
        <v>50</v>
      </c>
      <c r="B46" s="109"/>
      <c r="C46" s="109"/>
      <c r="D46" s="109"/>
      <c r="E46" s="109"/>
      <c r="F46" s="109"/>
      <c r="G46" s="109"/>
      <c r="H46" s="109" t="s">
        <v>51</v>
      </c>
      <c r="I46" s="109"/>
      <c r="J46" s="109"/>
      <c r="K46" s="109"/>
      <c r="L46" s="109"/>
      <c r="M46" s="109"/>
      <c r="N46" s="109"/>
    </row>
    <row r="47" spans="1:17" x14ac:dyDescent="0.25">
      <c r="A47" s="110" t="s">
        <v>47</v>
      </c>
      <c r="B47" s="110"/>
      <c r="C47" s="110"/>
      <c r="D47" s="110"/>
      <c r="E47" s="110"/>
      <c r="F47" s="110"/>
      <c r="G47" s="110"/>
      <c r="H47" s="107" t="s">
        <v>48</v>
      </c>
      <c r="I47" s="107"/>
      <c r="J47" s="107"/>
      <c r="K47" s="107"/>
      <c r="L47" s="107"/>
      <c r="M47" s="107"/>
      <c r="N47" s="107"/>
    </row>
    <row r="48" spans="1:17" ht="21.75" customHeight="1" x14ac:dyDescent="0.25">
      <c r="A48" s="19"/>
      <c r="B48" s="6">
        <v>2016</v>
      </c>
      <c r="C48" s="6">
        <v>2017</v>
      </c>
      <c r="D48" s="6">
        <v>2018</v>
      </c>
      <c r="E48" s="6">
        <v>2019</v>
      </c>
      <c r="F48" s="6">
        <v>2020</v>
      </c>
      <c r="G48" s="104"/>
      <c r="H48" s="19"/>
      <c r="I48" s="5">
        <v>2016</v>
      </c>
      <c r="J48" s="22">
        <v>2017</v>
      </c>
      <c r="K48" s="6">
        <v>2018</v>
      </c>
      <c r="L48" s="6">
        <v>2019</v>
      </c>
      <c r="M48" s="6">
        <v>2020</v>
      </c>
      <c r="N48" s="104"/>
      <c r="O48"/>
    </row>
    <row r="49" spans="1:204" s="1" customFormat="1" ht="16.5" customHeight="1" x14ac:dyDescent="0.25">
      <c r="A49" s="3" t="s">
        <v>3</v>
      </c>
      <c r="B49" s="55">
        <v>19173</v>
      </c>
      <c r="C49" s="55">
        <v>18135</v>
      </c>
      <c r="D49" s="55">
        <f>SUM(D53,D59:D62,D64:D73,D76:D90)</f>
        <v>18079</v>
      </c>
      <c r="E49" s="55">
        <f>SUM(E53,E59:E62,E64:E73,E76:E90)</f>
        <v>17870</v>
      </c>
      <c r="F49" s="55">
        <f>SUM(F53,F59:F62,F64:F73,F76:F90)</f>
        <v>21180</v>
      </c>
      <c r="G49" s="3"/>
      <c r="H49" s="3" t="s">
        <v>3</v>
      </c>
      <c r="I49" s="57">
        <v>12.6</v>
      </c>
      <c r="J49" s="57">
        <v>12</v>
      </c>
      <c r="K49" s="57">
        <v>12</v>
      </c>
      <c r="L49" s="57">
        <v>11.9</v>
      </c>
      <c r="M49" s="57">
        <f>ROUND(F49/Q4,1)</f>
        <v>14.1</v>
      </c>
      <c r="N49" s="23"/>
      <c r="O49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8"/>
      <c r="GU49" s="18"/>
      <c r="GV49" s="18"/>
    </row>
    <row r="50" spans="1:204" s="1" customFormat="1" ht="16.5" customHeight="1" x14ac:dyDescent="0.25">
      <c r="A50" s="3" t="s">
        <v>4</v>
      </c>
      <c r="B50" s="61">
        <v>11714</v>
      </c>
      <c r="C50" s="61">
        <v>11305</v>
      </c>
      <c r="D50" s="61">
        <f>SUM(D53,D59:D62,D74)</f>
        <v>11205</v>
      </c>
      <c r="E50" s="61">
        <f>SUM(E53,E59:E62,E74)</f>
        <v>11318</v>
      </c>
      <c r="F50" s="61">
        <f>SUM(F53,F59:F62,F74)</f>
        <v>13540</v>
      </c>
      <c r="G50" s="3"/>
      <c r="H50" s="3" t="s">
        <v>4</v>
      </c>
      <c r="I50" s="62">
        <v>11.8</v>
      </c>
      <c r="J50" s="62">
        <v>11.4</v>
      </c>
      <c r="K50" s="62">
        <v>11.3</v>
      </c>
      <c r="L50" s="62">
        <v>11.4</v>
      </c>
      <c r="M50" s="62">
        <f>ROUND(F50/Q5,1)</f>
        <v>13.7</v>
      </c>
      <c r="N50" s="23"/>
      <c r="O50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</row>
    <row r="51" spans="1:204" s="1" customFormat="1" ht="16.5" customHeight="1" x14ac:dyDescent="0.25">
      <c r="A51" s="3" t="s">
        <v>5</v>
      </c>
      <c r="B51" s="61">
        <v>7459</v>
      </c>
      <c r="C51" s="61">
        <v>6830</v>
      </c>
      <c r="D51" s="61">
        <f>SUM(D64:D72,D75:D90)</f>
        <v>6874</v>
      </c>
      <c r="E51" s="61">
        <f>SUM(E64:E72,E75:E90)</f>
        <v>6552</v>
      </c>
      <c r="F51" s="61">
        <f>SUM(F64:F72,F75:F90)</f>
        <v>7640</v>
      </c>
      <c r="G51" s="3"/>
      <c r="H51" s="3" t="s">
        <v>5</v>
      </c>
      <c r="I51" s="62">
        <v>14.3</v>
      </c>
      <c r="J51" s="62">
        <v>13.2</v>
      </c>
      <c r="K51" s="62">
        <v>13.3</v>
      </c>
      <c r="L51" s="62">
        <v>12.8</v>
      </c>
      <c r="M51" s="62">
        <f>ROUND(F51/Q6,1)</f>
        <v>15.1</v>
      </c>
      <c r="N51" s="23"/>
      <c r="O51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B51" s="18"/>
      <c r="FC51" s="18"/>
      <c r="FD51" s="18"/>
      <c r="FE51" s="18"/>
      <c r="FF51" s="18"/>
      <c r="FG51" s="18"/>
      <c r="FH51" s="18"/>
      <c r="FI51" s="18"/>
      <c r="FJ51" s="18"/>
      <c r="FK51" s="18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</row>
    <row r="52" spans="1:204" ht="16.5" customHeight="1" x14ac:dyDescent="0.25">
      <c r="A52" s="15" t="s">
        <v>6</v>
      </c>
      <c r="B52" s="56"/>
      <c r="C52" s="56"/>
      <c r="D52" s="56"/>
      <c r="E52" s="56"/>
      <c r="F52" s="56"/>
      <c r="G52" s="14"/>
      <c r="H52" s="15" t="s">
        <v>6</v>
      </c>
      <c r="I52" s="56"/>
      <c r="J52" s="56"/>
      <c r="K52" s="56"/>
      <c r="L52" s="56"/>
      <c r="M52" s="56"/>
      <c r="N52" s="20"/>
    </row>
    <row r="53" spans="1:204" ht="16.5" customHeight="1" x14ac:dyDescent="0.25">
      <c r="A53" s="8" t="s">
        <v>7</v>
      </c>
      <c r="B53" s="56">
        <v>7204</v>
      </c>
      <c r="C53" s="56">
        <v>6856</v>
      </c>
      <c r="D53" s="56">
        <v>6955</v>
      </c>
      <c r="E53" s="56">
        <v>6941</v>
      </c>
      <c r="F53" s="56">
        <v>8544</v>
      </c>
      <c r="G53" s="14"/>
      <c r="H53" s="8" t="s">
        <v>7</v>
      </c>
      <c r="I53" s="53">
        <v>11.2</v>
      </c>
      <c r="J53" s="53">
        <v>10.6</v>
      </c>
      <c r="K53" s="53">
        <v>10.7</v>
      </c>
      <c r="L53" s="53">
        <v>10.7</v>
      </c>
      <c r="M53" s="53">
        <f t="shared" ref="M53:M62" si="3">ROUND(F53/Q8,1)</f>
        <v>13.2</v>
      </c>
      <c r="N53" s="24"/>
    </row>
    <row r="54" spans="1:204" ht="16.5" customHeight="1" x14ac:dyDescent="0.25">
      <c r="A54" s="9" t="s">
        <v>8</v>
      </c>
      <c r="B54" s="56">
        <v>1260</v>
      </c>
      <c r="C54" s="56">
        <v>1170</v>
      </c>
      <c r="D54" s="56">
        <v>1265</v>
      </c>
      <c r="E54" s="56">
        <v>1290</v>
      </c>
      <c r="F54" s="56">
        <v>1424</v>
      </c>
      <c r="G54" s="14"/>
      <c r="H54" s="9" t="s">
        <v>8</v>
      </c>
      <c r="I54" s="53">
        <v>10.5</v>
      </c>
      <c r="J54" s="53">
        <v>9.6</v>
      </c>
      <c r="K54" s="53">
        <v>10.4</v>
      </c>
      <c r="L54" s="53">
        <v>10.6</v>
      </c>
      <c r="M54" s="53">
        <f t="shared" si="3"/>
        <v>11.7</v>
      </c>
      <c r="N54" s="24"/>
    </row>
    <row r="55" spans="1:204" ht="16.5" customHeight="1" x14ac:dyDescent="0.25">
      <c r="A55" s="9" t="s">
        <v>9</v>
      </c>
      <c r="B55" s="56">
        <v>1428</v>
      </c>
      <c r="C55" s="56">
        <v>1380</v>
      </c>
      <c r="D55" s="56">
        <v>1367</v>
      </c>
      <c r="E55" s="56">
        <v>1383</v>
      </c>
      <c r="F55" s="56">
        <v>1687</v>
      </c>
      <c r="G55" s="14"/>
      <c r="H55" s="9" t="s">
        <v>9</v>
      </c>
      <c r="I55" s="53">
        <v>11.4</v>
      </c>
      <c r="J55" s="53">
        <v>10.9</v>
      </c>
      <c r="K55" s="53">
        <v>10.8</v>
      </c>
      <c r="L55" s="53">
        <v>10.8</v>
      </c>
      <c r="M55" s="53">
        <f t="shared" si="3"/>
        <v>13.2</v>
      </c>
      <c r="N55" s="24"/>
    </row>
    <row r="56" spans="1:204" ht="16.5" customHeight="1" x14ac:dyDescent="0.25">
      <c r="A56" s="9" t="s">
        <v>10</v>
      </c>
      <c r="B56" s="56">
        <v>1518</v>
      </c>
      <c r="C56" s="56">
        <v>1437</v>
      </c>
      <c r="D56" s="56">
        <v>1431</v>
      </c>
      <c r="E56" s="56">
        <v>1450</v>
      </c>
      <c r="F56" s="56">
        <v>1809</v>
      </c>
      <c r="G56" s="14"/>
      <c r="H56" s="9" t="s">
        <v>10</v>
      </c>
      <c r="I56" s="53">
        <v>11.2</v>
      </c>
      <c r="J56" s="53">
        <v>10.6</v>
      </c>
      <c r="K56" s="53">
        <v>10.6</v>
      </c>
      <c r="L56" s="53">
        <v>10.8</v>
      </c>
      <c r="M56" s="53">
        <f t="shared" si="3"/>
        <v>13.5</v>
      </c>
      <c r="N56" s="24"/>
    </row>
    <row r="57" spans="1:204" ht="16.5" customHeight="1" x14ac:dyDescent="0.25">
      <c r="A57" s="9" t="s">
        <v>11</v>
      </c>
      <c r="B57" s="56">
        <v>1524</v>
      </c>
      <c r="C57" s="56">
        <v>1504</v>
      </c>
      <c r="D57" s="56">
        <v>1493</v>
      </c>
      <c r="E57" s="56">
        <v>1414</v>
      </c>
      <c r="F57" s="56">
        <v>1853</v>
      </c>
      <c r="G57" s="14"/>
      <c r="H57" s="9" t="s">
        <v>11</v>
      </c>
      <c r="I57" s="53">
        <v>12.1</v>
      </c>
      <c r="J57" s="53">
        <v>11.9</v>
      </c>
      <c r="K57" s="53">
        <v>11.8</v>
      </c>
      <c r="L57" s="53">
        <v>11.2</v>
      </c>
      <c r="M57" s="53">
        <f t="shared" si="3"/>
        <v>14.6</v>
      </c>
      <c r="N57" s="24"/>
    </row>
    <row r="58" spans="1:204" ht="16.5" customHeight="1" x14ac:dyDescent="0.25">
      <c r="A58" s="9" t="s">
        <v>12</v>
      </c>
      <c r="B58" s="56">
        <v>1474</v>
      </c>
      <c r="C58" s="56">
        <v>1365</v>
      </c>
      <c r="D58" s="56">
        <v>1399</v>
      </c>
      <c r="E58" s="56">
        <v>1404</v>
      </c>
      <c r="F58" s="56">
        <v>1771</v>
      </c>
      <c r="G58" s="14"/>
      <c r="H58" s="9" t="s">
        <v>12</v>
      </c>
      <c r="I58" s="53">
        <v>10.7</v>
      </c>
      <c r="J58" s="53">
        <v>9.9</v>
      </c>
      <c r="K58" s="53">
        <v>10.199999999999999</v>
      </c>
      <c r="L58" s="53">
        <v>10.199999999999999</v>
      </c>
      <c r="M58" s="53">
        <f t="shared" si="3"/>
        <v>12.9</v>
      </c>
      <c r="N58" s="24"/>
    </row>
    <row r="59" spans="1:204" ht="16.5" customHeight="1" x14ac:dyDescent="0.25">
      <c r="A59" s="8" t="s">
        <v>13</v>
      </c>
      <c r="B59" s="56">
        <v>1232</v>
      </c>
      <c r="C59" s="56">
        <v>1240</v>
      </c>
      <c r="D59" s="56">
        <v>1182</v>
      </c>
      <c r="E59" s="56">
        <v>1228</v>
      </c>
      <c r="F59" s="56">
        <v>1338</v>
      </c>
      <c r="G59" s="14"/>
      <c r="H59" s="8" t="s">
        <v>13</v>
      </c>
      <c r="I59" s="53">
        <v>12.6</v>
      </c>
      <c r="J59" s="53">
        <v>12.7</v>
      </c>
      <c r="K59" s="53">
        <v>12.1</v>
      </c>
      <c r="L59" s="53">
        <v>12.6</v>
      </c>
      <c r="M59" s="53">
        <f t="shared" si="3"/>
        <v>13.8</v>
      </c>
      <c r="N59" s="24"/>
    </row>
    <row r="60" spans="1:204" ht="16.5" customHeight="1" x14ac:dyDescent="0.25">
      <c r="A60" s="8" t="s">
        <v>14</v>
      </c>
      <c r="B60" s="56">
        <v>1262</v>
      </c>
      <c r="C60" s="56">
        <v>1207</v>
      </c>
      <c r="D60" s="56">
        <v>1158</v>
      </c>
      <c r="E60" s="56">
        <v>1221</v>
      </c>
      <c r="F60" s="56">
        <v>1400</v>
      </c>
      <c r="G60" s="14"/>
      <c r="H60" s="8" t="s">
        <v>14</v>
      </c>
      <c r="I60" s="53">
        <v>13.5</v>
      </c>
      <c r="J60" s="53">
        <v>12.9</v>
      </c>
      <c r="K60" s="53">
        <v>12.5</v>
      </c>
      <c r="L60" s="53">
        <v>13.2</v>
      </c>
      <c r="M60" s="53">
        <f t="shared" si="3"/>
        <v>15.2</v>
      </c>
      <c r="N60" s="24"/>
    </row>
    <row r="61" spans="1:204" ht="16.5" customHeight="1" x14ac:dyDescent="0.25">
      <c r="A61" s="8" t="s">
        <v>15</v>
      </c>
      <c r="B61" s="56">
        <v>590</v>
      </c>
      <c r="C61" s="56">
        <v>558</v>
      </c>
      <c r="D61" s="56">
        <v>505</v>
      </c>
      <c r="E61" s="56">
        <v>539</v>
      </c>
      <c r="F61" s="56">
        <v>581</v>
      </c>
      <c r="G61" s="14"/>
      <c r="H61" s="8" t="s">
        <v>15</v>
      </c>
      <c r="I61" s="53">
        <v>11.9</v>
      </c>
      <c r="J61" s="53">
        <v>11.3</v>
      </c>
      <c r="K61" s="53">
        <v>10.3</v>
      </c>
      <c r="L61" s="53">
        <v>11</v>
      </c>
      <c r="M61" s="53">
        <f t="shared" si="3"/>
        <v>11.9</v>
      </c>
      <c r="N61" s="24"/>
    </row>
    <row r="62" spans="1:204" ht="16.5" customHeight="1" x14ac:dyDescent="0.25">
      <c r="A62" s="42" t="s">
        <v>52</v>
      </c>
      <c r="B62" s="56">
        <v>1255</v>
      </c>
      <c r="C62" s="56">
        <v>1254</v>
      </c>
      <c r="D62" s="56">
        <v>1222</v>
      </c>
      <c r="E62" s="56">
        <v>1221</v>
      </c>
      <c r="F62" s="56">
        <v>1497</v>
      </c>
      <c r="G62" s="14"/>
      <c r="H62" s="42" t="s">
        <v>52</v>
      </c>
      <c r="I62" s="53">
        <v>12.8</v>
      </c>
      <c r="J62" s="53">
        <v>12.8</v>
      </c>
      <c r="K62" s="53">
        <v>12.6</v>
      </c>
      <c r="L62" s="53">
        <v>12.7</v>
      </c>
      <c r="M62" s="53">
        <f t="shared" si="3"/>
        <v>15.8</v>
      </c>
      <c r="N62" s="24"/>
    </row>
    <row r="63" spans="1:204" ht="16.5" customHeight="1" x14ac:dyDescent="0.25">
      <c r="A63" s="15" t="s">
        <v>17</v>
      </c>
      <c r="B63" s="56"/>
      <c r="C63" s="56"/>
      <c r="D63" s="56"/>
      <c r="E63" s="56"/>
      <c r="F63" s="56"/>
      <c r="G63" s="14"/>
      <c r="H63" s="15" t="s">
        <v>17</v>
      </c>
      <c r="I63" s="56"/>
      <c r="J63" s="56"/>
      <c r="K63" s="56"/>
      <c r="L63" s="56"/>
      <c r="M63" s="56"/>
      <c r="N63" s="20"/>
    </row>
    <row r="64" spans="1:204" ht="16.5" customHeight="1" x14ac:dyDescent="0.25">
      <c r="A64" s="8" t="s">
        <v>18</v>
      </c>
      <c r="B64" s="56">
        <v>298</v>
      </c>
      <c r="C64" s="56">
        <v>263</v>
      </c>
      <c r="D64" s="56">
        <v>275</v>
      </c>
      <c r="E64" s="56">
        <v>261</v>
      </c>
      <c r="F64" s="56">
        <v>288</v>
      </c>
      <c r="G64" s="14">
        <v>275</v>
      </c>
      <c r="H64" s="8" t="s">
        <v>18</v>
      </c>
      <c r="I64" s="53">
        <v>15.8</v>
      </c>
      <c r="J64" s="53">
        <v>14.1</v>
      </c>
      <c r="K64" s="53">
        <v>14.8</v>
      </c>
      <c r="L64" s="53">
        <v>14.2</v>
      </c>
      <c r="M64" s="53">
        <f t="shared" ref="M64:M90" si="4">ROUND(F64/Q19,1)</f>
        <v>15.9</v>
      </c>
      <c r="N64" s="24"/>
    </row>
    <row r="65" spans="1:14" ht="16.5" customHeight="1" x14ac:dyDescent="0.25">
      <c r="A65" s="8" t="s">
        <v>19</v>
      </c>
      <c r="B65" s="56">
        <v>510</v>
      </c>
      <c r="C65" s="56">
        <v>457</v>
      </c>
      <c r="D65" s="56">
        <v>462</v>
      </c>
      <c r="E65" s="56">
        <v>400</v>
      </c>
      <c r="F65" s="56">
        <v>497</v>
      </c>
      <c r="G65" s="14">
        <v>462</v>
      </c>
      <c r="H65" s="8" t="s">
        <v>19</v>
      </c>
      <c r="I65" s="53">
        <v>16.2</v>
      </c>
      <c r="J65" s="53">
        <v>14.7</v>
      </c>
      <c r="K65" s="53">
        <v>15.1</v>
      </c>
      <c r="L65" s="53">
        <v>13.3</v>
      </c>
      <c r="M65" s="53">
        <f t="shared" si="4"/>
        <v>16.8</v>
      </c>
      <c r="N65" s="24"/>
    </row>
    <row r="66" spans="1:14" ht="16.5" customHeight="1" x14ac:dyDescent="0.25">
      <c r="A66" s="8" t="s">
        <v>20</v>
      </c>
      <c r="B66" s="56">
        <v>232</v>
      </c>
      <c r="C66" s="56">
        <v>228</v>
      </c>
      <c r="D66" s="56">
        <v>204</v>
      </c>
      <c r="E66" s="56">
        <v>193</v>
      </c>
      <c r="F66" s="56">
        <v>248</v>
      </c>
      <c r="G66" s="14">
        <v>204</v>
      </c>
      <c r="H66" s="8" t="s">
        <v>20</v>
      </c>
      <c r="I66" s="53">
        <v>14.9</v>
      </c>
      <c r="J66" s="53">
        <v>14.8</v>
      </c>
      <c r="K66" s="53">
        <v>13.4</v>
      </c>
      <c r="L66" s="53">
        <v>12.9</v>
      </c>
      <c r="M66" s="53">
        <f t="shared" si="4"/>
        <v>16.7</v>
      </c>
      <c r="N66" s="24"/>
    </row>
    <row r="67" spans="1:14" ht="16.5" customHeight="1" x14ac:dyDescent="0.25">
      <c r="A67" s="8" t="s">
        <v>21</v>
      </c>
      <c r="B67" s="56">
        <v>291</v>
      </c>
      <c r="C67" s="56">
        <v>264</v>
      </c>
      <c r="D67" s="56">
        <v>294</v>
      </c>
      <c r="E67" s="56">
        <v>269</v>
      </c>
      <c r="F67" s="56">
        <v>304</v>
      </c>
      <c r="G67" s="14">
        <v>294</v>
      </c>
      <c r="H67" s="8" t="s">
        <v>21</v>
      </c>
      <c r="I67" s="53">
        <v>12</v>
      </c>
      <c r="J67" s="53">
        <v>10.9</v>
      </c>
      <c r="K67" s="53">
        <v>12.1</v>
      </c>
      <c r="L67" s="53">
        <v>11.1</v>
      </c>
      <c r="M67" s="53">
        <f t="shared" si="4"/>
        <v>12.5</v>
      </c>
      <c r="N67" s="24"/>
    </row>
    <row r="68" spans="1:14" ht="16.5" customHeight="1" x14ac:dyDescent="0.25">
      <c r="A68" s="8" t="s">
        <v>22</v>
      </c>
      <c r="B68" s="56">
        <v>280</v>
      </c>
      <c r="C68" s="56">
        <v>254</v>
      </c>
      <c r="D68" s="56">
        <v>282</v>
      </c>
      <c r="E68" s="56">
        <v>248</v>
      </c>
      <c r="F68" s="56">
        <v>318</v>
      </c>
      <c r="G68" s="14">
        <v>282</v>
      </c>
      <c r="H68" s="8" t="s">
        <v>22</v>
      </c>
      <c r="I68" s="53">
        <v>16.899999999999999</v>
      </c>
      <c r="J68" s="53">
        <v>15.7</v>
      </c>
      <c r="K68" s="53">
        <v>17.899999999999999</v>
      </c>
      <c r="L68" s="53">
        <v>16.100000000000001</v>
      </c>
      <c r="M68" s="53">
        <f t="shared" si="4"/>
        <v>21.1</v>
      </c>
      <c r="N68" s="24"/>
    </row>
    <row r="69" spans="1:14" ht="16.5" customHeight="1" x14ac:dyDescent="0.25">
      <c r="A69" s="8" t="s">
        <v>23</v>
      </c>
      <c r="B69" s="56">
        <v>144</v>
      </c>
      <c r="C69" s="56">
        <v>133</v>
      </c>
      <c r="D69" s="56">
        <v>155</v>
      </c>
      <c r="E69" s="56">
        <v>152</v>
      </c>
      <c r="F69" s="56">
        <v>152</v>
      </c>
      <c r="G69" s="14">
        <v>155</v>
      </c>
      <c r="H69" s="8" t="s">
        <v>23</v>
      </c>
      <c r="I69" s="53">
        <v>17.2</v>
      </c>
      <c r="J69" s="53">
        <v>16.2</v>
      </c>
      <c r="K69" s="53">
        <v>19.2</v>
      </c>
      <c r="L69" s="53">
        <v>19.3</v>
      </c>
      <c r="M69" s="53">
        <f t="shared" si="4"/>
        <v>19.8</v>
      </c>
      <c r="N69" s="24"/>
    </row>
    <row r="70" spans="1:14" ht="16.5" customHeight="1" x14ac:dyDescent="0.25">
      <c r="A70" s="8" t="s">
        <v>24</v>
      </c>
      <c r="B70" s="56">
        <v>157</v>
      </c>
      <c r="C70" s="56">
        <v>165</v>
      </c>
      <c r="D70" s="56">
        <v>160</v>
      </c>
      <c r="E70" s="56">
        <v>158</v>
      </c>
      <c r="F70" s="56">
        <v>157</v>
      </c>
      <c r="G70" s="14">
        <v>160</v>
      </c>
      <c r="H70" s="8" t="s">
        <v>24</v>
      </c>
      <c r="I70" s="53">
        <v>13</v>
      </c>
      <c r="J70" s="53">
        <v>13.7</v>
      </c>
      <c r="K70" s="53">
        <v>13.5</v>
      </c>
      <c r="L70" s="53">
        <v>13.5</v>
      </c>
      <c r="M70" s="53">
        <f t="shared" si="4"/>
        <v>13.6</v>
      </c>
      <c r="N70" s="24"/>
    </row>
    <row r="71" spans="1:14" ht="16.5" customHeight="1" x14ac:dyDescent="0.25">
      <c r="A71" s="8" t="s">
        <v>25</v>
      </c>
      <c r="B71" s="56">
        <v>747</v>
      </c>
      <c r="C71" s="56">
        <v>756</v>
      </c>
      <c r="D71" s="56">
        <v>732</v>
      </c>
      <c r="E71" s="56">
        <v>775</v>
      </c>
      <c r="F71" s="56">
        <v>895</v>
      </c>
      <c r="G71" s="14">
        <v>732</v>
      </c>
      <c r="H71" s="8" t="s">
        <v>25</v>
      </c>
      <c r="I71" s="53">
        <v>10.199999999999999</v>
      </c>
      <c r="J71" s="53">
        <v>10</v>
      </c>
      <c r="K71" s="53">
        <v>9.5</v>
      </c>
      <c r="L71" s="53">
        <v>9.9</v>
      </c>
      <c r="M71" s="53">
        <f t="shared" si="4"/>
        <v>11.2</v>
      </c>
      <c r="N71" s="24"/>
    </row>
    <row r="72" spans="1:14" ht="16.5" customHeight="1" x14ac:dyDescent="0.25">
      <c r="A72" s="8" t="s">
        <v>26</v>
      </c>
      <c r="B72" s="56">
        <v>544</v>
      </c>
      <c r="C72" s="56">
        <v>478</v>
      </c>
      <c r="D72" s="56">
        <v>513</v>
      </c>
      <c r="E72" s="56">
        <v>493</v>
      </c>
      <c r="F72" s="56">
        <v>565</v>
      </c>
      <c r="G72" s="14">
        <v>513</v>
      </c>
      <c r="H72" s="8" t="s">
        <v>26</v>
      </c>
      <c r="I72" s="53">
        <v>14.7</v>
      </c>
      <c r="J72" s="53">
        <v>13</v>
      </c>
      <c r="K72" s="53">
        <v>14.2</v>
      </c>
      <c r="L72" s="53">
        <v>13.8</v>
      </c>
      <c r="M72" s="53">
        <f t="shared" si="4"/>
        <v>16</v>
      </c>
      <c r="N72" s="24"/>
    </row>
    <row r="73" spans="1:14" ht="16.5" customHeight="1" x14ac:dyDescent="0.25">
      <c r="A73" s="8" t="s">
        <v>27</v>
      </c>
      <c r="B73" s="56">
        <v>282</v>
      </c>
      <c r="C73" s="56">
        <v>292</v>
      </c>
      <c r="D73" s="56">
        <v>289</v>
      </c>
      <c r="E73" s="56">
        <v>285</v>
      </c>
      <c r="F73" s="56">
        <v>306</v>
      </c>
      <c r="G73" s="14">
        <v>289</v>
      </c>
      <c r="H73" s="8" t="s">
        <v>27</v>
      </c>
      <c r="I73" s="53">
        <v>16.5</v>
      </c>
      <c r="J73" s="53">
        <v>17.399999999999999</v>
      </c>
      <c r="K73" s="53">
        <v>17.399999999999999</v>
      </c>
      <c r="L73" s="53">
        <v>17.3</v>
      </c>
      <c r="M73" s="53">
        <f t="shared" si="4"/>
        <v>18.7</v>
      </c>
      <c r="N73" s="24"/>
    </row>
    <row r="74" spans="1:14" ht="16.5" customHeight="1" x14ac:dyDescent="0.25">
      <c r="A74" s="10" t="s">
        <v>28</v>
      </c>
      <c r="B74" s="56">
        <v>171</v>
      </c>
      <c r="C74" s="56">
        <v>190</v>
      </c>
      <c r="D74" s="56">
        <v>183</v>
      </c>
      <c r="E74" s="56">
        <v>168</v>
      </c>
      <c r="F74" s="56">
        <v>180</v>
      </c>
      <c r="G74" s="14">
        <v>183</v>
      </c>
      <c r="H74" s="10" t="s">
        <v>28</v>
      </c>
      <c r="I74" s="53">
        <v>16.2</v>
      </c>
      <c r="J74" s="53">
        <v>18.3</v>
      </c>
      <c r="K74" s="53">
        <v>17.8</v>
      </c>
      <c r="L74" s="53">
        <v>16.5</v>
      </c>
      <c r="M74" s="53">
        <f t="shared" si="4"/>
        <v>17.899999999999999</v>
      </c>
      <c r="N74" s="24"/>
    </row>
    <row r="75" spans="1:14" ht="16.5" customHeight="1" x14ac:dyDescent="0.25">
      <c r="A75" s="10" t="s">
        <v>29</v>
      </c>
      <c r="B75" s="56">
        <v>111</v>
      </c>
      <c r="C75" s="56">
        <v>102</v>
      </c>
      <c r="D75" s="56">
        <v>106</v>
      </c>
      <c r="E75" s="56">
        <v>117</v>
      </c>
      <c r="F75" s="56">
        <v>126</v>
      </c>
      <c r="G75" s="14">
        <v>106</v>
      </c>
      <c r="H75" s="10" t="s">
        <v>29</v>
      </c>
      <c r="I75" s="53">
        <v>17</v>
      </c>
      <c r="J75" s="53">
        <v>15.9</v>
      </c>
      <c r="K75" s="53">
        <v>16.600000000000001</v>
      </c>
      <c r="L75" s="53">
        <v>18.5</v>
      </c>
      <c r="M75" s="53">
        <f t="shared" si="4"/>
        <v>20.2</v>
      </c>
      <c r="N75" s="24"/>
    </row>
    <row r="76" spans="1:14" ht="16.5" customHeight="1" x14ac:dyDescent="0.25">
      <c r="A76" s="8" t="s">
        <v>30</v>
      </c>
      <c r="B76" s="56">
        <v>171</v>
      </c>
      <c r="C76" s="56">
        <v>153</v>
      </c>
      <c r="D76" s="56">
        <v>146</v>
      </c>
      <c r="E76" s="56">
        <v>155</v>
      </c>
      <c r="F76" s="56">
        <v>185</v>
      </c>
      <c r="G76" s="14">
        <v>146</v>
      </c>
      <c r="H76" s="8" t="s">
        <v>30</v>
      </c>
      <c r="I76" s="53">
        <v>15.5</v>
      </c>
      <c r="J76" s="53">
        <v>14.2</v>
      </c>
      <c r="K76" s="53">
        <v>13.8</v>
      </c>
      <c r="L76" s="53">
        <v>15</v>
      </c>
      <c r="M76" s="53">
        <f t="shared" si="4"/>
        <v>18.2</v>
      </c>
      <c r="N76" s="24"/>
    </row>
    <row r="77" spans="1:14" ht="16.5" customHeight="1" x14ac:dyDescent="0.25">
      <c r="A77" s="8" t="s">
        <v>31</v>
      </c>
      <c r="B77" s="56">
        <v>314</v>
      </c>
      <c r="C77" s="56">
        <v>280</v>
      </c>
      <c r="D77" s="56">
        <v>276</v>
      </c>
      <c r="E77" s="56">
        <v>263</v>
      </c>
      <c r="F77" s="56">
        <v>311</v>
      </c>
      <c r="G77" s="20">
        <v>276</v>
      </c>
      <c r="H77" s="8" t="s">
        <v>31</v>
      </c>
      <c r="I77" s="53">
        <v>15.2</v>
      </c>
      <c r="J77" s="53">
        <v>13.8</v>
      </c>
      <c r="K77" s="53">
        <v>13.8</v>
      </c>
      <c r="L77" s="53">
        <v>13.4</v>
      </c>
      <c r="M77" s="53">
        <f t="shared" si="4"/>
        <v>16.100000000000001</v>
      </c>
      <c r="N77" s="24"/>
    </row>
    <row r="78" spans="1:14" ht="16.5" customHeight="1" x14ac:dyDescent="0.25">
      <c r="A78" s="8" t="s">
        <v>32</v>
      </c>
      <c r="B78" s="56">
        <v>335</v>
      </c>
      <c r="C78" s="56">
        <v>299</v>
      </c>
      <c r="D78" s="56">
        <v>270</v>
      </c>
      <c r="E78" s="56">
        <v>263</v>
      </c>
      <c r="F78" s="56">
        <v>328</v>
      </c>
      <c r="G78" s="20">
        <v>270</v>
      </c>
      <c r="H78" s="8" t="s">
        <v>32</v>
      </c>
      <c r="I78" s="53">
        <v>17.600000000000001</v>
      </c>
      <c r="J78" s="53">
        <v>16</v>
      </c>
      <c r="K78" s="53">
        <v>14.9</v>
      </c>
      <c r="L78" s="53">
        <v>15</v>
      </c>
      <c r="M78" s="53">
        <f t="shared" si="4"/>
        <v>19.3</v>
      </c>
      <c r="N78" s="24"/>
    </row>
    <row r="79" spans="1:14" ht="16.5" customHeight="1" x14ac:dyDescent="0.25">
      <c r="A79" s="8" t="s">
        <v>33</v>
      </c>
      <c r="B79" s="56">
        <v>167</v>
      </c>
      <c r="C79" s="56">
        <v>143</v>
      </c>
      <c r="D79" s="56">
        <v>165</v>
      </c>
      <c r="E79" s="56">
        <v>129</v>
      </c>
      <c r="F79" s="56">
        <v>166</v>
      </c>
      <c r="G79" s="20">
        <v>165</v>
      </c>
      <c r="H79" s="8" t="s">
        <v>33</v>
      </c>
      <c r="I79" s="53">
        <v>17.600000000000001</v>
      </c>
      <c r="J79" s="53">
        <v>15.3</v>
      </c>
      <c r="K79" s="53">
        <v>18</v>
      </c>
      <c r="L79" s="53">
        <v>14.4</v>
      </c>
      <c r="M79" s="53">
        <f t="shared" si="4"/>
        <v>18.899999999999999</v>
      </c>
      <c r="N79" s="24"/>
    </row>
    <row r="80" spans="1:14" ht="16.5" customHeight="1" x14ac:dyDescent="0.25">
      <c r="A80" s="8" t="s">
        <v>34</v>
      </c>
      <c r="B80" s="56">
        <v>171</v>
      </c>
      <c r="C80" s="56">
        <v>128</v>
      </c>
      <c r="D80" s="56">
        <v>143</v>
      </c>
      <c r="E80" s="56">
        <v>116</v>
      </c>
      <c r="F80" s="56">
        <v>159</v>
      </c>
      <c r="G80" s="14">
        <v>143</v>
      </c>
      <c r="H80" s="8" t="s">
        <v>34</v>
      </c>
      <c r="I80" s="53">
        <v>18.8</v>
      </c>
      <c r="J80" s="53">
        <v>14.3</v>
      </c>
      <c r="K80" s="53">
        <v>16.2</v>
      </c>
      <c r="L80" s="53">
        <v>13.4</v>
      </c>
      <c r="M80" s="53">
        <f t="shared" si="4"/>
        <v>18.8</v>
      </c>
      <c r="N80" s="24"/>
    </row>
    <row r="81" spans="1:204" ht="16.5" customHeight="1" x14ac:dyDescent="0.25">
      <c r="A81" s="8" t="s">
        <v>35</v>
      </c>
      <c r="B81" s="56">
        <v>409</v>
      </c>
      <c r="C81" s="56">
        <v>383</v>
      </c>
      <c r="D81" s="56">
        <v>378</v>
      </c>
      <c r="E81" s="56">
        <v>390</v>
      </c>
      <c r="F81" s="56">
        <v>392</v>
      </c>
      <c r="G81" s="14">
        <v>378</v>
      </c>
      <c r="H81" s="8" t="s">
        <v>35</v>
      </c>
      <c r="I81" s="53">
        <v>12.2</v>
      </c>
      <c r="J81" s="53">
        <v>11.4</v>
      </c>
      <c r="K81" s="53">
        <v>11.3</v>
      </c>
      <c r="L81" s="53">
        <v>11.7</v>
      </c>
      <c r="M81" s="53">
        <f t="shared" si="4"/>
        <v>11.8</v>
      </c>
      <c r="N81" s="24"/>
    </row>
    <row r="82" spans="1:204" ht="16.5" customHeight="1" x14ac:dyDescent="0.25">
      <c r="A82" s="8" t="s">
        <v>36</v>
      </c>
      <c r="B82" s="56">
        <v>400</v>
      </c>
      <c r="C82" s="56">
        <v>351</v>
      </c>
      <c r="D82" s="56">
        <v>340</v>
      </c>
      <c r="E82" s="56">
        <v>321</v>
      </c>
      <c r="F82" s="56">
        <v>347</v>
      </c>
      <c r="G82" s="14">
        <v>340</v>
      </c>
      <c r="H82" s="8" t="s">
        <v>36</v>
      </c>
      <c r="I82" s="53">
        <v>15</v>
      </c>
      <c r="J82" s="53">
        <v>13.3</v>
      </c>
      <c r="K82" s="53">
        <v>13.1</v>
      </c>
      <c r="L82" s="53">
        <v>12.5</v>
      </c>
      <c r="M82" s="53">
        <f t="shared" si="4"/>
        <v>13.7</v>
      </c>
      <c r="N82" s="24"/>
    </row>
    <row r="83" spans="1:204" ht="16.5" customHeight="1" x14ac:dyDescent="0.25">
      <c r="A83" s="8" t="s">
        <v>37</v>
      </c>
      <c r="B83" s="56">
        <v>305</v>
      </c>
      <c r="C83" s="56">
        <v>274</v>
      </c>
      <c r="D83" s="56">
        <v>311</v>
      </c>
      <c r="E83" s="56">
        <v>283</v>
      </c>
      <c r="F83" s="56">
        <v>347</v>
      </c>
      <c r="G83" s="14">
        <v>311</v>
      </c>
      <c r="H83" s="8" t="s">
        <v>37</v>
      </c>
      <c r="I83" s="53">
        <v>12.5</v>
      </c>
      <c r="J83" s="53">
        <v>11.3</v>
      </c>
      <c r="K83" s="53">
        <v>12.9</v>
      </c>
      <c r="L83" s="53">
        <v>11.9</v>
      </c>
      <c r="M83" s="53">
        <f t="shared" si="4"/>
        <v>14.7</v>
      </c>
      <c r="N83" s="24"/>
    </row>
    <row r="84" spans="1:204" ht="16.5" customHeight="1" x14ac:dyDescent="0.25">
      <c r="A84" s="8" t="s">
        <v>38</v>
      </c>
      <c r="B84" s="56">
        <v>154</v>
      </c>
      <c r="C84" s="56">
        <v>141</v>
      </c>
      <c r="D84" s="56">
        <v>157</v>
      </c>
      <c r="E84" s="56">
        <v>141</v>
      </c>
      <c r="F84" s="56">
        <v>164</v>
      </c>
      <c r="G84" s="14">
        <v>157</v>
      </c>
      <c r="H84" s="8" t="s">
        <v>38</v>
      </c>
      <c r="I84" s="53">
        <v>14.6</v>
      </c>
      <c r="J84" s="53">
        <v>13.6</v>
      </c>
      <c r="K84" s="53">
        <v>15.4</v>
      </c>
      <c r="L84" s="53">
        <v>14.1</v>
      </c>
      <c r="M84" s="53">
        <f t="shared" si="4"/>
        <v>16.7</v>
      </c>
      <c r="N84" s="24"/>
    </row>
    <row r="85" spans="1:204" ht="16.5" customHeight="1" x14ac:dyDescent="0.25">
      <c r="A85" s="8" t="s">
        <v>39</v>
      </c>
      <c r="B85" s="56">
        <v>239</v>
      </c>
      <c r="C85" s="56">
        <v>198</v>
      </c>
      <c r="D85" s="56">
        <v>188</v>
      </c>
      <c r="E85" s="56">
        <v>192</v>
      </c>
      <c r="F85" s="56">
        <v>216</v>
      </c>
      <c r="G85" s="14">
        <v>188</v>
      </c>
      <c r="H85" s="8" t="s">
        <v>39</v>
      </c>
      <c r="I85" s="53">
        <v>19.100000000000001</v>
      </c>
      <c r="J85" s="53">
        <v>16.2</v>
      </c>
      <c r="K85" s="53">
        <v>15.6</v>
      </c>
      <c r="L85" s="53">
        <v>16.3</v>
      </c>
      <c r="M85" s="53">
        <f t="shared" si="4"/>
        <v>18.7</v>
      </c>
      <c r="N85" s="24"/>
    </row>
    <row r="86" spans="1:204" ht="16.5" customHeight="1" x14ac:dyDescent="0.25">
      <c r="A86" s="8" t="s">
        <v>40</v>
      </c>
      <c r="B86" s="56">
        <v>500</v>
      </c>
      <c r="C86" s="56">
        <v>457</v>
      </c>
      <c r="D86" s="56">
        <v>455</v>
      </c>
      <c r="E86" s="56">
        <v>435</v>
      </c>
      <c r="F86" s="56">
        <v>526</v>
      </c>
      <c r="G86" s="14">
        <v>455</v>
      </c>
      <c r="H86" s="8" t="s">
        <v>40</v>
      </c>
      <c r="I86" s="53">
        <v>13.1</v>
      </c>
      <c r="J86" s="53">
        <v>12</v>
      </c>
      <c r="K86" s="53">
        <v>12</v>
      </c>
      <c r="L86" s="53">
        <v>11.5</v>
      </c>
      <c r="M86" s="53">
        <f t="shared" si="4"/>
        <v>13.9</v>
      </c>
      <c r="N86" s="24"/>
    </row>
    <row r="87" spans="1:204" ht="16.5" customHeight="1" x14ac:dyDescent="0.25">
      <c r="A87" s="8" t="s">
        <v>41</v>
      </c>
      <c r="B87" s="56">
        <v>274</v>
      </c>
      <c r="C87" s="56">
        <v>242</v>
      </c>
      <c r="D87" s="56">
        <v>226</v>
      </c>
      <c r="E87" s="56">
        <v>212</v>
      </c>
      <c r="F87" s="56">
        <v>268</v>
      </c>
      <c r="G87" s="14">
        <v>226</v>
      </c>
      <c r="H87" s="8" t="s">
        <v>41</v>
      </c>
      <c r="I87" s="53">
        <v>14.7</v>
      </c>
      <c r="J87" s="53">
        <v>13.1</v>
      </c>
      <c r="K87" s="53">
        <v>12.3</v>
      </c>
      <c r="L87" s="53">
        <v>11.7</v>
      </c>
      <c r="M87" s="53">
        <f t="shared" si="4"/>
        <v>14.9</v>
      </c>
      <c r="N87" s="24"/>
    </row>
    <row r="88" spans="1:204" ht="16.5" customHeight="1" x14ac:dyDescent="0.25">
      <c r="A88" s="8" t="s">
        <v>42</v>
      </c>
      <c r="B88" s="56">
        <v>156</v>
      </c>
      <c r="C88" s="56">
        <v>174</v>
      </c>
      <c r="D88" s="56">
        <v>136</v>
      </c>
      <c r="E88" s="56">
        <v>143</v>
      </c>
      <c r="F88" s="56">
        <v>168</v>
      </c>
      <c r="G88" s="14">
        <v>136</v>
      </c>
      <c r="H88" s="8" t="s">
        <v>42</v>
      </c>
      <c r="I88" s="53">
        <v>17.600000000000001</v>
      </c>
      <c r="J88" s="53">
        <v>20</v>
      </c>
      <c r="K88" s="53">
        <v>16</v>
      </c>
      <c r="L88" s="53">
        <v>17.399999999999999</v>
      </c>
      <c r="M88" s="53">
        <f t="shared" si="4"/>
        <v>21.1</v>
      </c>
      <c r="N88" s="24"/>
    </row>
    <row r="89" spans="1:204" ht="16.5" customHeight="1" x14ac:dyDescent="0.25">
      <c r="A89" s="8" t="s">
        <v>43</v>
      </c>
      <c r="B89" s="56">
        <v>313</v>
      </c>
      <c r="C89" s="56">
        <v>303</v>
      </c>
      <c r="D89" s="56">
        <v>272</v>
      </c>
      <c r="E89" s="56">
        <v>239</v>
      </c>
      <c r="F89" s="56">
        <v>293</v>
      </c>
      <c r="G89" s="14">
        <v>272</v>
      </c>
      <c r="H89" s="8" t="s">
        <v>43</v>
      </c>
      <c r="I89" s="53">
        <v>14.6</v>
      </c>
      <c r="J89" s="53">
        <v>14.3</v>
      </c>
      <c r="K89" s="53">
        <v>13</v>
      </c>
      <c r="L89" s="53">
        <v>11.6</v>
      </c>
      <c r="M89" s="53">
        <f t="shared" si="4"/>
        <v>14.4</v>
      </c>
      <c r="N89" s="24"/>
    </row>
    <row r="90" spans="1:204" ht="16.5" customHeight="1" x14ac:dyDescent="0.25">
      <c r="A90" s="8" t="s">
        <v>44</v>
      </c>
      <c r="B90" s="56">
        <v>237</v>
      </c>
      <c r="C90" s="56">
        <v>204</v>
      </c>
      <c r="D90" s="56">
        <v>228</v>
      </c>
      <c r="E90" s="56">
        <v>204</v>
      </c>
      <c r="F90" s="56">
        <v>220</v>
      </c>
      <c r="G90" s="20">
        <v>228</v>
      </c>
      <c r="H90" s="8" t="s">
        <v>44</v>
      </c>
      <c r="I90" s="53">
        <v>17.3</v>
      </c>
      <c r="J90" s="53">
        <v>15.1</v>
      </c>
      <c r="K90" s="53">
        <v>17.3</v>
      </c>
      <c r="L90" s="53">
        <v>15.9</v>
      </c>
      <c r="M90" s="53">
        <f t="shared" si="4"/>
        <v>17.5</v>
      </c>
      <c r="N90" s="24"/>
    </row>
    <row r="91" spans="1:204" ht="18.75" x14ac:dyDescent="0.3">
      <c r="A91" s="106" t="s">
        <v>53</v>
      </c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</row>
    <row r="92" spans="1:204" ht="18.75" x14ac:dyDescent="0.3">
      <c r="A92" s="106" t="s">
        <v>54</v>
      </c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</row>
    <row r="93" spans="1:204" ht="17.25" customHeight="1" x14ac:dyDescent="0.25">
      <c r="A93" s="108" t="s">
        <v>47</v>
      </c>
      <c r="B93" s="108"/>
      <c r="C93" s="108"/>
      <c r="D93" s="108"/>
      <c r="E93" s="108"/>
      <c r="F93" s="108"/>
      <c r="G93" s="108"/>
      <c r="H93" s="107"/>
      <c r="I93" s="107"/>
      <c r="J93" s="107"/>
      <c r="K93" s="107"/>
      <c r="L93" s="107"/>
      <c r="M93" s="107"/>
      <c r="N93" s="107"/>
    </row>
    <row r="94" spans="1:204" ht="18" customHeight="1" x14ac:dyDescent="0.25">
      <c r="A94" s="19"/>
      <c r="B94" s="6">
        <v>2016</v>
      </c>
      <c r="C94" s="6">
        <v>2017</v>
      </c>
      <c r="D94" s="6">
        <v>2018</v>
      </c>
      <c r="E94" s="6">
        <v>2019</v>
      </c>
      <c r="F94" s="6">
        <v>2020</v>
      </c>
      <c r="G94" s="104"/>
      <c r="H94" s="19"/>
      <c r="I94" s="6"/>
      <c r="J94" s="6"/>
      <c r="K94" s="6"/>
      <c r="L94" s="6"/>
      <c r="M94" s="6"/>
      <c r="N94" s="104"/>
      <c r="O94"/>
    </row>
    <row r="95" spans="1:204" s="1" customFormat="1" ht="16.5" customHeight="1" x14ac:dyDescent="0.25">
      <c r="A95" s="3" t="s">
        <v>3</v>
      </c>
      <c r="B95" s="55">
        <v>1822</v>
      </c>
      <c r="C95" s="55">
        <v>-258</v>
      </c>
      <c r="D95" s="55">
        <v>-1656</v>
      </c>
      <c r="E95" s="55">
        <f t="shared" ref="E95:F97" si="5">E4-E49</f>
        <v>-3269</v>
      </c>
      <c r="F95" s="55">
        <f t="shared" si="5"/>
        <v>-6726</v>
      </c>
      <c r="G95" s="3"/>
      <c r="H95" s="3"/>
      <c r="I95" s="57"/>
      <c r="J95" s="57"/>
      <c r="K95" s="57"/>
      <c r="L95" s="57"/>
      <c r="M95" s="57"/>
      <c r="N95" s="23"/>
      <c r="O95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18"/>
      <c r="DV95" s="18"/>
      <c r="DW95" s="18"/>
      <c r="DX95" s="18"/>
      <c r="DY95" s="18"/>
      <c r="DZ95" s="18"/>
      <c r="EA95" s="18"/>
      <c r="EB95" s="18"/>
      <c r="EC95" s="18"/>
      <c r="ED95" s="18"/>
      <c r="EE95" s="18"/>
      <c r="EF95" s="18"/>
      <c r="EG95" s="18"/>
      <c r="EH95" s="18"/>
      <c r="EI95" s="18"/>
      <c r="EJ95" s="18"/>
      <c r="EK95" s="18"/>
      <c r="EL95" s="18"/>
      <c r="EM95" s="18"/>
      <c r="EN95" s="18"/>
      <c r="EO95" s="18"/>
      <c r="EP95" s="18"/>
      <c r="EQ95" s="18"/>
      <c r="ER95" s="18"/>
      <c r="ES95" s="18"/>
      <c r="ET95" s="18"/>
      <c r="EU95" s="18"/>
      <c r="EV95" s="18"/>
      <c r="EW95" s="18"/>
      <c r="EX95" s="18"/>
      <c r="EY95" s="18"/>
      <c r="EZ95" s="18"/>
      <c r="FA95" s="18"/>
      <c r="FB95" s="18"/>
      <c r="FC95" s="18"/>
      <c r="FD95" s="18"/>
      <c r="FE95" s="18"/>
      <c r="FF95" s="18"/>
      <c r="FG95" s="18"/>
      <c r="FH95" s="18"/>
      <c r="FI95" s="18"/>
      <c r="FJ95" s="18"/>
      <c r="FK95" s="18"/>
      <c r="FL95" s="18"/>
      <c r="FM95" s="18"/>
      <c r="FN95" s="18"/>
      <c r="FO95" s="18"/>
      <c r="FP95" s="18"/>
      <c r="FQ95" s="18"/>
      <c r="FR95" s="18"/>
      <c r="FS95" s="18"/>
      <c r="FT95" s="18"/>
      <c r="FU95" s="18"/>
      <c r="FV95" s="18"/>
      <c r="FW95" s="18"/>
      <c r="FX95" s="18"/>
      <c r="FY95" s="18"/>
      <c r="FZ95" s="18"/>
      <c r="GA95" s="18"/>
      <c r="GB95" s="18"/>
      <c r="GC95" s="18"/>
      <c r="GD95" s="18"/>
      <c r="GE95" s="18"/>
      <c r="GF95" s="18"/>
      <c r="GG95" s="18"/>
      <c r="GH95" s="18"/>
      <c r="GI95" s="18"/>
      <c r="GJ95" s="18"/>
      <c r="GK95" s="18"/>
      <c r="GL95" s="18"/>
      <c r="GM95" s="18"/>
      <c r="GN95" s="18"/>
      <c r="GO95" s="18"/>
      <c r="GP95" s="18"/>
      <c r="GQ95" s="18"/>
      <c r="GR95" s="18"/>
      <c r="GS95" s="18"/>
      <c r="GT95" s="18"/>
      <c r="GU95" s="18"/>
      <c r="GV95" s="18"/>
    </row>
    <row r="96" spans="1:204" s="1" customFormat="1" ht="16.5" customHeight="1" x14ac:dyDescent="0.25">
      <c r="A96" s="3" t="s">
        <v>4</v>
      </c>
      <c r="B96" s="61">
        <v>1781</v>
      </c>
      <c r="C96" s="61">
        <v>301</v>
      </c>
      <c r="D96" s="61">
        <v>-623</v>
      </c>
      <c r="E96" s="61">
        <f t="shared" si="5"/>
        <v>-1987</v>
      </c>
      <c r="F96" s="61">
        <f t="shared" si="5"/>
        <v>-4395</v>
      </c>
      <c r="G96" s="3"/>
      <c r="H96" s="3"/>
      <c r="I96" s="62"/>
      <c r="J96" s="62"/>
      <c r="K96" s="61"/>
      <c r="L96" s="62"/>
      <c r="M96" s="62"/>
      <c r="N96" s="23"/>
      <c r="O96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</row>
    <row r="97" spans="1:204" s="1" customFormat="1" ht="16.5" customHeight="1" x14ac:dyDescent="0.25">
      <c r="A97" s="3" t="s">
        <v>5</v>
      </c>
      <c r="B97" s="61">
        <v>41</v>
      </c>
      <c r="C97" s="61">
        <v>-559</v>
      </c>
      <c r="D97" s="61">
        <v>-1033</v>
      </c>
      <c r="E97" s="61">
        <f t="shared" si="5"/>
        <v>-1282</v>
      </c>
      <c r="F97" s="61">
        <f t="shared" si="5"/>
        <v>-2331</v>
      </c>
      <c r="G97" s="3"/>
      <c r="H97" s="3"/>
      <c r="I97" s="62"/>
      <c r="J97" s="62"/>
      <c r="K97" s="62"/>
      <c r="L97" s="62"/>
      <c r="M97" s="62"/>
      <c r="N97" s="23"/>
      <c r="O97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18"/>
      <c r="DV97" s="18"/>
      <c r="DW97" s="18"/>
      <c r="DX97" s="18"/>
      <c r="DY97" s="18"/>
      <c r="DZ97" s="18"/>
      <c r="EA97" s="18"/>
      <c r="EB97" s="18"/>
      <c r="EC97" s="18"/>
      <c r="ED97" s="18"/>
      <c r="EE97" s="18"/>
      <c r="EF97" s="18"/>
      <c r="EG97" s="18"/>
      <c r="EH97" s="18"/>
      <c r="EI97" s="18"/>
      <c r="EJ97" s="18"/>
      <c r="EK97" s="18"/>
      <c r="EL97" s="18"/>
      <c r="EM97" s="18"/>
      <c r="EN97" s="18"/>
      <c r="EO97" s="18"/>
      <c r="EP97" s="18"/>
      <c r="EQ97" s="18"/>
      <c r="ER97" s="18"/>
      <c r="ES97" s="18"/>
      <c r="ET97" s="18"/>
      <c r="EU97" s="18"/>
      <c r="EV97" s="18"/>
      <c r="EW97" s="18"/>
      <c r="EX97" s="18"/>
      <c r="EY97" s="18"/>
      <c r="EZ97" s="18"/>
      <c r="FA97" s="18"/>
      <c r="FB97" s="18"/>
      <c r="FC97" s="18"/>
      <c r="FD97" s="18"/>
      <c r="FE97" s="18"/>
      <c r="FF97" s="18"/>
      <c r="FG97" s="18"/>
      <c r="FH97" s="18"/>
      <c r="FI97" s="18"/>
      <c r="FJ97" s="18"/>
      <c r="FK97" s="18"/>
      <c r="FL97" s="18"/>
      <c r="FM97" s="18"/>
      <c r="FN97" s="18"/>
      <c r="FO97" s="18"/>
      <c r="FP97" s="18"/>
      <c r="FQ97" s="18"/>
      <c r="FR97" s="18"/>
      <c r="FS97" s="18"/>
      <c r="FT97" s="18"/>
      <c r="FU97" s="18"/>
      <c r="FV97" s="18"/>
      <c r="FW97" s="18"/>
      <c r="FX97" s="18"/>
      <c r="FY97" s="18"/>
      <c r="FZ97" s="18"/>
      <c r="GA97" s="18"/>
      <c r="GB97" s="18"/>
      <c r="GC97" s="18"/>
      <c r="GD97" s="18"/>
      <c r="GE97" s="18"/>
      <c r="GF97" s="18"/>
      <c r="GG97" s="18"/>
      <c r="GH97" s="18"/>
      <c r="GI97" s="18"/>
      <c r="GJ97" s="18"/>
      <c r="GK97" s="18"/>
      <c r="GL97" s="18"/>
      <c r="GM97" s="18"/>
      <c r="GN97" s="18"/>
      <c r="GO97" s="18"/>
      <c r="GP97" s="18"/>
      <c r="GQ97" s="18"/>
      <c r="GR97" s="18"/>
      <c r="GS97" s="18"/>
      <c r="GT97" s="18"/>
      <c r="GU97" s="18"/>
      <c r="GV97" s="18"/>
    </row>
    <row r="98" spans="1:204" ht="16.5" customHeight="1" x14ac:dyDescent="0.25">
      <c r="A98" s="15" t="s">
        <v>6</v>
      </c>
      <c r="B98" s="56"/>
      <c r="C98" s="56"/>
      <c r="D98" s="56"/>
      <c r="E98" s="56"/>
      <c r="F98" s="56"/>
      <c r="G98" s="14"/>
      <c r="H98" s="15"/>
      <c r="I98" s="58"/>
      <c r="J98" s="58"/>
      <c r="K98" s="58"/>
      <c r="L98" s="58"/>
      <c r="M98" s="58"/>
      <c r="N98" s="24"/>
    </row>
    <row r="99" spans="1:204" ht="16.5" customHeight="1" x14ac:dyDescent="0.25">
      <c r="A99" s="8" t="s">
        <v>7</v>
      </c>
      <c r="B99" s="56">
        <v>2084</v>
      </c>
      <c r="C99" s="56">
        <v>1187</v>
      </c>
      <c r="D99" s="52">
        <v>295</v>
      </c>
      <c r="E99" s="52">
        <f t="shared" ref="E99:F108" si="6">E8-E53</f>
        <v>-475</v>
      </c>
      <c r="F99" s="52">
        <f t="shared" si="6"/>
        <v>-2275</v>
      </c>
      <c r="G99" s="20"/>
      <c r="H99" s="8"/>
      <c r="I99" s="53"/>
      <c r="J99" s="53"/>
      <c r="K99" s="53"/>
      <c r="L99" s="53"/>
      <c r="M99" s="53"/>
      <c r="N99" s="24"/>
    </row>
    <row r="100" spans="1:204" ht="16.5" customHeight="1" x14ac:dyDescent="0.25">
      <c r="A100" s="9" t="s">
        <v>8</v>
      </c>
      <c r="B100" s="56">
        <v>649</v>
      </c>
      <c r="C100" s="56">
        <v>510</v>
      </c>
      <c r="D100" s="52">
        <v>214</v>
      </c>
      <c r="E100" s="52">
        <f t="shared" si="6"/>
        <v>134</v>
      </c>
      <c r="F100" s="52">
        <f t="shared" si="6"/>
        <v>16</v>
      </c>
      <c r="G100" s="20"/>
      <c r="H100" s="9"/>
      <c r="I100" s="53"/>
      <c r="J100" s="53"/>
      <c r="K100" s="53"/>
      <c r="L100" s="53"/>
      <c r="M100" s="53"/>
      <c r="N100" s="24"/>
    </row>
    <row r="101" spans="1:204" ht="16.5" customHeight="1" x14ac:dyDescent="0.25">
      <c r="A101" s="9" t="s">
        <v>9</v>
      </c>
      <c r="B101" s="56">
        <v>607</v>
      </c>
      <c r="C101" s="56">
        <v>367</v>
      </c>
      <c r="D101" s="52">
        <v>244</v>
      </c>
      <c r="E101" s="52">
        <f t="shared" si="6"/>
        <v>57</v>
      </c>
      <c r="F101" s="52">
        <f t="shared" si="6"/>
        <v>-318</v>
      </c>
      <c r="G101" s="20"/>
      <c r="H101" s="9"/>
      <c r="I101" s="53"/>
      <c r="J101" s="53"/>
      <c r="K101" s="53"/>
      <c r="L101" s="53"/>
      <c r="M101" s="53"/>
      <c r="N101" s="24"/>
    </row>
    <row r="102" spans="1:204" ht="16.5" customHeight="1" x14ac:dyDescent="0.25">
      <c r="A102" s="9" t="s">
        <v>10</v>
      </c>
      <c r="B102" s="56">
        <v>-24</v>
      </c>
      <c r="C102" s="56">
        <v>-188</v>
      </c>
      <c r="D102" s="52">
        <v>-309</v>
      </c>
      <c r="E102" s="52">
        <f t="shared" si="6"/>
        <v>-442</v>
      </c>
      <c r="F102" s="52">
        <f t="shared" si="6"/>
        <v>-855</v>
      </c>
      <c r="G102" s="20"/>
      <c r="H102" s="9"/>
      <c r="I102" s="53"/>
      <c r="J102" s="53"/>
      <c r="K102" s="53"/>
      <c r="L102" s="53"/>
      <c r="M102" s="53"/>
      <c r="N102" s="24"/>
    </row>
    <row r="103" spans="1:204" ht="16.5" customHeight="1" x14ac:dyDescent="0.25">
      <c r="A103" s="9" t="s">
        <v>11</v>
      </c>
      <c r="B103" s="56">
        <v>573</v>
      </c>
      <c r="C103" s="56">
        <v>381</v>
      </c>
      <c r="D103" s="52">
        <v>130</v>
      </c>
      <c r="E103" s="52">
        <f t="shared" si="6"/>
        <v>-22</v>
      </c>
      <c r="F103" s="52">
        <f t="shared" si="6"/>
        <v>-497</v>
      </c>
      <c r="G103" s="20"/>
      <c r="H103" s="9"/>
      <c r="I103" s="53"/>
      <c r="J103" s="53"/>
      <c r="K103" s="53"/>
      <c r="L103" s="53"/>
      <c r="M103" s="53"/>
      <c r="N103" s="24"/>
    </row>
    <row r="104" spans="1:204" ht="16.5" customHeight="1" x14ac:dyDescent="0.25">
      <c r="A104" s="9" t="s">
        <v>12</v>
      </c>
      <c r="B104" s="56">
        <v>279</v>
      </c>
      <c r="C104" s="56">
        <v>117</v>
      </c>
      <c r="D104" s="52">
        <v>16</v>
      </c>
      <c r="E104" s="52">
        <f t="shared" si="6"/>
        <v>-202</v>
      </c>
      <c r="F104" s="52">
        <f t="shared" si="6"/>
        <v>-621</v>
      </c>
      <c r="G104" s="20"/>
      <c r="H104" s="9"/>
      <c r="I104" s="53"/>
      <c r="J104" s="53"/>
      <c r="K104" s="53"/>
      <c r="L104" s="53"/>
      <c r="M104" s="53"/>
      <c r="N104" s="24"/>
    </row>
    <row r="105" spans="1:204" ht="16.5" customHeight="1" x14ac:dyDescent="0.25">
      <c r="A105" s="8" t="s">
        <v>13</v>
      </c>
      <c r="B105" s="56">
        <v>57</v>
      </c>
      <c r="C105" s="56">
        <v>-156</v>
      </c>
      <c r="D105" s="52">
        <v>-205</v>
      </c>
      <c r="E105" s="52">
        <f t="shared" si="6"/>
        <v>-346</v>
      </c>
      <c r="F105" s="52">
        <f t="shared" si="6"/>
        <v>-464</v>
      </c>
      <c r="G105" s="20"/>
      <c r="H105" s="8"/>
      <c r="I105" s="53"/>
      <c r="J105" s="53"/>
      <c r="K105" s="53"/>
      <c r="L105" s="53"/>
      <c r="M105" s="53"/>
      <c r="N105" s="24"/>
    </row>
    <row r="106" spans="1:204" ht="16.5" customHeight="1" x14ac:dyDescent="0.25">
      <c r="A106" s="8" t="s">
        <v>14</v>
      </c>
      <c r="B106" s="56">
        <v>-286</v>
      </c>
      <c r="C106" s="56">
        <v>-389</v>
      </c>
      <c r="D106" s="52">
        <v>-357</v>
      </c>
      <c r="E106" s="52">
        <f t="shared" si="6"/>
        <v>-570</v>
      </c>
      <c r="F106" s="52">
        <f t="shared" si="6"/>
        <v>-744</v>
      </c>
      <c r="G106" s="20"/>
      <c r="H106" s="8"/>
      <c r="I106" s="53"/>
      <c r="J106" s="53"/>
      <c r="K106" s="53"/>
      <c r="L106" s="53"/>
      <c r="M106" s="53"/>
      <c r="N106" s="24"/>
    </row>
    <row r="107" spans="1:204" ht="16.5" customHeight="1" x14ac:dyDescent="0.25">
      <c r="A107" s="8" t="s">
        <v>15</v>
      </c>
      <c r="B107" s="56">
        <v>96</v>
      </c>
      <c r="C107" s="56">
        <v>-1</v>
      </c>
      <c r="D107" s="52">
        <v>15</v>
      </c>
      <c r="E107" s="52">
        <f t="shared" si="6"/>
        <v>-77</v>
      </c>
      <c r="F107" s="52">
        <f t="shared" si="6"/>
        <v>-135</v>
      </c>
      <c r="G107" s="20"/>
      <c r="H107" s="8"/>
      <c r="I107" s="53"/>
      <c r="J107" s="53"/>
      <c r="K107" s="53"/>
      <c r="L107" s="53"/>
      <c r="M107" s="53"/>
      <c r="N107" s="24"/>
    </row>
    <row r="108" spans="1:204" ht="16.5" customHeight="1" x14ac:dyDescent="0.25">
      <c r="A108" s="42" t="s">
        <v>52</v>
      </c>
      <c r="B108" s="56">
        <v>-133</v>
      </c>
      <c r="C108" s="56">
        <v>-262</v>
      </c>
      <c r="D108" s="52">
        <v>-293</v>
      </c>
      <c r="E108" s="52">
        <f t="shared" si="6"/>
        <v>-447</v>
      </c>
      <c r="F108" s="52">
        <f t="shared" si="6"/>
        <v>-697</v>
      </c>
      <c r="G108" s="20"/>
      <c r="H108" s="42"/>
      <c r="I108" s="53"/>
      <c r="J108" s="53"/>
      <c r="K108" s="53"/>
      <c r="L108" s="53"/>
      <c r="M108" s="53"/>
      <c r="N108" s="24"/>
    </row>
    <row r="109" spans="1:204" ht="16.5" customHeight="1" x14ac:dyDescent="0.25">
      <c r="A109" s="15" t="s">
        <v>17</v>
      </c>
      <c r="B109" s="56"/>
      <c r="C109" s="56"/>
      <c r="D109" s="56"/>
      <c r="E109" s="56"/>
      <c r="F109" s="56"/>
      <c r="G109" s="20"/>
      <c r="H109" s="15"/>
      <c r="I109" s="56"/>
      <c r="J109" s="56"/>
      <c r="K109" s="56"/>
      <c r="L109" s="56"/>
      <c r="M109" s="56"/>
      <c r="N109" s="20"/>
    </row>
    <row r="110" spans="1:204" ht="16.5" customHeight="1" x14ac:dyDescent="0.25">
      <c r="A110" s="8" t="s">
        <v>18</v>
      </c>
      <c r="B110" s="56">
        <v>-30</v>
      </c>
      <c r="C110" s="56">
        <v>9</v>
      </c>
      <c r="D110" s="52">
        <v>-37</v>
      </c>
      <c r="E110" s="52">
        <f t="shared" ref="E110:F136" si="7">E19-E64</f>
        <v>-13</v>
      </c>
      <c r="F110" s="52">
        <f t="shared" si="7"/>
        <v>-98</v>
      </c>
      <c r="G110" s="20"/>
      <c r="H110" s="8"/>
      <c r="I110" s="53"/>
      <c r="J110" s="53"/>
      <c r="K110" s="53"/>
      <c r="L110" s="53"/>
      <c r="M110" s="53"/>
      <c r="N110" s="24"/>
    </row>
    <row r="111" spans="1:204" ht="16.5" customHeight="1" x14ac:dyDescent="0.25">
      <c r="A111" s="8" t="s">
        <v>19</v>
      </c>
      <c r="B111" s="56">
        <v>-84</v>
      </c>
      <c r="C111" s="56">
        <v>-115</v>
      </c>
      <c r="D111" s="52">
        <v>-101</v>
      </c>
      <c r="E111" s="52">
        <f t="shared" si="7"/>
        <v>-100</v>
      </c>
      <c r="F111" s="52">
        <f t="shared" si="7"/>
        <v>-192</v>
      </c>
      <c r="G111" s="20"/>
      <c r="H111" s="8"/>
      <c r="I111" s="53"/>
      <c r="J111" s="53"/>
      <c r="K111" s="53"/>
      <c r="L111" s="53"/>
      <c r="M111" s="53"/>
      <c r="N111" s="24"/>
    </row>
    <row r="112" spans="1:204" ht="16.5" customHeight="1" x14ac:dyDescent="0.25">
      <c r="A112" s="8" t="s">
        <v>20</v>
      </c>
      <c r="B112" s="56">
        <v>28</v>
      </c>
      <c r="C112" s="56">
        <v>-21</v>
      </c>
      <c r="D112" s="52">
        <v>-8</v>
      </c>
      <c r="E112" s="52">
        <f t="shared" si="7"/>
        <v>-51</v>
      </c>
      <c r="F112" s="52">
        <f t="shared" si="7"/>
        <v>-76</v>
      </c>
      <c r="G112" s="20"/>
      <c r="H112" s="8"/>
      <c r="I112" s="53"/>
      <c r="J112" s="53"/>
      <c r="K112" s="53"/>
      <c r="L112" s="53"/>
      <c r="M112" s="53"/>
      <c r="N112" s="24"/>
    </row>
    <row r="113" spans="1:14" ht="16.5" customHeight="1" x14ac:dyDescent="0.25">
      <c r="A113" s="8" t="s">
        <v>21</v>
      </c>
      <c r="B113" s="56">
        <v>-12</v>
      </c>
      <c r="C113" s="56">
        <v>-48</v>
      </c>
      <c r="D113" s="52">
        <v>-58</v>
      </c>
      <c r="E113" s="52">
        <f t="shared" si="7"/>
        <v>-82</v>
      </c>
      <c r="F113" s="52">
        <f t="shared" si="7"/>
        <v>-103</v>
      </c>
      <c r="G113" s="20"/>
      <c r="H113" s="8"/>
      <c r="I113" s="53"/>
      <c r="J113" s="53"/>
      <c r="K113" s="53"/>
      <c r="L113" s="53"/>
      <c r="M113" s="53"/>
      <c r="N113" s="24"/>
    </row>
    <row r="114" spans="1:14" ht="16.5" customHeight="1" x14ac:dyDescent="0.25">
      <c r="A114" s="8" t="s">
        <v>22</v>
      </c>
      <c r="B114" s="56">
        <v>-89</v>
      </c>
      <c r="C114" s="56">
        <v>-107</v>
      </c>
      <c r="D114" s="52">
        <v>-157</v>
      </c>
      <c r="E114" s="52">
        <f t="shared" si="7"/>
        <v>-123</v>
      </c>
      <c r="F114" s="52">
        <f t="shared" si="7"/>
        <v>-200</v>
      </c>
      <c r="G114" s="20"/>
      <c r="H114" s="8"/>
      <c r="I114" s="53"/>
      <c r="J114" s="53"/>
      <c r="K114" s="53"/>
      <c r="L114" s="53"/>
      <c r="M114" s="53"/>
      <c r="N114" s="24"/>
    </row>
    <row r="115" spans="1:14" ht="16.5" customHeight="1" x14ac:dyDescent="0.25">
      <c r="A115" s="8" t="s">
        <v>23</v>
      </c>
      <c r="B115" s="56">
        <v>-20</v>
      </c>
      <c r="C115" s="56">
        <v>-25</v>
      </c>
      <c r="D115" s="52">
        <v>-73</v>
      </c>
      <c r="E115" s="52">
        <f t="shared" si="7"/>
        <v>-74</v>
      </c>
      <c r="F115" s="52">
        <f t="shared" si="7"/>
        <v>-70</v>
      </c>
      <c r="G115" s="20"/>
      <c r="H115" s="8"/>
      <c r="I115" s="53"/>
      <c r="J115" s="53"/>
      <c r="K115" s="53"/>
      <c r="L115" s="53"/>
      <c r="M115" s="53"/>
      <c r="N115" s="24"/>
    </row>
    <row r="116" spans="1:14" ht="16.5" customHeight="1" x14ac:dyDescent="0.25">
      <c r="A116" s="8" t="s">
        <v>24</v>
      </c>
      <c r="B116" s="56">
        <v>40</v>
      </c>
      <c r="C116" s="56">
        <v>-20</v>
      </c>
      <c r="D116" s="52">
        <v>-26</v>
      </c>
      <c r="E116" s="52">
        <f t="shared" si="7"/>
        <v>-56</v>
      </c>
      <c r="F116" s="52">
        <f t="shared" si="7"/>
        <v>-34</v>
      </c>
      <c r="G116" s="20"/>
      <c r="H116" s="8"/>
      <c r="I116" s="53"/>
      <c r="J116" s="53"/>
      <c r="K116" s="53"/>
      <c r="L116" s="53"/>
      <c r="M116" s="53"/>
      <c r="N116" s="24"/>
    </row>
    <row r="117" spans="1:14" ht="16.5" customHeight="1" x14ac:dyDescent="0.25">
      <c r="A117" s="8" t="s">
        <v>25</v>
      </c>
      <c r="B117" s="56">
        <v>365</v>
      </c>
      <c r="C117" s="56">
        <v>171</v>
      </c>
      <c r="D117" s="52">
        <v>210</v>
      </c>
      <c r="E117" s="52">
        <f t="shared" si="7"/>
        <v>65</v>
      </c>
      <c r="F117" s="52">
        <f t="shared" si="7"/>
        <v>-14</v>
      </c>
      <c r="G117" s="20"/>
      <c r="H117" s="8"/>
      <c r="I117" s="53"/>
      <c r="J117" s="53"/>
      <c r="K117" s="53"/>
      <c r="L117" s="53"/>
      <c r="M117" s="53"/>
      <c r="N117" s="24"/>
    </row>
    <row r="118" spans="1:14" ht="16.5" customHeight="1" x14ac:dyDescent="0.25">
      <c r="A118" s="8" t="s">
        <v>26</v>
      </c>
      <c r="B118" s="56">
        <v>-27</v>
      </c>
      <c r="C118" s="56">
        <v>-19</v>
      </c>
      <c r="D118" s="52">
        <v>-111</v>
      </c>
      <c r="E118" s="52">
        <f t="shared" si="7"/>
        <v>-102</v>
      </c>
      <c r="F118" s="52">
        <f t="shared" si="7"/>
        <v>-204</v>
      </c>
      <c r="G118" s="20"/>
      <c r="H118" s="8"/>
      <c r="I118" s="53"/>
      <c r="J118" s="53"/>
      <c r="K118" s="53"/>
      <c r="L118" s="53"/>
      <c r="M118" s="53"/>
      <c r="N118" s="24"/>
    </row>
    <row r="119" spans="1:14" ht="16.5" customHeight="1" x14ac:dyDescent="0.25">
      <c r="A119" s="8" t="s">
        <v>27</v>
      </c>
      <c r="B119" s="56">
        <v>-97</v>
      </c>
      <c r="C119" s="56">
        <v>-129</v>
      </c>
      <c r="D119" s="52">
        <v>-135</v>
      </c>
      <c r="E119" s="52">
        <f t="shared" si="7"/>
        <v>-146</v>
      </c>
      <c r="F119" s="52">
        <f t="shared" si="7"/>
        <v>-140</v>
      </c>
      <c r="G119" s="20"/>
      <c r="H119" s="8"/>
      <c r="I119" s="53"/>
      <c r="J119" s="53"/>
      <c r="K119" s="53"/>
      <c r="L119" s="53"/>
      <c r="M119" s="53"/>
      <c r="N119" s="24"/>
    </row>
    <row r="120" spans="1:14" ht="16.5" customHeight="1" x14ac:dyDescent="0.25">
      <c r="A120" s="9" t="s">
        <v>28</v>
      </c>
      <c r="B120" s="56">
        <v>-37</v>
      </c>
      <c r="C120" s="56">
        <v>-78</v>
      </c>
      <c r="D120" s="52">
        <v>-78</v>
      </c>
      <c r="E120" s="52">
        <f t="shared" si="7"/>
        <v>-72</v>
      </c>
      <c r="F120" s="52">
        <f t="shared" si="7"/>
        <v>-80</v>
      </c>
      <c r="G120" s="12"/>
      <c r="H120" s="9"/>
      <c r="I120" s="53"/>
      <c r="J120" s="53"/>
      <c r="K120" s="53"/>
      <c r="L120" s="53"/>
      <c r="M120" s="53"/>
      <c r="N120" s="24"/>
    </row>
    <row r="121" spans="1:14" ht="16.5" customHeight="1" x14ac:dyDescent="0.25">
      <c r="A121" s="9" t="s">
        <v>29</v>
      </c>
      <c r="B121" s="56">
        <v>-60</v>
      </c>
      <c r="C121" s="56">
        <v>-51</v>
      </c>
      <c r="D121" s="52">
        <v>-57</v>
      </c>
      <c r="E121" s="52">
        <f t="shared" si="7"/>
        <v>-74</v>
      </c>
      <c r="F121" s="52">
        <f t="shared" si="7"/>
        <v>-60</v>
      </c>
      <c r="G121" s="14"/>
      <c r="H121" s="9"/>
      <c r="I121" s="53"/>
      <c r="J121" s="53"/>
      <c r="K121" s="53"/>
      <c r="L121" s="53"/>
      <c r="M121" s="53"/>
      <c r="N121" s="24"/>
    </row>
    <row r="122" spans="1:14" ht="16.5" customHeight="1" x14ac:dyDescent="0.25">
      <c r="A122" s="8" t="s">
        <v>30</v>
      </c>
      <c r="B122" s="56">
        <v>-9</v>
      </c>
      <c r="C122" s="56">
        <v>-37</v>
      </c>
      <c r="D122" s="52">
        <v>-42</v>
      </c>
      <c r="E122" s="52">
        <f t="shared" si="7"/>
        <v>-49</v>
      </c>
      <c r="F122" s="52">
        <f t="shared" si="7"/>
        <v>-102</v>
      </c>
      <c r="G122" s="20"/>
      <c r="H122" s="8"/>
      <c r="I122" s="53"/>
      <c r="J122" s="53"/>
      <c r="K122" s="53"/>
      <c r="L122" s="53"/>
      <c r="M122" s="53"/>
      <c r="N122" s="24"/>
    </row>
    <row r="123" spans="1:14" ht="16.5" customHeight="1" x14ac:dyDescent="0.25">
      <c r="A123" s="8" t="s">
        <v>31</v>
      </c>
      <c r="B123" s="56">
        <v>-19</v>
      </c>
      <c r="C123" s="56">
        <v>-20</v>
      </c>
      <c r="D123" s="52">
        <v>-73</v>
      </c>
      <c r="E123" s="52">
        <f t="shared" si="7"/>
        <v>-76</v>
      </c>
      <c r="F123" s="52">
        <f t="shared" si="7"/>
        <v>-93</v>
      </c>
      <c r="G123" s="20"/>
      <c r="H123" s="8"/>
      <c r="I123" s="53"/>
      <c r="J123" s="53"/>
      <c r="K123" s="53"/>
      <c r="L123" s="53"/>
      <c r="M123" s="53"/>
      <c r="N123" s="24"/>
    </row>
    <row r="124" spans="1:14" ht="16.5" customHeight="1" x14ac:dyDescent="0.25">
      <c r="A124" s="8" t="s">
        <v>32</v>
      </c>
      <c r="B124" s="56">
        <v>-34</v>
      </c>
      <c r="C124" s="56">
        <v>-54</v>
      </c>
      <c r="D124" s="52">
        <v>-49</v>
      </c>
      <c r="E124" s="52">
        <f t="shared" si="7"/>
        <v>-53</v>
      </c>
      <c r="F124" s="52">
        <f t="shared" si="7"/>
        <v>-110</v>
      </c>
      <c r="G124" s="20"/>
      <c r="H124" s="8"/>
      <c r="I124" s="53"/>
      <c r="J124" s="53"/>
      <c r="K124" s="53"/>
      <c r="L124" s="53"/>
      <c r="M124" s="53"/>
      <c r="N124" s="24"/>
    </row>
    <row r="125" spans="1:14" ht="16.5" customHeight="1" x14ac:dyDescent="0.25">
      <c r="A125" s="8" t="s">
        <v>33</v>
      </c>
      <c r="B125" s="56">
        <v>-22</v>
      </c>
      <c r="C125" s="56">
        <v>-19</v>
      </c>
      <c r="D125" s="52">
        <v>-42</v>
      </c>
      <c r="E125" s="52">
        <f t="shared" si="7"/>
        <v>-24</v>
      </c>
      <c r="F125" s="52">
        <f t="shared" si="7"/>
        <v>-69</v>
      </c>
      <c r="G125" s="20"/>
      <c r="H125" s="8"/>
      <c r="I125" s="53"/>
      <c r="J125" s="53"/>
      <c r="K125" s="53"/>
      <c r="L125" s="53"/>
      <c r="M125" s="53"/>
      <c r="N125" s="24"/>
    </row>
    <row r="126" spans="1:14" ht="16.5" customHeight="1" x14ac:dyDescent="0.25">
      <c r="A126" s="8" t="s">
        <v>34</v>
      </c>
      <c r="B126" s="56">
        <v>-63</v>
      </c>
      <c r="C126" s="56">
        <v>-35</v>
      </c>
      <c r="D126" s="52">
        <v>-69</v>
      </c>
      <c r="E126" s="52">
        <f t="shared" si="7"/>
        <v>-33</v>
      </c>
      <c r="F126" s="52">
        <f t="shared" si="7"/>
        <v>-77</v>
      </c>
      <c r="G126" s="20"/>
      <c r="H126" s="8"/>
      <c r="I126" s="53"/>
      <c r="J126" s="53"/>
      <c r="K126" s="53"/>
      <c r="L126" s="53"/>
      <c r="M126" s="53"/>
      <c r="N126" s="24"/>
    </row>
    <row r="127" spans="1:14" ht="16.5" customHeight="1" x14ac:dyDescent="0.25">
      <c r="A127" s="8" t="s">
        <v>35</v>
      </c>
      <c r="B127" s="56">
        <v>101</v>
      </c>
      <c r="C127" s="56">
        <v>19</v>
      </c>
      <c r="D127" s="52">
        <v>27</v>
      </c>
      <c r="E127" s="52">
        <f t="shared" si="7"/>
        <v>-9</v>
      </c>
      <c r="F127" s="52">
        <f t="shared" si="7"/>
        <v>-40</v>
      </c>
      <c r="G127" s="20"/>
      <c r="H127" s="8"/>
      <c r="I127" s="53"/>
      <c r="J127" s="53"/>
      <c r="K127" s="53"/>
      <c r="L127" s="53"/>
      <c r="M127" s="53"/>
      <c r="N127" s="24"/>
    </row>
    <row r="128" spans="1:14" ht="16.5" customHeight="1" x14ac:dyDescent="0.25">
      <c r="A128" s="8" t="s">
        <v>36</v>
      </c>
      <c r="B128" s="56">
        <v>-42</v>
      </c>
      <c r="C128" s="56">
        <v>-29</v>
      </c>
      <c r="D128" s="52">
        <v>-61</v>
      </c>
      <c r="E128" s="52">
        <f t="shared" si="7"/>
        <v>-74</v>
      </c>
      <c r="F128" s="52">
        <f t="shared" si="7"/>
        <v>-96</v>
      </c>
      <c r="G128" s="20"/>
      <c r="H128" s="8"/>
      <c r="I128" s="53"/>
      <c r="J128" s="53"/>
      <c r="K128" s="53"/>
      <c r="L128" s="53"/>
      <c r="M128" s="53"/>
      <c r="N128" s="24"/>
    </row>
    <row r="129" spans="1:14" ht="16.5" customHeight="1" x14ac:dyDescent="0.25">
      <c r="A129" s="8" t="s">
        <v>37</v>
      </c>
      <c r="B129" s="56">
        <v>-1</v>
      </c>
      <c r="C129" s="56">
        <v>-16</v>
      </c>
      <c r="D129" s="52">
        <v>-87</v>
      </c>
      <c r="E129" s="52">
        <f t="shared" si="7"/>
        <v>-71</v>
      </c>
      <c r="F129" s="52">
        <f t="shared" si="7"/>
        <v>-157</v>
      </c>
      <c r="G129" s="20"/>
      <c r="H129" s="8"/>
      <c r="I129" s="53"/>
      <c r="J129" s="53"/>
      <c r="K129" s="53"/>
      <c r="L129" s="53"/>
      <c r="M129" s="53"/>
      <c r="N129" s="24"/>
    </row>
    <row r="130" spans="1:14" ht="16.5" customHeight="1" x14ac:dyDescent="0.25">
      <c r="A130" s="8" t="s">
        <v>38</v>
      </c>
      <c r="B130" s="56">
        <v>15</v>
      </c>
      <c r="C130" s="56">
        <v>-17</v>
      </c>
      <c r="D130" s="52">
        <v>-25</v>
      </c>
      <c r="E130" s="52">
        <f t="shared" si="7"/>
        <v>-21</v>
      </c>
      <c r="F130" s="52">
        <f t="shared" si="7"/>
        <v>-47</v>
      </c>
      <c r="G130" s="20"/>
      <c r="H130" s="8"/>
      <c r="I130" s="53"/>
      <c r="J130" s="53"/>
      <c r="K130" s="53"/>
      <c r="L130" s="53"/>
      <c r="M130" s="53"/>
      <c r="N130" s="24"/>
    </row>
    <row r="131" spans="1:14" ht="16.5" customHeight="1" x14ac:dyDescent="0.25">
      <c r="A131" s="8" t="s">
        <v>39</v>
      </c>
      <c r="B131" s="56">
        <v>-54</v>
      </c>
      <c r="C131" s="56">
        <v>-43</v>
      </c>
      <c r="D131" s="52">
        <v>-31</v>
      </c>
      <c r="E131" s="52">
        <f t="shared" si="7"/>
        <v>-69</v>
      </c>
      <c r="F131" s="52">
        <f t="shared" si="7"/>
        <v>-73</v>
      </c>
      <c r="G131" s="20"/>
      <c r="H131" s="8"/>
      <c r="I131" s="53"/>
      <c r="J131" s="53"/>
      <c r="K131" s="53"/>
      <c r="L131" s="53"/>
      <c r="M131" s="53"/>
      <c r="N131" s="24"/>
    </row>
    <row r="132" spans="1:14" ht="16.5" customHeight="1" x14ac:dyDescent="0.25">
      <c r="A132" s="8" t="s">
        <v>40</v>
      </c>
      <c r="B132" s="56">
        <v>109</v>
      </c>
      <c r="C132" s="56">
        <v>83</v>
      </c>
      <c r="D132" s="52">
        <v>-20</v>
      </c>
      <c r="E132" s="52">
        <f t="shared" si="7"/>
        <v>14</v>
      </c>
      <c r="F132" s="52">
        <f t="shared" si="7"/>
        <v>-95</v>
      </c>
      <c r="G132" s="20"/>
      <c r="H132" s="8"/>
      <c r="I132" s="53"/>
      <c r="J132" s="53"/>
      <c r="K132" s="53"/>
      <c r="L132" s="53"/>
      <c r="M132" s="53"/>
      <c r="N132" s="24"/>
    </row>
    <row r="133" spans="1:14" ht="16.5" customHeight="1" x14ac:dyDescent="0.25">
      <c r="A133" s="8" t="s">
        <v>41</v>
      </c>
      <c r="B133" s="56">
        <v>9</v>
      </c>
      <c r="C133" s="56">
        <v>17</v>
      </c>
      <c r="D133" s="52">
        <v>29</v>
      </c>
      <c r="E133" s="52">
        <f t="shared" si="7"/>
        <v>-12</v>
      </c>
      <c r="F133" s="52">
        <f t="shared" si="7"/>
        <v>-55</v>
      </c>
      <c r="G133" s="20"/>
      <c r="H133" s="8"/>
      <c r="I133" s="53"/>
      <c r="J133" s="53"/>
      <c r="K133" s="53"/>
      <c r="L133" s="53"/>
      <c r="M133" s="53"/>
      <c r="N133" s="24"/>
    </row>
    <row r="134" spans="1:14" ht="16.5" customHeight="1" x14ac:dyDescent="0.25">
      <c r="A134" s="8" t="s">
        <v>42</v>
      </c>
      <c r="B134" s="56">
        <v>-36</v>
      </c>
      <c r="C134" s="56">
        <v>-87</v>
      </c>
      <c r="D134" s="52">
        <v>-63</v>
      </c>
      <c r="E134" s="52">
        <f t="shared" si="7"/>
        <v>-56</v>
      </c>
      <c r="F134" s="52">
        <f t="shared" si="7"/>
        <v>-103</v>
      </c>
      <c r="G134" s="20"/>
      <c r="H134" s="8"/>
      <c r="I134" s="53"/>
      <c r="J134" s="53"/>
      <c r="K134" s="53"/>
      <c r="L134" s="53"/>
      <c r="M134" s="53"/>
      <c r="N134" s="24"/>
    </row>
    <row r="135" spans="1:14" ht="16.5" customHeight="1" x14ac:dyDescent="0.25">
      <c r="A135" s="8" t="s">
        <v>43</v>
      </c>
      <c r="B135" s="56">
        <v>25</v>
      </c>
      <c r="C135" s="56">
        <v>-34</v>
      </c>
      <c r="D135" s="52">
        <v>3</v>
      </c>
      <c r="E135" s="52">
        <f t="shared" si="7"/>
        <v>-38</v>
      </c>
      <c r="F135" s="52">
        <f t="shared" si="7"/>
        <v>-68</v>
      </c>
      <c r="G135" s="20"/>
      <c r="H135" s="8"/>
      <c r="I135" s="53"/>
      <c r="J135" s="53"/>
      <c r="K135" s="53"/>
      <c r="L135" s="53"/>
      <c r="M135" s="53"/>
      <c r="N135" s="24"/>
    </row>
    <row r="136" spans="1:14" ht="16.5" customHeight="1" x14ac:dyDescent="0.25">
      <c r="A136" s="8" t="s">
        <v>44</v>
      </c>
      <c r="B136" s="56">
        <v>-49</v>
      </c>
      <c r="C136" s="56">
        <v>-61</v>
      </c>
      <c r="D136" s="52">
        <v>-112</v>
      </c>
      <c r="E136" s="52">
        <f t="shared" si="7"/>
        <v>-101</v>
      </c>
      <c r="F136" s="52">
        <f t="shared" si="7"/>
        <v>-95</v>
      </c>
      <c r="G136" s="20"/>
      <c r="H136" s="8"/>
      <c r="I136" s="53"/>
      <c r="J136" s="53"/>
      <c r="K136" s="53"/>
      <c r="L136" s="53"/>
      <c r="M136" s="53"/>
      <c r="N136" s="24"/>
    </row>
  </sheetData>
  <mergeCells count="14">
    <mergeCell ref="A1:G1"/>
    <mergeCell ref="H2:N2"/>
    <mergeCell ref="H1:N1"/>
    <mergeCell ref="H46:N46"/>
    <mergeCell ref="H47:N47"/>
    <mergeCell ref="H92:N92"/>
    <mergeCell ref="H91:N91"/>
    <mergeCell ref="A2:G2"/>
    <mergeCell ref="A92:G92"/>
    <mergeCell ref="A93:G93"/>
    <mergeCell ref="A46:G46"/>
    <mergeCell ref="A47:G47"/>
    <mergeCell ref="A91:G91"/>
    <mergeCell ref="H93:N93"/>
  </mergeCells>
  <phoneticPr fontId="0" type="noConversion"/>
  <conditionalFormatting sqref="B54:F62">
    <cfRule type="colorScale" priority="18">
      <colorScale>
        <cfvo type="min"/>
        <cfvo type="max"/>
        <color rgb="FFFCFCFF"/>
        <color rgb="FFF8696B"/>
      </colorScale>
    </cfRule>
  </conditionalFormatting>
  <conditionalFormatting sqref="B53:F53">
    <cfRule type="colorScale" priority="16">
      <colorScale>
        <cfvo type="min"/>
        <cfvo type="max"/>
        <color rgb="FFFCFCFF"/>
        <color rgb="FFF8696B"/>
      </colorScale>
    </cfRule>
  </conditionalFormatting>
  <conditionalFormatting sqref="B64:F90">
    <cfRule type="colorScale" priority="15">
      <colorScale>
        <cfvo type="min"/>
        <cfvo type="max"/>
        <color rgb="FFFCFCFF"/>
        <color rgb="FFF8696B"/>
      </colorScale>
    </cfRule>
  </conditionalFormatting>
  <conditionalFormatting sqref="F100:F108">
    <cfRule type="colorScale" priority="14">
      <colorScale>
        <cfvo type="min"/>
        <cfvo type="max"/>
        <color rgb="FFF8696B"/>
        <color rgb="FFFCFCFF"/>
      </colorScale>
    </cfRule>
  </conditionalFormatting>
  <conditionalFormatting sqref="F110:F136">
    <cfRule type="colorScale" priority="13">
      <colorScale>
        <cfvo type="min"/>
        <cfvo type="max"/>
        <color rgb="FFF8696B"/>
        <color rgb="FFFCFCFF"/>
      </colorScale>
    </cfRule>
  </conditionalFormatting>
  <conditionalFormatting sqref="F99">
    <cfRule type="colorScale" priority="12">
      <colorScale>
        <cfvo type="min"/>
        <cfvo type="max"/>
        <color rgb="FFFCFCFF"/>
        <color rgb="FFF8696B"/>
      </colorScale>
    </cfRule>
  </conditionalFormatting>
  <conditionalFormatting sqref="I53:M62">
    <cfRule type="colorScale" priority="11">
      <colorScale>
        <cfvo type="min"/>
        <cfvo type="max"/>
        <color rgb="FFFCFCFF"/>
        <color rgb="FFF8696B"/>
      </colorScale>
    </cfRule>
  </conditionalFormatting>
  <conditionalFormatting sqref="I64:M90">
    <cfRule type="colorScale" priority="10">
      <colorScale>
        <cfvo type="min"/>
        <cfvo type="max"/>
        <color rgb="FFFCFCFF"/>
        <color rgb="FFF8696B"/>
      </colorScale>
    </cfRule>
  </conditionalFormatting>
  <conditionalFormatting sqref="I8:M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M4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F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F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F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F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F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F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F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80314965" right="0.78740157480314965" top="0.78740157480314965" bottom="0.59055118110236227" header="0.31496062992125984" footer="0.11811023622047245"/>
  <pageSetup paperSize="9" orientation="portrait" r:id="rId1"/>
  <headerFooter alignWithMargins="0">
    <oddHeader>&amp;C&amp;"Times New Roman,обычный"&amp;12&amp;P</oddHeader>
  </headerFooter>
  <rowBreaks count="2" manualBreakCount="2">
    <brk id="45" max="16383" man="1"/>
    <brk id="9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C39"/>
  <sheetViews>
    <sheetView workbookViewId="0">
      <selection activeCell="M27" sqref="M27"/>
    </sheetView>
  </sheetViews>
  <sheetFormatPr defaultRowHeight="15.75" x14ac:dyDescent="0.25"/>
  <cols>
    <col min="1" max="1" width="25.140625" style="30" customWidth="1"/>
    <col min="2" max="9" width="7.7109375" style="30" customWidth="1"/>
    <col min="10" max="12" width="6.42578125" style="2" customWidth="1"/>
    <col min="13" max="211" width="9.140625" style="2"/>
  </cols>
  <sheetData>
    <row r="1" spans="1:12" ht="21" customHeight="1" x14ac:dyDescent="0.3">
      <c r="A1" s="95" t="s">
        <v>55</v>
      </c>
      <c r="B1" s="94"/>
      <c r="C1" s="94"/>
      <c r="D1" s="94"/>
      <c r="E1" s="94"/>
      <c r="F1" s="94"/>
      <c r="G1" s="94"/>
      <c r="H1" s="94"/>
      <c r="I1" s="14"/>
    </row>
    <row r="2" spans="1:12" ht="10.5" customHeight="1" x14ac:dyDescent="0.25">
      <c r="G2"/>
      <c r="H2"/>
      <c r="I2"/>
    </row>
    <row r="3" spans="1:12" ht="23.25" customHeight="1" x14ac:dyDescent="0.2">
      <c r="A3" s="111"/>
      <c r="B3" s="113" t="s">
        <v>56</v>
      </c>
      <c r="C3" s="113"/>
      <c r="D3" s="113"/>
      <c r="E3" s="113"/>
      <c r="F3" s="114" t="s">
        <v>57</v>
      </c>
      <c r="G3" s="115"/>
      <c r="H3" s="115"/>
      <c r="I3" s="115"/>
    </row>
    <row r="4" spans="1:12" ht="23.25" customHeight="1" x14ac:dyDescent="0.2">
      <c r="A4" s="112"/>
      <c r="B4" s="72">
        <v>2016</v>
      </c>
      <c r="C4" s="72">
        <v>2017</v>
      </c>
      <c r="D4" s="72">
        <v>2019</v>
      </c>
      <c r="E4" s="72">
        <v>2020</v>
      </c>
      <c r="F4" s="32">
        <v>2016</v>
      </c>
      <c r="G4" s="32">
        <v>2017</v>
      </c>
      <c r="H4" s="32">
        <v>2019</v>
      </c>
      <c r="I4" s="32">
        <v>2020</v>
      </c>
    </row>
    <row r="5" spans="1:12" ht="19.5" customHeight="1" x14ac:dyDescent="0.25">
      <c r="A5" s="3" t="s">
        <v>3</v>
      </c>
      <c r="B5" s="73">
        <f>SUM(B9:B39)</f>
        <v>8604</v>
      </c>
      <c r="C5" s="73">
        <f>SUM(C9:C39)</f>
        <v>9636</v>
      </c>
      <c r="D5" s="73">
        <f>SUM(D9:D39)</f>
        <v>8487</v>
      </c>
      <c r="E5" s="73">
        <f>SUM(E9:E39)</f>
        <v>6290</v>
      </c>
      <c r="F5" s="74">
        <v>5.671739194921539</v>
      </c>
      <c r="G5" s="74">
        <v>6.4</v>
      </c>
      <c r="H5" s="74">
        <v>5.6</v>
      </c>
      <c r="I5" s="74">
        <v>4.2</v>
      </c>
      <c r="J5" s="27"/>
      <c r="K5" s="27"/>
      <c r="L5" s="27"/>
    </row>
    <row r="6" spans="1:12" ht="19.5" customHeight="1" x14ac:dyDescent="0.25">
      <c r="A6" s="3" t="s">
        <v>4</v>
      </c>
      <c r="B6" s="76">
        <v>5747</v>
      </c>
      <c r="C6" s="76">
        <v>6334</v>
      </c>
      <c r="D6" s="76">
        <v>5619</v>
      </c>
      <c r="E6" s="76">
        <v>4191</v>
      </c>
      <c r="F6" s="77">
        <v>5.8</v>
      </c>
      <c r="G6" s="77">
        <v>6.4</v>
      </c>
      <c r="H6" s="77">
        <v>5.7</v>
      </c>
      <c r="I6" s="77">
        <v>4.2</v>
      </c>
      <c r="J6" s="78"/>
      <c r="K6" s="79"/>
      <c r="L6" s="27"/>
    </row>
    <row r="7" spans="1:12" ht="19.5" customHeight="1" x14ac:dyDescent="0.25">
      <c r="A7" s="3" t="s">
        <v>5</v>
      </c>
      <c r="B7" s="76">
        <v>2857</v>
      </c>
      <c r="C7" s="76">
        <v>3302</v>
      </c>
      <c r="D7" s="76">
        <v>2868</v>
      </c>
      <c r="E7" s="76">
        <v>2099</v>
      </c>
      <c r="F7" s="77">
        <v>5.5</v>
      </c>
      <c r="G7" s="77">
        <v>6.4</v>
      </c>
      <c r="H7" s="77">
        <v>5.6</v>
      </c>
      <c r="I7" s="77">
        <v>4.0999999999999996</v>
      </c>
      <c r="J7" s="78"/>
      <c r="K7" s="79"/>
      <c r="L7" s="27"/>
    </row>
    <row r="8" spans="1:12" ht="19.5" customHeight="1" x14ac:dyDescent="0.25">
      <c r="A8" s="31" t="s">
        <v>6</v>
      </c>
      <c r="B8" s="80"/>
      <c r="C8" s="80"/>
      <c r="D8" s="80"/>
      <c r="E8" s="80"/>
      <c r="F8" s="81"/>
      <c r="G8" s="81"/>
      <c r="H8" s="81"/>
      <c r="I8" s="81"/>
      <c r="J8" s="78"/>
      <c r="K8" s="79"/>
      <c r="L8" s="27"/>
    </row>
    <row r="9" spans="1:12" ht="19.5" customHeight="1" x14ac:dyDescent="0.25">
      <c r="A9" s="33" t="s">
        <v>7</v>
      </c>
      <c r="B9" s="80">
        <v>3810</v>
      </c>
      <c r="C9" s="80">
        <v>4188</v>
      </c>
      <c r="D9" s="80">
        <v>3641</v>
      </c>
      <c r="E9" s="80">
        <v>2712</v>
      </c>
      <c r="F9" s="81">
        <v>5.9080117912130339</v>
      </c>
      <c r="G9" s="81">
        <v>6.5</v>
      </c>
      <c r="H9" s="81">
        <v>5.6</v>
      </c>
      <c r="I9" s="81">
        <v>4.2</v>
      </c>
      <c r="J9" s="78"/>
      <c r="K9" s="79"/>
      <c r="L9" s="27"/>
    </row>
    <row r="10" spans="1:12" ht="19.5" customHeight="1" x14ac:dyDescent="0.25">
      <c r="A10" s="33" t="s">
        <v>13</v>
      </c>
      <c r="B10" s="80">
        <v>599</v>
      </c>
      <c r="C10" s="80">
        <v>654</v>
      </c>
      <c r="D10" s="80">
        <v>569</v>
      </c>
      <c r="E10" s="80">
        <v>475</v>
      </c>
      <c r="F10" s="81">
        <v>6.1060765145414324</v>
      </c>
      <c r="G10" s="81">
        <v>6.7</v>
      </c>
      <c r="H10" s="81">
        <v>5.8</v>
      </c>
      <c r="I10" s="81">
        <v>4.9000000000000004</v>
      </c>
      <c r="J10" s="82"/>
      <c r="K10" s="79"/>
      <c r="L10" s="27"/>
    </row>
    <row r="11" spans="1:12" ht="19.5" customHeight="1" x14ac:dyDescent="0.25">
      <c r="A11" s="33" t="s">
        <v>14</v>
      </c>
      <c r="B11" s="80">
        <v>453</v>
      </c>
      <c r="C11" s="80">
        <v>479</v>
      </c>
      <c r="D11" s="80">
        <v>456</v>
      </c>
      <c r="E11" s="80">
        <v>319</v>
      </c>
      <c r="F11" s="81">
        <v>4.8288580230463376</v>
      </c>
      <c r="G11" s="81">
        <v>5.0999999999999996</v>
      </c>
      <c r="H11" s="81">
        <v>4.9000000000000004</v>
      </c>
      <c r="I11" s="81">
        <v>3.5</v>
      </c>
      <c r="J11" s="79"/>
      <c r="K11" s="79"/>
      <c r="L11" s="27"/>
    </row>
    <row r="12" spans="1:12" ht="19.5" customHeight="1" x14ac:dyDescent="0.25">
      <c r="A12" s="33" t="s">
        <v>15</v>
      </c>
      <c r="B12" s="80">
        <v>255</v>
      </c>
      <c r="C12" s="80">
        <v>312</v>
      </c>
      <c r="D12" s="80">
        <v>283</v>
      </c>
      <c r="E12" s="80">
        <v>204</v>
      </c>
      <c r="F12" s="81">
        <v>5.1333668847508802</v>
      </c>
      <c r="G12" s="81">
        <v>6.3</v>
      </c>
      <c r="H12" s="81">
        <v>5.8</v>
      </c>
      <c r="I12" s="81">
        <v>4.2</v>
      </c>
      <c r="J12" s="27"/>
      <c r="K12" s="27"/>
      <c r="L12" s="27"/>
    </row>
    <row r="13" spans="1:12" ht="19.5" customHeight="1" x14ac:dyDescent="0.25">
      <c r="A13" s="34" t="s">
        <v>52</v>
      </c>
      <c r="B13" s="80">
        <v>564</v>
      </c>
      <c r="C13" s="80">
        <v>620</v>
      </c>
      <c r="D13" s="80">
        <v>599</v>
      </c>
      <c r="E13" s="80">
        <v>430</v>
      </c>
      <c r="F13" s="81">
        <v>5.7411007848206923</v>
      </c>
      <c r="G13" s="81">
        <v>6.4</v>
      </c>
      <c r="H13" s="81">
        <v>6.2</v>
      </c>
      <c r="I13" s="81">
        <v>4.5</v>
      </c>
      <c r="J13" s="27"/>
      <c r="K13" s="27"/>
      <c r="L13" s="27"/>
    </row>
    <row r="14" spans="1:12" ht="14.25" customHeight="1" x14ac:dyDescent="0.25">
      <c r="A14" s="71" t="s">
        <v>17</v>
      </c>
      <c r="B14" s="80"/>
      <c r="C14" s="80"/>
      <c r="D14" s="80"/>
      <c r="E14" s="80"/>
      <c r="F14" s="83"/>
      <c r="G14" s="83"/>
      <c r="H14" s="83"/>
      <c r="I14" s="83"/>
      <c r="J14" s="27"/>
      <c r="K14" s="27"/>
      <c r="L14" s="27"/>
    </row>
    <row r="15" spans="1:12" ht="19.5" customHeight="1" x14ac:dyDescent="0.25">
      <c r="A15" s="33" t="s">
        <v>18</v>
      </c>
      <c r="B15" s="80">
        <v>111</v>
      </c>
      <c r="C15" s="80">
        <v>130</v>
      </c>
      <c r="D15" s="80">
        <v>109</v>
      </c>
      <c r="E15" s="80">
        <v>72</v>
      </c>
      <c r="F15" s="81">
        <v>5.8751918700047634</v>
      </c>
      <c r="G15" s="81">
        <v>7</v>
      </c>
      <c r="H15" s="81">
        <v>5.9</v>
      </c>
      <c r="I15" s="81">
        <v>4</v>
      </c>
      <c r="J15" s="27"/>
      <c r="K15" s="27"/>
      <c r="L15" s="27"/>
    </row>
    <row r="16" spans="1:12" ht="19.5" customHeight="1" x14ac:dyDescent="0.25">
      <c r="A16" s="33" t="s">
        <v>19</v>
      </c>
      <c r="B16" s="80">
        <v>176</v>
      </c>
      <c r="C16" s="80">
        <v>194</v>
      </c>
      <c r="D16" s="80">
        <v>152</v>
      </c>
      <c r="E16" s="80">
        <v>115</v>
      </c>
      <c r="F16" s="81">
        <v>5.5736770434176774</v>
      </c>
      <c r="G16" s="81">
        <v>6.2</v>
      </c>
      <c r="H16" s="81">
        <v>5</v>
      </c>
      <c r="I16" s="81">
        <v>3.9</v>
      </c>
      <c r="J16" s="27"/>
      <c r="K16" s="27"/>
      <c r="L16" s="27"/>
    </row>
    <row r="17" spans="1:12" ht="19.5" customHeight="1" x14ac:dyDescent="0.25">
      <c r="A17" s="33" t="s">
        <v>20</v>
      </c>
      <c r="B17" s="80">
        <v>110</v>
      </c>
      <c r="C17" s="80">
        <v>118</v>
      </c>
      <c r="D17" s="80">
        <v>96</v>
      </c>
      <c r="E17" s="80">
        <v>73</v>
      </c>
      <c r="F17" s="81">
        <v>7.0862590994008885</v>
      </c>
      <c r="G17" s="81">
        <v>7.7</v>
      </c>
      <c r="H17" s="81">
        <v>6.4</v>
      </c>
      <c r="I17" s="81">
        <v>4.9000000000000004</v>
      </c>
      <c r="J17" s="27"/>
      <c r="K17" s="27"/>
      <c r="L17" s="27"/>
    </row>
    <row r="18" spans="1:12" ht="19.5" customHeight="1" x14ac:dyDescent="0.25">
      <c r="A18" s="33" t="s">
        <v>21</v>
      </c>
      <c r="B18" s="80">
        <v>77</v>
      </c>
      <c r="C18" s="80">
        <v>119</v>
      </c>
      <c r="D18" s="80">
        <v>85</v>
      </c>
      <c r="E18" s="80">
        <v>71</v>
      </c>
      <c r="F18" s="81">
        <v>3.1705509346948859</v>
      </c>
      <c r="G18" s="81">
        <v>4.9000000000000004</v>
      </c>
      <c r="H18" s="81">
        <v>3.5</v>
      </c>
      <c r="I18" s="81">
        <v>2.9</v>
      </c>
      <c r="J18" s="27"/>
      <c r="K18" s="27"/>
      <c r="L18" s="27"/>
    </row>
    <row r="19" spans="1:12" ht="19.5" customHeight="1" x14ac:dyDescent="0.25">
      <c r="A19" s="33" t="s">
        <v>22</v>
      </c>
      <c r="B19" s="80">
        <v>49</v>
      </c>
      <c r="C19" s="80">
        <v>60</v>
      </c>
      <c r="D19" s="80">
        <v>71</v>
      </c>
      <c r="E19" s="80">
        <v>57</v>
      </c>
      <c r="F19" s="81">
        <v>2.9526965953600479</v>
      </c>
      <c r="G19" s="81">
        <v>3.7</v>
      </c>
      <c r="H19" s="81">
        <v>4.5999999999999996</v>
      </c>
      <c r="I19" s="81">
        <v>3.8</v>
      </c>
      <c r="J19" s="27"/>
      <c r="K19" s="27"/>
      <c r="L19" s="27"/>
    </row>
    <row r="20" spans="1:12" ht="19.5" customHeight="1" x14ac:dyDescent="0.25">
      <c r="A20" s="33" t="s">
        <v>23</v>
      </c>
      <c r="B20" s="80">
        <v>55</v>
      </c>
      <c r="C20" s="80">
        <v>63</v>
      </c>
      <c r="D20" s="80">
        <v>52</v>
      </c>
      <c r="E20" s="80">
        <v>28</v>
      </c>
      <c r="F20" s="81">
        <v>6.567948411750657</v>
      </c>
      <c r="G20" s="81">
        <v>7.7</v>
      </c>
      <c r="H20" s="81">
        <v>6.6</v>
      </c>
      <c r="I20" s="81">
        <v>3.6</v>
      </c>
      <c r="J20" s="27"/>
      <c r="K20" s="27"/>
      <c r="L20" s="27"/>
    </row>
    <row r="21" spans="1:12" ht="19.5" customHeight="1" x14ac:dyDescent="0.25">
      <c r="A21" s="33" t="s">
        <v>24</v>
      </c>
      <c r="B21" s="80">
        <v>70</v>
      </c>
      <c r="C21" s="80">
        <v>79</v>
      </c>
      <c r="D21" s="80">
        <v>64</v>
      </c>
      <c r="E21" s="80">
        <v>55</v>
      </c>
      <c r="F21" s="81">
        <v>5.7884726701397504</v>
      </c>
      <c r="G21" s="81">
        <v>6.6</v>
      </c>
      <c r="H21" s="81">
        <v>5.5</v>
      </c>
      <c r="I21" s="81">
        <v>4.8</v>
      </c>
      <c r="J21" s="27"/>
      <c r="K21" s="27"/>
      <c r="L21" s="27"/>
    </row>
    <row r="22" spans="1:12" ht="19.5" customHeight="1" x14ac:dyDescent="0.25">
      <c r="A22" s="33" t="s">
        <v>25</v>
      </c>
      <c r="B22" s="80">
        <v>395</v>
      </c>
      <c r="C22" s="80">
        <v>491</v>
      </c>
      <c r="D22" s="80">
        <v>417</v>
      </c>
      <c r="E22" s="80">
        <v>361</v>
      </c>
      <c r="F22" s="81">
        <v>5.3855068511827664</v>
      </c>
      <c r="G22" s="81">
        <v>6.5</v>
      </c>
      <c r="H22" s="81">
        <v>5.3</v>
      </c>
      <c r="I22" s="81">
        <v>4.5</v>
      </c>
      <c r="J22" s="27"/>
      <c r="K22" s="27"/>
      <c r="L22" s="27"/>
    </row>
    <row r="23" spans="1:12" ht="19.5" customHeight="1" x14ac:dyDescent="0.25">
      <c r="A23" s="33" t="s">
        <v>26</v>
      </c>
      <c r="B23" s="80">
        <v>226</v>
      </c>
      <c r="C23" s="80">
        <v>266</v>
      </c>
      <c r="D23" s="80">
        <v>225</v>
      </c>
      <c r="E23" s="80">
        <v>164</v>
      </c>
      <c r="F23" s="81">
        <v>6.1176980131016192</v>
      </c>
      <c r="G23" s="81">
        <v>7.3</v>
      </c>
      <c r="H23" s="81">
        <v>6.3</v>
      </c>
      <c r="I23" s="81">
        <v>4.5999999999999996</v>
      </c>
      <c r="J23" s="27"/>
      <c r="K23" s="27"/>
      <c r="L23" s="27"/>
    </row>
    <row r="24" spans="1:12" ht="19.5" customHeight="1" x14ac:dyDescent="0.25">
      <c r="A24" s="33" t="s">
        <v>27</v>
      </c>
      <c r="B24" s="80">
        <v>104</v>
      </c>
      <c r="C24" s="80">
        <v>122</v>
      </c>
      <c r="D24" s="80">
        <v>106</v>
      </c>
      <c r="E24" s="80">
        <v>71</v>
      </c>
      <c r="F24" s="81">
        <v>6.1000645199131913</v>
      </c>
      <c r="G24" s="81">
        <v>7.3</v>
      </c>
      <c r="H24" s="81">
        <v>6.4</v>
      </c>
      <c r="I24" s="81">
        <v>4.4000000000000004</v>
      </c>
      <c r="J24" s="27"/>
      <c r="K24" s="27"/>
      <c r="L24" s="27"/>
    </row>
    <row r="25" spans="1:12" ht="19.5" customHeight="1" x14ac:dyDescent="0.25">
      <c r="A25" s="33" t="s">
        <v>30</v>
      </c>
      <c r="B25" s="80">
        <v>53</v>
      </c>
      <c r="C25" s="80">
        <v>93</v>
      </c>
      <c r="D25" s="80">
        <v>64</v>
      </c>
      <c r="E25" s="80">
        <v>64</v>
      </c>
      <c r="F25" s="81">
        <v>4.8124943248887675</v>
      </c>
      <c r="G25" s="81">
        <v>8.6</v>
      </c>
      <c r="H25" s="81">
        <v>6.2</v>
      </c>
      <c r="I25" s="81">
        <v>6.3</v>
      </c>
      <c r="J25" s="27"/>
      <c r="K25" s="27"/>
      <c r="L25" s="27"/>
    </row>
    <row r="26" spans="1:12" ht="19.5" customHeight="1" x14ac:dyDescent="0.25">
      <c r="A26" s="33" t="s">
        <v>31</v>
      </c>
      <c r="B26" s="80">
        <v>127</v>
      </c>
      <c r="C26" s="80">
        <v>139</v>
      </c>
      <c r="D26" s="80">
        <v>101</v>
      </c>
      <c r="E26" s="80">
        <v>58</v>
      </c>
      <c r="F26" s="81">
        <v>6.1662458729850451</v>
      </c>
      <c r="G26" s="81">
        <v>6.8</v>
      </c>
      <c r="H26" s="81">
        <v>5.0999999999999996</v>
      </c>
      <c r="I26" s="81">
        <v>3</v>
      </c>
      <c r="J26" s="27"/>
      <c r="K26" s="27"/>
      <c r="L26" s="27"/>
    </row>
    <row r="27" spans="1:12" ht="19.5" customHeight="1" x14ac:dyDescent="0.25">
      <c r="A27" s="33" t="s">
        <v>32</v>
      </c>
      <c r="B27" s="80">
        <v>125</v>
      </c>
      <c r="C27" s="80">
        <v>147</v>
      </c>
      <c r="D27" s="80">
        <v>117</v>
      </c>
      <c r="E27" s="80">
        <v>90</v>
      </c>
      <c r="F27" s="81">
        <v>6.5709930084634394</v>
      </c>
      <c r="G27" s="81">
        <v>7.9</v>
      </c>
      <c r="H27" s="81">
        <v>6.7</v>
      </c>
      <c r="I27" s="81">
        <v>5.3</v>
      </c>
      <c r="J27" s="27"/>
      <c r="K27" s="27"/>
      <c r="L27" s="27"/>
    </row>
    <row r="28" spans="1:12" ht="19.5" customHeight="1" x14ac:dyDescent="0.25">
      <c r="A28" s="33" t="s">
        <v>33</v>
      </c>
      <c r="B28" s="80">
        <v>69</v>
      </c>
      <c r="C28" s="80">
        <v>69</v>
      </c>
      <c r="D28" s="80">
        <v>73</v>
      </c>
      <c r="E28" s="80">
        <v>52</v>
      </c>
      <c r="F28" s="81">
        <v>7.25933719095213</v>
      </c>
      <c r="G28" s="81">
        <v>7.4</v>
      </c>
      <c r="H28" s="81">
        <v>8.1999999999999993</v>
      </c>
      <c r="I28" s="81">
        <v>5.9</v>
      </c>
      <c r="J28" s="27"/>
      <c r="K28" s="27"/>
      <c r="L28" s="27"/>
    </row>
    <row r="29" spans="1:12" ht="19.5" customHeight="1" x14ac:dyDescent="0.25">
      <c r="A29" s="33" t="s">
        <v>34</v>
      </c>
      <c r="B29" s="80">
        <v>47</v>
      </c>
      <c r="C29" s="80">
        <v>70</v>
      </c>
      <c r="D29" s="80">
        <v>46</v>
      </c>
      <c r="E29" s="80">
        <v>45</v>
      </c>
      <c r="F29" s="81">
        <v>5.1671064204045738</v>
      </c>
      <c r="G29" s="81">
        <v>7.8</v>
      </c>
      <c r="H29" s="81">
        <v>5.3</v>
      </c>
      <c r="I29" s="81">
        <v>5.3</v>
      </c>
      <c r="J29" s="27"/>
      <c r="K29" s="27"/>
      <c r="L29" s="27"/>
    </row>
    <row r="30" spans="1:12" ht="19.5" customHeight="1" x14ac:dyDescent="0.25">
      <c r="A30" s="33" t="s">
        <v>35</v>
      </c>
      <c r="B30" s="80">
        <v>208</v>
      </c>
      <c r="C30" s="80">
        <v>194</v>
      </c>
      <c r="D30" s="80">
        <v>202</v>
      </c>
      <c r="E30" s="80">
        <v>128</v>
      </c>
      <c r="F30" s="81">
        <v>6.202844958697403</v>
      </c>
      <c r="G30" s="81">
        <v>5.8</v>
      </c>
      <c r="H30" s="81">
        <v>6.1</v>
      </c>
      <c r="I30" s="81">
        <v>3.9</v>
      </c>
      <c r="J30" s="27"/>
      <c r="K30" s="27"/>
      <c r="L30" s="27"/>
    </row>
    <row r="31" spans="1:12" ht="19.5" customHeight="1" x14ac:dyDescent="0.25">
      <c r="A31" s="33" t="s">
        <v>36</v>
      </c>
      <c r="B31" s="80">
        <v>119</v>
      </c>
      <c r="C31" s="80">
        <v>133</v>
      </c>
      <c r="D31" s="80">
        <v>143</v>
      </c>
      <c r="E31" s="80">
        <v>69</v>
      </c>
      <c r="F31" s="81">
        <v>4.4489307611784064</v>
      </c>
      <c r="G31" s="81">
        <v>5.0999999999999996</v>
      </c>
      <c r="H31" s="81">
        <v>5.6</v>
      </c>
      <c r="I31" s="81">
        <v>2.7</v>
      </c>
      <c r="J31" s="27"/>
      <c r="K31" s="27"/>
      <c r="L31" s="27"/>
    </row>
    <row r="32" spans="1:12" ht="19.5" customHeight="1" x14ac:dyDescent="0.25">
      <c r="A32" s="33" t="s">
        <v>37</v>
      </c>
      <c r="B32" s="80">
        <v>116</v>
      </c>
      <c r="C32" s="80">
        <v>120</v>
      </c>
      <c r="D32" s="80">
        <v>83</v>
      </c>
      <c r="E32" s="80">
        <v>72</v>
      </c>
      <c r="F32" s="81">
        <v>4.7628823650174494</v>
      </c>
      <c r="G32" s="81">
        <v>4.9000000000000004</v>
      </c>
      <c r="H32" s="81">
        <v>3.5</v>
      </c>
      <c r="I32" s="81">
        <v>3.1</v>
      </c>
      <c r="J32" s="27"/>
      <c r="K32" s="27"/>
      <c r="L32" s="27"/>
    </row>
    <row r="33" spans="1:12" ht="19.5" customHeight="1" x14ac:dyDescent="0.25">
      <c r="A33" s="33" t="s">
        <v>38</v>
      </c>
      <c r="B33" s="80">
        <v>60</v>
      </c>
      <c r="C33" s="80">
        <v>72</v>
      </c>
      <c r="D33" s="80">
        <v>76</v>
      </c>
      <c r="E33" s="80">
        <v>52</v>
      </c>
      <c r="F33" s="81">
        <v>5.6759057799640527</v>
      </c>
      <c r="G33" s="81">
        <v>6.9</v>
      </c>
      <c r="H33" s="81">
        <v>7.6</v>
      </c>
      <c r="I33" s="81">
        <v>5.3</v>
      </c>
      <c r="J33" s="27"/>
      <c r="K33" s="27"/>
      <c r="L33" s="27"/>
    </row>
    <row r="34" spans="1:12" ht="19.5" customHeight="1" x14ac:dyDescent="0.25">
      <c r="A34" s="33" t="s">
        <v>39</v>
      </c>
      <c r="B34" s="80">
        <v>69</v>
      </c>
      <c r="C34" s="80">
        <v>70</v>
      </c>
      <c r="D34" s="80">
        <v>67</v>
      </c>
      <c r="E34" s="80">
        <v>46</v>
      </c>
      <c r="F34" s="81">
        <v>5.5275174236962261</v>
      </c>
      <c r="G34" s="81">
        <v>5.7</v>
      </c>
      <c r="H34" s="81">
        <v>5.7</v>
      </c>
      <c r="I34" s="81">
        <v>4</v>
      </c>
      <c r="J34" s="27"/>
      <c r="K34" s="27"/>
      <c r="L34" s="27"/>
    </row>
    <row r="35" spans="1:12" ht="19.5" customHeight="1" x14ac:dyDescent="0.25">
      <c r="A35" s="33" t="s">
        <v>40</v>
      </c>
      <c r="B35" s="80">
        <v>229</v>
      </c>
      <c r="C35" s="80">
        <v>255</v>
      </c>
      <c r="D35" s="80">
        <v>256</v>
      </c>
      <c r="E35" s="80">
        <v>165</v>
      </c>
      <c r="F35" s="81">
        <v>6.0130238420333999</v>
      </c>
      <c r="G35" s="81">
        <v>6.7</v>
      </c>
      <c r="H35" s="81">
        <v>6.8</v>
      </c>
      <c r="I35" s="81">
        <v>4.4000000000000004</v>
      </c>
      <c r="J35" s="27"/>
      <c r="K35" s="27"/>
      <c r="L35" s="27"/>
    </row>
    <row r="36" spans="1:12" ht="19.5" customHeight="1" x14ac:dyDescent="0.25">
      <c r="A36" s="33" t="s">
        <v>41</v>
      </c>
      <c r="B36" s="80">
        <v>99</v>
      </c>
      <c r="C36" s="80">
        <v>122</v>
      </c>
      <c r="D36" s="80">
        <v>113</v>
      </c>
      <c r="E36" s="80">
        <v>70</v>
      </c>
      <c r="F36" s="81">
        <v>5.3057505761294816</v>
      </c>
      <c r="G36" s="81">
        <v>6.6</v>
      </c>
      <c r="H36" s="81">
        <v>6.2</v>
      </c>
      <c r="I36" s="81">
        <v>3.9</v>
      </c>
      <c r="J36" s="27"/>
      <c r="K36" s="27"/>
      <c r="L36" s="27"/>
    </row>
    <row r="37" spans="1:12" ht="19.5" customHeight="1" x14ac:dyDescent="0.25">
      <c r="A37" s="33" t="s">
        <v>42</v>
      </c>
      <c r="B37" s="80">
        <v>42</v>
      </c>
      <c r="C37" s="80">
        <v>49</v>
      </c>
      <c r="D37" s="80">
        <v>44</v>
      </c>
      <c r="E37" s="80">
        <v>30</v>
      </c>
      <c r="F37" s="81">
        <v>4.7452265280759232</v>
      </c>
      <c r="G37" s="81">
        <v>5.6</v>
      </c>
      <c r="H37" s="81">
        <v>5.4</v>
      </c>
      <c r="I37" s="81">
        <v>3.8</v>
      </c>
      <c r="J37" s="27"/>
      <c r="K37" s="27"/>
      <c r="L37" s="27"/>
    </row>
    <row r="38" spans="1:12" ht="19.5" customHeight="1" x14ac:dyDescent="0.25">
      <c r="A38" s="33" t="s">
        <v>43</v>
      </c>
      <c r="B38" s="80">
        <v>124</v>
      </c>
      <c r="C38" s="80">
        <v>143</v>
      </c>
      <c r="D38" s="80">
        <v>103</v>
      </c>
      <c r="E38" s="80">
        <v>92</v>
      </c>
      <c r="F38" s="81">
        <v>5.7968304427095507</v>
      </c>
      <c r="G38" s="81">
        <v>6.8</v>
      </c>
      <c r="H38" s="81">
        <v>5</v>
      </c>
      <c r="I38" s="81">
        <v>4.5</v>
      </c>
      <c r="J38" s="27"/>
      <c r="K38" s="27"/>
      <c r="L38" s="27"/>
    </row>
    <row r="39" spans="1:12" ht="19.5" customHeight="1" x14ac:dyDescent="0.25">
      <c r="A39" s="33" t="s">
        <v>44</v>
      </c>
      <c r="B39" s="80">
        <v>63</v>
      </c>
      <c r="C39" s="80">
        <v>65</v>
      </c>
      <c r="D39" s="80">
        <v>74</v>
      </c>
      <c r="E39" s="80">
        <v>50</v>
      </c>
      <c r="F39" s="81">
        <v>4.598875830352581</v>
      </c>
      <c r="G39" s="81">
        <v>4.8</v>
      </c>
      <c r="H39" s="81">
        <v>5.8</v>
      </c>
      <c r="I39" s="81">
        <v>4</v>
      </c>
      <c r="J39" s="27"/>
      <c r="K39" s="27"/>
      <c r="L39" s="27"/>
    </row>
  </sheetData>
  <mergeCells count="3">
    <mergeCell ref="A3:A4"/>
    <mergeCell ref="B3:E3"/>
    <mergeCell ref="F3:I3"/>
  </mergeCells>
  <phoneticPr fontId="0" type="noConversion"/>
  <pageMargins left="0.78740157480314965" right="0.59055118110236227" top="0.78740157480314965" bottom="0.59055118110236227" header="0.31496062992125984" footer="0.11811023622047245"/>
  <pageSetup paperSize="9" orientation="portrait" r:id="rId1"/>
  <headerFooter alignWithMargins="0">
    <oddHeader>&amp;C&amp;"Times New Roman,обычный"&amp;12&amp;P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E45"/>
  <sheetViews>
    <sheetView workbookViewId="0">
      <selection activeCell="K11" sqref="K11:K12"/>
    </sheetView>
  </sheetViews>
  <sheetFormatPr defaultRowHeight="15.75" x14ac:dyDescent="0.25"/>
  <cols>
    <col min="1" max="1" width="25.42578125" style="30" customWidth="1"/>
    <col min="2" max="9" width="7.42578125" style="30" customWidth="1"/>
    <col min="10" max="10" width="8.7109375" style="14" customWidth="1"/>
    <col min="11" max="14" width="5.140625" style="2" customWidth="1"/>
    <col min="15" max="213" width="9.140625" style="2"/>
  </cols>
  <sheetData>
    <row r="1" spans="1:15" ht="21" customHeight="1" x14ac:dyDescent="0.25">
      <c r="A1" s="116" t="s">
        <v>58</v>
      </c>
      <c r="B1" s="116"/>
      <c r="C1" s="116"/>
      <c r="D1" s="116"/>
      <c r="E1" s="116"/>
      <c r="F1" s="116"/>
      <c r="G1" s="116"/>
      <c r="H1" s="116"/>
      <c r="I1" s="116"/>
    </row>
    <row r="2" spans="1:15" ht="8.25" customHeight="1" x14ac:dyDescent="0.25">
      <c r="J2" s="103"/>
    </row>
    <row r="3" spans="1:15" ht="31.5" customHeight="1" x14ac:dyDescent="0.2">
      <c r="A3" s="111"/>
      <c r="B3" s="117" t="s">
        <v>59</v>
      </c>
      <c r="C3" s="118"/>
      <c r="D3" s="118"/>
      <c r="E3" s="118"/>
      <c r="F3" s="114" t="s">
        <v>57</v>
      </c>
      <c r="G3" s="115"/>
      <c r="H3" s="115"/>
      <c r="I3" s="115"/>
      <c r="J3" s="84"/>
    </row>
    <row r="4" spans="1:15" ht="27" customHeight="1" x14ac:dyDescent="0.2">
      <c r="A4" s="112"/>
      <c r="B4" s="72">
        <v>2016</v>
      </c>
      <c r="C4" s="72">
        <v>2017</v>
      </c>
      <c r="D4" s="72">
        <v>2019</v>
      </c>
      <c r="E4" s="72">
        <v>2020</v>
      </c>
      <c r="F4" s="32">
        <v>2016</v>
      </c>
      <c r="G4" s="32">
        <v>2017</v>
      </c>
      <c r="H4" s="32">
        <v>2019</v>
      </c>
      <c r="I4" s="32">
        <v>2020</v>
      </c>
      <c r="J4" s="85"/>
      <c r="K4" s="86"/>
      <c r="L4" s="86"/>
      <c r="M4" s="86"/>
      <c r="N4" s="86"/>
      <c r="O4" s="65"/>
    </row>
    <row r="5" spans="1:15" ht="20.25" customHeight="1" x14ac:dyDescent="0.25">
      <c r="A5" s="3" t="s">
        <v>3</v>
      </c>
      <c r="B5" s="46">
        <f>SUM(B9:B39)</f>
        <v>5338</v>
      </c>
      <c r="C5" s="46">
        <f>SUM(C9:C39)</f>
        <v>5265</v>
      </c>
      <c r="D5" s="46">
        <f>SUM(D9:D39)</f>
        <v>5317</v>
      </c>
      <c r="E5" s="46">
        <f>SUM(E9:E39)</f>
        <v>5147</v>
      </c>
      <c r="F5" s="87">
        <v>3.5187986776489044</v>
      </c>
      <c r="G5" s="88">
        <v>3.5</v>
      </c>
      <c r="H5" s="96">
        <v>3.5</v>
      </c>
      <c r="I5" s="96">
        <v>3.4</v>
      </c>
      <c r="J5" s="75"/>
      <c r="K5" s="89"/>
      <c r="L5" s="89"/>
      <c r="M5" s="89"/>
      <c r="N5" s="89"/>
      <c r="O5" s="17"/>
    </row>
    <row r="6" spans="1:15" ht="20.25" customHeight="1" x14ac:dyDescent="0.25">
      <c r="A6" s="3" t="s">
        <v>4</v>
      </c>
      <c r="B6" s="90">
        <v>3668</v>
      </c>
      <c r="C6" s="90">
        <v>3634</v>
      </c>
      <c r="D6" s="90">
        <v>3685</v>
      </c>
      <c r="E6" s="90">
        <v>3562</v>
      </c>
      <c r="F6" s="91">
        <v>3.7</v>
      </c>
      <c r="G6" s="88">
        <v>3.6</v>
      </c>
      <c r="H6" s="97">
        <v>3.7</v>
      </c>
      <c r="I6" s="97">
        <v>3.6</v>
      </c>
      <c r="J6" s="75"/>
      <c r="K6" s="92"/>
      <c r="L6" s="92"/>
      <c r="M6" s="92"/>
      <c r="N6" s="92"/>
      <c r="O6" s="65"/>
    </row>
    <row r="7" spans="1:15" ht="20.25" customHeight="1" x14ac:dyDescent="0.25">
      <c r="A7" s="3" t="s">
        <v>5</v>
      </c>
      <c r="B7" s="90">
        <v>1670</v>
      </c>
      <c r="C7" s="90">
        <v>1631</v>
      </c>
      <c r="D7" s="90">
        <v>1632</v>
      </c>
      <c r="E7" s="90">
        <v>1585</v>
      </c>
      <c r="F7" s="91">
        <v>3.2</v>
      </c>
      <c r="G7" s="88">
        <v>3.1</v>
      </c>
      <c r="H7" s="97">
        <v>3.2</v>
      </c>
      <c r="I7" s="97">
        <v>3.1</v>
      </c>
      <c r="J7" s="75"/>
      <c r="K7" s="86"/>
      <c r="L7" s="86"/>
      <c r="M7" s="89"/>
      <c r="N7" s="89"/>
      <c r="O7" s="17"/>
    </row>
    <row r="8" spans="1:15" ht="15" customHeight="1" x14ac:dyDescent="0.25">
      <c r="A8" s="31" t="s">
        <v>6</v>
      </c>
      <c r="B8" s="36"/>
      <c r="C8" s="36"/>
      <c r="D8" s="36"/>
      <c r="E8" s="36"/>
      <c r="F8" s="37"/>
      <c r="G8" s="27"/>
      <c r="H8" s="45"/>
      <c r="I8" s="45"/>
      <c r="K8" s="86"/>
      <c r="L8" s="86"/>
      <c r="M8" s="89"/>
      <c r="N8" s="89"/>
      <c r="O8" s="17"/>
    </row>
    <row r="9" spans="1:15" ht="19.5" customHeight="1" x14ac:dyDescent="0.25">
      <c r="A9" s="33" t="s">
        <v>7</v>
      </c>
      <c r="B9" s="80">
        <v>2430</v>
      </c>
      <c r="C9" s="80">
        <v>2437</v>
      </c>
      <c r="D9" s="80">
        <v>2500</v>
      </c>
      <c r="E9" s="80">
        <v>2400</v>
      </c>
      <c r="F9" s="37">
        <v>3.7681020085689432</v>
      </c>
      <c r="G9" s="27">
        <v>3.8</v>
      </c>
      <c r="H9" s="45">
        <v>3.9</v>
      </c>
      <c r="I9" s="45">
        <v>3.7</v>
      </c>
      <c r="K9" s="86"/>
      <c r="L9" s="86"/>
      <c r="M9" s="89"/>
      <c r="N9" s="89"/>
      <c r="O9" s="17"/>
    </row>
    <row r="10" spans="1:15" ht="19.5" customHeight="1" x14ac:dyDescent="0.25">
      <c r="A10" s="33" t="s">
        <v>13</v>
      </c>
      <c r="B10" s="80">
        <v>343</v>
      </c>
      <c r="C10" s="80">
        <v>334</v>
      </c>
      <c r="D10" s="80">
        <v>336</v>
      </c>
      <c r="E10" s="80">
        <v>362</v>
      </c>
      <c r="F10" s="37">
        <v>3.4964678539026899</v>
      </c>
      <c r="G10" s="27">
        <v>3.4</v>
      </c>
      <c r="H10" s="45">
        <v>3.5</v>
      </c>
      <c r="I10" s="45">
        <v>3.7</v>
      </c>
      <c r="K10" s="65"/>
      <c r="L10" s="65"/>
      <c r="M10" s="89"/>
      <c r="N10" s="89"/>
      <c r="O10" s="17"/>
    </row>
    <row r="11" spans="1:15" ht="19.5" customHeight="1" x14ac:dyDescent="0.25">
      <c r="A11" s="33" t="s">
        <v>14</v>
      </c>
      <c r="B11" s="80">
        <v>298</v>
      </c>
      <c r="C11" s="80">
        <v>298</v>
      </c>
      <c r="D11" s="80">
        <v>277</v>
      </c>
      <c r="E11" s="80">
        <v>302</v>
      </c>
      <c r="F11" s="37">
        <v>3.1765997590900854</v>
      </c>
      <c r="G11" s="27">
        <v>3.2</v>
      </c>
      <c r="H11" s="45">
        <v>3</v>
      </c>
      <c r="I11" s="45">
        <v>3.3</v>
      </c>
      <c r="K11" s="27"/>
      <c r="L11" s="27"/>
      <c r="M11" s="27"/>
      <c r="N11" s="27"/>
    </row>
    <row r="12" spans="1:15" ht="19.5" customHeight="1" x14ac:dyDescent="0.25">
      <c r="A12" s="33" t="s">
        <v>15</v>
      </c>
      <c r="B12" s="80">
        <v>191</v>
      </c>
      <c r="C12" s="80">
        <v>163</v>
      </c>
      <c r="D12" s="80">
        <v>175</v>
      </c>
      <c r="E12" s="80">
        <v>153</v>
      </c>
      <c r="F12" s="37">
        <v>3.844992450931052</v>
      </c>
      <c r="G12" s="27">
        <v>3.3</v>
      </c>
      <c r="H12" s="45">
        <v>3.6</v>
      </c>
      <c r="I12" s="45">
        <v>3.1</v>
      </c>
      <c r="K12" s="27"/>
      <c r="L12" s="27"/>
      <c r="M12" s="27"/>
      <c r="N12" s="27"/>
    </row>
    <row r="13" spans="1:15" ht="19.5" customHeight="1" x14ac:dyDescent="0.25">
      <c r="A13" s="34" t="s">
        <v>52</v>
      </c>
      <c r="B13" s="80">
        <v>358</v>
      </c>
      <c r="C13" s="80">
        <v>356</v>
      </c>
      <c r="D13" s="80">
        <v>347</v>
      </c>
      <c r="E13" s="80">
        <v>286</v>
      </c>
      <c r="F13" s="37">
        <v>3.6441739024216453</v>
      </c>
      <c r="G13" s="27">
        <v>3.6</v>
      </c>
      <c r="H13" s="45">
        <v>3.6</v>
      </c>
      <c r="I13" s="45">
        <v>3</v>
      </c>
      <c r="K13" s="27"/>
      <c r="L13" s="27"/>
      <c r="M13" s="27"/>
      <c r="N13" s="27"/>
    </row>
    <row r="14" spans="1:15" ht="14.25" customHeight="1" x14ac:dyDescent="0.25">
      <c r="A14" s="71" t="s">
        <v>17</v>
      </c>
      <c r="B14" s="80"/>
      <c r="C14" s="80"/>
      <c r="D14" s="80"/>
      <c r="E14" s="80"/>
      <c r="F14" s="36"/>
      <c r="H14" s="51"/>
      <c r="I14" s="51"/>
      <c r="K14" s="27"/>
      <c r="L14" s="27"/>
      <c r="M14" s="27"/>
      <c r="N14" s="27"/>
    </row>
    <row r="15" spans="1:15" ht="18.75" customHeight="1" x14ac:dyDescent="0.25">
      <c r="A15" s="33" t="s">
        <v>18</v>
      </c>
      <c r="B15" s="80">
        <v>39</v>
      </c>
      <c r="C15" s="80">
        <v>53</v>
      </c>
      <c r="D15" s="80">
        <v>42</v>
      </c>
      <c r="E15" s="80">
        <v>46</v>
      </c>
      <c r="F15" s="37">
        <v>2.064256602974647</v>
      </c>
      <c r="G15" s="27">
        <v>2.8</v>
      </c>
      <c r="H15" s="45">
        <v>2.2999999999999998</v>
      </c>
      <c r="I15" s="45">
        <v>2.5</v>
      </c>
      <c r="K15" s="27"/>
      <c r="L15" s="27"/>
      <c r="M15" s="27"/>
      <c r="N15" s="27"/>
    </row>
    <row r="16" spans="1:15" ht="18.75" customHeight="1" x14ac:dyDescent="0.25">
      <c r="A16" s="33" t="s">
        <v>19</v>
      </c>
      <c r="B16" s="80">
        <v>100</v>
      </c>
      <c r="C16" s="80">
        <v>99</v>
      </c>
      <c r="D16" s="80">
        <v>89</v>
      </c>
      <c r="E16" s="80">
        <v>89</v>
      </c>
      <c r="F16" s="37">
        <v>3.1668619564873168</v>
      </c>
      <c r="G16" s="27">
        <v>3.2</v>
      </c>
      <c r="H16" s="45">
        <v>3</v>
      </c>
      <c r="I16" s="45">
        <v>3</v>
      </c>
      <c r="K16" s="27"/>
      <c r="L16" s="27"/>
      <c r="M16" s="27"/>
      <c r="N16" s="27"/>
    </row>
    <row r="17" spans="1:14" ht="18.75" customHeight="1" x14ac:dyDescent="0.25">
      <c r="A17" s="33" t="s">
        <v>20</v>
      </c>
      <c r="B17" s="80">
        <v>41</v>
      </c>
      <c r="C17" s="80">
        <v>43</v>
      </c>
      <c r="D17" s="80">
        <v>48</v>
      </c>
      <c r="E17" s="80">
        <v>50</v>
      </c>
      <c r="F17" s="37">
        <v>2.6412420279585134</v>
      </c>
      <c r="G17" s="27">
        <v>2.8</v>
      </c>
      <c r="H17" s="45">
        <v>3.2</v>
      </c>
      <c r="I17" s="45">
        <v>3.4</v>
      </c>
      <c r="K17" s="27"/>
      <c r="L17" s="27"/>
      <c r="M17" s="27"/>
      <c r="N17" s="27"/>
    </row>
    <row r="18" spans="1:14" ht="18.75" customHeight="1" x14ac:dyDescent="0.25">
      <c r="A18" s="33" t="s">
        <v>21</v>
      </c>
      <c r="B18" s="80">
        <v>65</v>
      </c>
      <c r="C18" s="80">
        <v>56</v>
      </c>
      <c r="D18" s="80">
        <v>66</v>
      </c>
      <c r="E18" s="80">
        <v>77</v>
      </c>
      <c r="F18" s="37">
        <v>2.6764391007164621</v>
      </c>
      <c r="G18" s="27">
        <v>2.2999999999999998</v>
      </c>
      <c r="H18" s="45">
        <v>2.7</v>
      </c>
      <c r="I18" s="45">
        <v>3.2</v>
      </c>
      <c r="K18" s="27"/>
      <c r="L18" s="27"/>
      <c r="M18" s="27"/>
      <c r="N18" s="27"/>
    </row>
    <row r="19" spans="1:14" ht="18.75" customHeight="1" x14ac:dyDescent="0.25">
      <c r="A19" s="33" t="s">
        <v>22</v>
      </c>
      <c r="B19" s="80">
        <v>50</v>
      </c>
      <c r="C19" s="80">
        <v>62</v>
      </c>
      <c r="D19" s="80">
        <v>48</v>
      </c>
      <c r="E19" s="80">
        <v>35</v>
      </c>
      <c r="F19" s="37">
        <v>3.0129557095510697</v>
      </c>
      <c r="G19" s="27">
        <v>3.8</v>
      </c>
      <c r="H19" s="45">
        <v>3.1</v>
      </c>
      <c r="I19" s="45">
        <v>2.2999999999999998</v>
      </c>
      <c r="K19" s="27"/>
      <c r="L19" s="27"/>
      <c r="M19" s="27"/>
      <c r="N19" s="27"/>
    </row>
    <row r="20" spans="1:14" ht="18.75" customHeight="1" x14ac:dyDescent="0.25">
      <c r="A20" s="33" t="s">
        <v>23</v>
      </c>
      <c r="B20" s="80">
        <v>24</v>
      </c>
      <c r="C20" s="80">
        <v>31</v>
      </c>
      <c r="D20" s="80">
        <v>19</v>
      </c>
      <c r="E20" s="80">
        <v>20</v>
      </c>
      <c r="F20" s="37">
        <v>2.8660138524002869</v>
      </c>
      <c r="G20" s="27">
        <v>3.8</v>
      </c>
      <c r="H20" s="45">
        <v>2.4</v>
      </c>
      <c r="I20" s="45">
        <v>2.6</v>
      </c>
      <c r="K20" s="27"/>
      <c r="L20" s="27"/>
      <c r="M20" s="27"/>
      <c r="N20" s="27"/>
    </row>
    <row r="21" spans="1:14" ht="18.75" customHeight="1" x14ac:dyDescent="0.25">
      <c r="A21" s="33" t="s">
        <v>24</v>
      </c>
      <c r="B21" s="80">
        <v>31</v>
      </c>
      <c r="C21" s="80">
        <v>29</v>
      </c>
      <c r="D21" s="80">
        <v>48</v>
      </c>
      <c r="E21" s="80">
        <v>37</v>
      </c>
      <c r="F21" s="37">
        <v>2.5634664682047466</v>
      </c>
      <c r="G21" s="27">
        <v>2.4</v>
      </c>
      <c r="H21" s="45">
        <v>4.0999999999999996</v>
      </c>
      <c r="I21" s="45">
        <v>3.2</v>
      </c>
      <c r="K21" s="27"/>
      <c r="L21" s="27"/>
      <c r="M21" s="27"/>
      <c r="N21" s="27"/>
    </row>
    <row r="22" spans="1:14" ht="18.75" customHeight="1" x14ac:dyDescent="0.25">
      <c r="A22" s="33" t="s">
        <v>25</v>
      </c>
      <c r="B22" s="80">
        <v>285</v>
      </c>
      <c r="C22" s="80">
        <v>258</v>
      </c>
      <c r="D22" s="80">
        <v>301</v>
      </c>
      <c r="E22" s="80">
        <v>303</v>
      </c>
      <c r="F22" s="37">
        <v>3.8857454495875654</v>
      </c>
      <c r="G22" s="27">
        <v>3.4</v>
      </c>
      <c r="H22" s="45">
        <v>3.8</v>
      </c>
      <c r="I22" s="45">
        <v>3.8</v>
      </c>
      <c r="K22" s="27"/>
      <c r="L22" s="27"/>
      <c r="M22" s="27"/>
      <c r="N22" s="27"/>
    </row>
    <row r="23" spans="1:14" ht="18.75" customHeight="1" x14ac:dyDescent="0.25">
      <c r="A23" s="33" t="s">
        <v>26</v>
      </c>
      <c r="B23" s="80">
        <v>130</v>
      </c>
      <c r="C23" s="80">
        <v>132</v>
      </c>
      <c r="D23" s="80">
        <v>127</v>
      </c>
      <c r="E23" s="80">
        <v>134</v>
      </c>
      <c r="F23" s="37">
        <v>3.519029830545179</v>
      </c>
      <c r="G23" s="27">
        <v>3.6</v>
      </c>
      <c r="H23" s="45">
        <v>3.5</v>
      </c>
      <c r="I23" s="45">
        <v>3.8</v>
      </c>
      <c r="K23" s="27"/>
      <c r="L23" s="27"/>
      <c r="M23" s="27"/>
      <c r="N23" s="27"/>
    </row>
    <row r="24" spans="1:14" ht="18.75" customHeight="1" x14ac:dyDescent="0.25">
      <c r="A24" s="33" t="s">
        <v>27</v>
      </c>
      <c r="B24" s="80">
        <v>79</v>
      </c>
      <c r="C24" s="80">
        <v>64</v>
      </c>
      <c r="D24" s="80">
        <v>71</v>
      </c>
      <c r="E24" s="80">
        <v>77</v>
      </c>
      <c r="F24" s="37">
        <v>4.6337028564725209</v>
      </c>
      <c r="G24" s="27">
        <v>3.8</v>
      </c>
      <c r="H24" s="45">
        <v>4.3</v>
      </c>
      <c r="I24" s="45">
        <v>4.7</v>
      </c>
      <c r="K24" s="27"/>
      <c r="L24" s="27"/>
      <c r="M24" s="27"/>
      <c r="N24" s="27"/>
    </row>
    <row r="25" spans="1:14" ht="18.75" customHeight="1" x14ac:dyDescent="0.25">
      <c r="A25" s="33" t="s">
        <v>30</v>
      </c>
      <c r="B25" s="80">
        <v>50</v>
      </c>
      <c r="C25" s="80">
        <v>34</v>
      </c>
      <c r="D25" s="80">
        <v>40</v>
      </c>
      <c r="E25" s="80">
        <v>33</v>
      </c>
      <c r="F25" s="37">
        <v>4.54008898574412</v>
      </c>
      <c r="G25" s="27">
        <v>3.2</v>
      </c>
      <c r="H25" s="45">
        <v>3.9</v>
      </c>
      <c r="I25" s="45">
        <v>3.3</v>
      </c>
      <c r="K25" s="27"/>
      <c r="L25" s="27"/>
      <c r="M25" s="27"/>
      <c r="N25" s="27"/>
    </row>
    <row r="26" spans="1:14" ht="18.75" customHeight="1" x14ac:dyDescent="0.25">
      <c r="A26" s="33" t="s">
        <v>31</v>
      </c>
      <c r="B26" s="80">
        <v>68</v>
      </c>
      <c r="C26" s="80">
        <v>62</v>
      </c>
      <c r="D26" s="80">
        <v>53</v>
      </c>
      <c r="E26" s="80">
        <v>40</v>
      </c>
      <c r="F26" s="37">
        <v>3.3016119634880563</v>
      </c>
      <c r="G26" s="27">
        <v>3.1</v>
      </c>
      <c r="H26" s="45">
        <v>2.7</v>
      </c>
      <c r="I26" s="45">
        <v>2.1</v>
      </c>
      <c r="K26" s="27"/>
      <c r="L26" s="27"/>
      <c r="M26" s="27"/>
      <c r="N26" s="27"/>
    </row>
    <row r="27" spans="1:14" ht="18.75" customHeight="1" x14ac:dyDescent="0.25">
      <c r="A27" s="33" t="s">
        <v>32</v>
      </c>
      <c r="B27" s="80">
        <v>60</v>
      </c>
      <c r="C27" s="80">
        <v>62</v>
      </c>
      <c r="D27" s="80">
        <v>67</v>
      </c>
      <c r="E27" s="80">
        <v>55</v>
      </c>
      <c r="F27" s="37">
        <v>3.1540766440624504</v>
      </c>
      <c r="G27" s="27">
        <v>3.3</v>
      </c>
      <c r="H27" s="45">
        <v>3.8</v>
      </c>
      <c r="I27" s="45">
        <v>3.2</v>
      </c>
      <c r="K27" s="27"/>
      <c r="L27" s="27"/>
      <c r="M27" s="27"/>
      <c r="N27" s="27"/>
    </row>
    <row r="28" spans="1:14" ht="18.75" customHeight="1" x14ac:dyDescent="0.25">
      <c r="A28" s="33" t="s">
        <v>33</v>
      </c>
      <c r="B28" s="80">
        <v>27</v>
      </c>
      <c r="C28" s="80">
        <v>27</v>
      </c>
      <c r="D28" s="80">
        <v>46</v>
      </c>
      <c r="E28" s="80">
        <v>30</v>
      </c>
      <c r="F28" s="37">
        <v>2.8406102051551816</v>
      </c>
      <c r="G28" s="27">
        <v>2.9</v>
      </c>
      <c r="H28" s="45">
        <v>5.0999999999999996</v>
      </c>
      <c r="I28" s="45">
        <v>3.4</v>
      </c>
      <c r="K28" s="27"/>
      <c r="L28" s="27"/>
      <c r="M28" s="27"/>
      <c r="N28" s="27"/>
    </row>
    <row r="29" spans="1:14" ht="18.75" customHeight="1" x14ac:dyDescent="0.25">
      <c r="A29" s="33" t="s">
        <v>34</v>
      </c>
      <c r="B29" s="80">
        <v>26</v>
      </c>
      <c r="C29" s="80">
        <v>31</v>
      </c>
      <c r="D29" s="80">
        <v>27</v>
      </c>
      <c r="E29" s="80">
        <v>33</v>
      </c>
      <c r="F29" s="37">
        <v>2.8583992963940195</v>
      </c>
      <c r="G29" s="27">
        <v>3.5</v>
      </c>
      <c r="H29" s="45">
        <v>3.1</v>
      </c>
      <c r="I29" s="45">
        <v>3.9</v>
      </c>
      <c r="K29" s="27"/>
      <c r="L29" s="27"/>
      <c r="M29" s="27"/>
      <c r="N29" s="27"/>
    </row>
    <row r="30" spans="1:14" ht="18.75" customHeight="1" x14ac:dyDescent="0.25">
      <c r="A30" s="33" t="s">
        <v>35</v>
      </c>
      <c r="B30" s="80">
        <v>81</v>
      </c>
      <c r="C30" s="80">
        <v>94</v>
      </c>
      <c r="D30" s="80">
        <v>81</v>
      </c>
      <c r="E30" s="80">
        <v>103</v>
      </c>
      <c r="F30" s="37">
        <v>2.4155309694927385</v>
      </c>
      <c r="G30" s="27">
        <v>2.8</v>
      </c>
      <c r="H30" s="45">
        <v>2.4</v>
      </c>
      <c r="I30" s="45">
        <v>3.1</v>
      </c>
      <c r="K30" s="27"/>
      <c r="L30" s="27"/>
      <c r="M30" s="27"/>
      <c r="N30" s="27"/>
    </row>
    <row r="31" spans="1:14" ht="18.75" customHeight="1" x14ac:dyDescent="0.25">
      <c r="A31" s="33" t="s">
        <v>36</v>
      </c>
      <c r="B31" s="80">
        <v>68</v>
      </c>
      <c r="C31" s="80">
        <v>81</v>
      </c>
      <c r="D31" s="80">
        <v>75</v>
      </c>
      <c r="E31" s="80">
        <v>45</v>
      </c>
      <c r="F31" s="37">
        <v>2.5422461492448032</v>
      </c>
      <c r="G31" s="27">
        <v>3.1</v>
      </c>
      <c r="H31" s="45">
        <v>2.9</v>
      </c>
      <c r="I31" s="45">
        <v>1.8</v>
      </c>
      <c r="K31" s="27"/>
      <c r="L31" s="27"/>
      <c r="M31" s="27"/>
      <c r="N31" s="27"/>
    </row>
    <row r="32" spans="1:14" ht="18.75" customHeight="1" x14ac:dyDescent="0.25">
      <c r="A32" s="33" t="s">
        <v>37</v>
      </c>
      <c r="B32" s="80">
        <v>72</v>
      </c>
      <c r="C32" s="80">
        <v>70</v>
      </c>
      <c r="D32" s="80">
        <v>71</v>
      </c>
      <c r="E32" s="80">
        <v>65</v>
      </c>
      <c r="F32" s="37">
        <v>2.9562718127694518</v>
      </c>
      <c r="G32" s="27">
        <v>2.9</v>
      </c>
      <c r="H32" s="45">
        <v>3</v>
      </c>
      <c r="I32" s="45">
        <v>2.8</v>
      </c>
      <c r="K32" s="27"/>
      <c r="L32" s="27"/>
      <c r="M32" s="27"/>
      <c r="N32" s="27"/>
    </row>
    <row r="33" spans="1:14" ht="18.75" customHeight="1" x14ac:dyDescent="0.25">
      <c r="A33" s="33" t="s">
        <v>38</v>
      </c>
      <c r="B33" s="80">
        <v>46</v>
      </c>
      <c r="C33" s="80">
        <v>32</v>
      </c>
      <c r="D33" s="80">
        <v>30</v>
      </c>
      <c r="E33" s="80">
        <v>25</v>
      </c>
      <c r="F33" s="37">
        <v>4.3515277646391075</v>
      </c>
      <c r="G33" s="27">
        <v>3.1</v>
      </c>
      <c r="H33" s="45">
        <v>3</v>
      </c>
      <c r="I33" s="45">
        <v>2.6</v>
      </c>
      <c r="K33" s="27"/>
      <c r="L33" s="27"/>
      <c r="M33" s="27"/>
      <c r="N33" s="27"/>
    </row>
    <row r="34" spans="1:14" ht="18.75" customHeight="1" x14ac:dyDescent="0.25">
      <c r="A34" s="33" t="s">
        <v>39</v>
      </c>
      <c r="B34" s="80">
        <v>54</v>
      </c>
      <c r="C34" s="80">
        <v>35</v>
      </c>
      <c r="D34" s="80">
        <v>30</v>
      </c>
      <c r="E34" s="80">
        <v>40</v>
      </c>
      <c r="F34" s="37">
        <v>4.3258832011535686</v>
      </c>
      <c r="G34" s="27">
        <v>2.9</v>
      </c>
      <c r="H34" s="45">
        <v>2.5</v>
      </c>
      <c r="I34" s="45">
        <v>3.5</v>
      </c>
      <c r="K34" s="27"/>
      <c r="L34" s="27"/>
      <c r="M34" s="27"/>
      <c r="N34" s="27"/>
    </row>
    <row r="35" spans="1:14" ht="18.75" customHeight="1" x14ac:dyDescent="0.25">
      <c r="A35" s="33" t="s">
        <v>40</v>
      </c>
      <c r="B35" s="80">
        <v>131</v>
      </c>
      <c r="C35" s="80">
        <v>127</v>
      </c>
      <c r="D35" s="80">
        <v>127</v>
      </c>
      <c r="E35" s="80">
        <v>127</v>
      </c>
      <c r="F35" s="37">
        <v>3.4397647305955257</v>
      </c>
      <c r="G35" s="27">
        <v>3.3</v>
      </c>
      <c r="H35" s="45">
        <v>3.4</v>
      </c>
      <c r="I35" s="45">
        <v>3.4</v>
      </c>
      <c r="K35" s="27"/>
      <c r="L35" s="27"/>
      <c r="M35" s="27"/>
      <c r="N35" s="27"/>
    </row>
    <row r="36" spans="1:14" ht="18.75" customHeight="1" x14ac:dyDescent="0.25">
      <c r="A36" s="33" t="s">
        <v>41</v>
      </c>
      <c r="B36" s="80">
        <v>53</v>
      </c>
      <c r="C36" s="80">
        <v>33</v>
      </c>
      <c r="D36" s="80">
        <v>53</v>
      </c>
      <c r="E36" s="80">
        <v>51</v>
      </c>
      <c r="F36" s="37">
        <v>2.8404523286349748</v>
      </c>
      <c r="G36" s="27">
        <v>1.8</v>
      </c>
      <c r="H36" s="45">
        <v>2.9</v>
      </c>
      <c r="I36" s="45">
        <v>2.8</v>
      </c>
      <c r="K36" s="27"/>
      <c r="L36" s="27"/>
      <c r="M36" s="27"/>
      <c r="N36" s="27"/>
    </row>
    <row r="37" spans="1:14" ht="18.75" customHeight="1" x14ac:dyDescent="0.25">
      <c r="A37" s="33" t="s">
        <v>42</v>
      </c>
      <c r="B37" s="80">
        <v>22</v>
      </c>
      <c r="C37" s="80">
        <v>39</v>
      </c>
      <c r="D37" s="80">
        <v>21</v>
      </c>
      <c r="E37" s="80">
        <v>25</v>
      </c>
      <c r="F37" s="37">
        <v>2.4855948480397694</v>
      </c>
      <c r="G37" s="27">
        <v>4.5</v>
      </c>
      <c r="H37" s="45">
        <v>2.6</v>
      </c>
      <c r="I37" s="45">
        <v>3.1</v>
      </c>
      <c r="K37" s="27"/>
      <c r="L37" s="27"/>
      <c r="M37" s="27"/>
      <c r="N37" s="27"/>
    </row>
    <row r="38" spans="1:14" ht="18.75" customHeight="1" x14ac:dyDescent="0.25">
      <c r="A38" s="33" t="s">
        <v>43</v>
      </c>
      <c r="B38" s="80">
        <v>74</v>
      </c>
      <c r="C38" s="80">
        <v>75</v>
      </c>
      <c r="D38" s="80">
        <v>65</v>
      </c>
      <c r="E38" s="80">
        <v>64</v>
      </c>
      <c r="F38" s="37">
        <v>3.4593988125847321</v>
      </c>
      <c r="G38" s="27">
        <v>3.5</v>
      </c>
      <c r="H38" s="45">
        <v>3.1</v>
      </c>
      <c r="I38" s="45">
        <v>3.1</v>
      </c>
      <c r="K38" s="27"/>
      <c r="L38" s="27"/>
      <c r="M38" s="27"/>
      <c r="N38" s="27"/>
    </row>
    <row r="39" spans="1:14" ht="18.75" customHeight="1" x14ac:dyDescent="0.25">
      <c r="A39" s="33" t="s">
        <v>44</v>
      </c>
      <c r="B39" s="80">
        <v>42</v>
      </c>
      <c r="C39" s="80">
        <v>48</v>
      </c>
      <c r="D39" s="80">
        <v>37</v>
      </c>
      <c r="E39" s="80">
        <v>40</v>
      </c>
      <c r="F39" s="37">
        <v>3.065917220235054</v>
      </c>
      <c r="G39" s="27">
        <v>3.6</v>
      </c>
      <c r="H39" s="45">
        <v>2.9</v>
      </c>
      <c r="I39" s="45">
        <v>3.2</v>
      </c>
      <c r="K39" s="27"/>
      <c r="L39" s="27"/>
      <c r="M39" s="27"/>
      <c r="N39" s="27"/>
    </row>
    <row r="40" spans="1:14" x14ac:dyDescent="0.25">
      <c r="J40" s="93"/>
    </row>
    <row r="41" spans="1:14" x14ac:dyDescent="0.25">
      <c r="J41" s="93"/>
    </row>
    <row r="42" spans="1:14" x14ac:dyDescent="0.25">
      <c r="J42" s="93"/>
    </row>
    <row r="43" spans="1:14" x14ac:dyDescent="0.25">
      <c r="J43" s="93"/>
    </row>
    <row r="44" spans="1:14" x14ac:dyDescent="0.25">
      <c r="J44" s="93"/>
    </row>
    <row r="45" spans="1:14" x14ac:dyDescent="0.25">
      <c r="J45" s="93"/>
    </row>
  </sheetData>
  <mergeCells count="4">
    <mergeCell ref="F3:I3"/>
    <mergeCell ref="A1:I1"/>
    <mergeCell ref="A3:A4"/>
    <mergeCell ref="B3:E3"/>
  </mergeCells>
  <phoneticPr fontId="0" type="noConversion"/>
  <pageMargins left="0.78740157480314965" right="0.59055118110236227" top="0.78740157480314965" bottom="0.59055118110236227" header="0.31496062992125984" footer="0.11811023622047245"/>
  <pageSetup paperSize="9" orientation="portrait" r:id="rId1"/>
  <headerFooter alignWithMargins="0">
    <oddHeader>&amp;C&amp;"Times New Roman,обычный"&amp;12&amp;P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R40"/>
  <sheetViews>
    <sheetView workbookViewId="0">
      <selection activeCell="B6" sqref="B6"/>
    </sheetView>
  </sheetViews>
  <sheetFormatPr defaultRowHeight="15.75" x14ac:dyDescent="0.25"/>
  <cols>
    <col min="1" max="1" width="22.5703125" style="2" customWidth="1"/>
    <col min="2" max="5" width="6.42578125" style="2" customWidth="1"/>
    <col min="6" max="6" width="6.42578125" style="26" customWidth="1"/>
    <col min="7" max="7" width="6.28515625" style="2" customWidth="1"/>
    <col min="8" max="8" width="6.28515625" style="14" customWidth="1"/>
    <col min="9" max="9" width="6.42578125" style="14" customWidth="1"/>
    <col min="10" max="10" width="6.28515625" style="26" customWidth="1"/>
    <col min="11" max="11" width="6.28515625" style="2" customWidth="1"/>
    <col min="12" max="174" width="9.140625" style="2"/>
  </cols>
  <sheetData>
    <row r="1" spans="1:174" ht="57" customHeight="1" x14ac:dyDescent="0.2">
      <c r="A1" s="124" t="s">
        <v>60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</row>
    <row r="2" spans="1:174" ht="34.5" customHeight="1" x14ac:dyDescent="0.2">
      <c r="A2" s="122"/>
      <c r="B2" s="119" t="s">
        <v>61</v>
      </c>
      <c r="C2" s="120"/>
      <c r="D2" s="120"/>
      <c r="E2" s="120"/>
      <c r="F2" s="121"/>
      <c r="G2" s="119" t="s">
        <v>62</v>
      </c>
      <c r="H2" s="120"/>
      <c r="I2" s="120"/>
      <c r="J2" s="120"/>
      <c r="K2" s="120"/>
    </row>
    <row r="3" spans="1:174" ht="29.25" customHeight="1" x14ac:dyDescent="0.2">
      <c r="A3" s="123"/>
      <c r="B3" s="41">
        <v>2016</v>
      </c>
      <c r="C3" s="41">
        <v>2017</v>
      </c>
      <c r="D3" s="41">
        <v>2018</v>
      </c>
      <c r="E3" s="68">
        <v>2019</v>
      </c>
      <c r="F3" s="98">
        <v>2020</v>
      </c>
      <c r="G3" s="47">
        <v>2016</v>
      </c>
      <c r="H3" s="47">
        <v>2017</v>
      </c>
      <c r="I3" s="47">
        <v>2018</v>
      </c>
      <c r="J3" s="98">
        <v>2019</v>
      </c>
      <c r="K3" s="47">
        <v>2020</v>
      </c>
    </row>
    <row r="4" spans="1:174" s="1" customFormat="1" ht="17.25" customHeight="1" x14ac:dyDescent="0.25">
      <c r="A4" s="3" t="s">
        <v>3</v>
      </c>
      <c r="B4" s="38">
        <v>4720</v>
      </c>
      <c r="C4" s="38">
        <v>3925</v>
      </c>
      <c r="D4" s="38">
        <v>3629</v>
      </c>
      <c r="E4" s="69">
        <v>3360</v>
      </c>
      <c r="F4" s="99">
        <v>3336</v>
      </c>
      <c r="G4" s="44">
        <v>22.5</v>
      </c>
      <c r="H4" s="44">
        <v>21.955585389047378</v>
      </c>
      <c r="I4" s="44">
        <v>22.09705900261828</v>
      </c>
      <c r="J4" s="101">
        <v>23.012122457365933</v>
      </c>
      <c r="K4" s="44">
        <f>F4/M4*100</f>
        <v>23.080116230801163</v>
      </c>
      <c r="L4" s="18"/>
      <c r="M4" s="18">
        <v>14454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</row>
    <row r="5" spans="1:174" s="1" customFormat="1" ht="17.25" customHeight="1" x14ac:dyDescent="0.25">
      <c r="A5" s="3" t="s">
        <v>4</v>
      </c>
      <c r="B5" s="63">
        <v>2762</v>
      </c>
      <c r="C5" s="63">
        <v>2336</v>
      </c>
      <c r="D5" s="63">
        <v>2120</v>
      </c>
      <c r="E5" s="70">
        <v>1970</v>
      </c>
      <c r="F5" s="100">
        <v>1935</v>
      </c>
      <c r="G5" s="64">
        <v>20.466839570211189</v>
      </c>
      <c r="H5" s="64">
        <v>20.127520248147508</v>
      </c>
      <c r="I5" s="64">
        <v>20.034020034020035</v>
      </c>
      <c r="J5" s="102">
        <v>21.112420962383453</v>
      </c>
      <c r="K5" s="64">
        <f>F5/M5*100</f>
        <v>21.159103335155823</v>
      </c>
      <c r="L5" s="18"/>
      <c r="M5" s="18">
        <v>9145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</row>
    <row r="6" spans="1:174" s="1" customFormat="1" ht="17.25" customHeight="1" x14ac:dyDescent="0.25">
      <c r="A6" s="3" t="s">
        <v>5</v>
      </c>
      <c r="B6" s="63">
        <v>1958</v>
      </c>
      <c r="C6" s="63">
        <v>1589</v>
      </c>
      <c r="D6" s="63">
        <v>1509</v>
      </c>
      <c r="E6" s="70">
        <v>1390</v>
      </c>
      <c r="F6" s="100">
        <v>1401</v>
      </c>
      <c r="G6" s="64">
        <v>26.106666666666666</v>
      </c>
      <c r="H6" s="64">
        <v>25.338861425609949</v>
      </c>
      <c r="I6" s="64">
        <v>25.83461736004109</v>
      </c>
      <c r="J6" s="102">
        <v>26.375711574952561</v>
      </c>
      <c r="K6" s="64">
        <f>F6/M6*100</f>
        <v>26.389150499152379</v>
      </c>
      <c r="L6" s="18"/>
      <c r="M6" s="18">
        <v>5309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</row>
    <row r="7" spans="1:174" ht="17.25" customHeight="1" x14ac:dyDescent="0.25">
      <c r="A7" s="54" t="s">
        <v>6</v>
      </c>
      <c r="B7" s="35"/>
      <c r="C7" s="35"/>
      <c r="D7" s="35"/>
      <c r="E7" s="20"/>
      <c r="F7" s="40"/>
      <c r="G7" s="43"/>
      <c r="H7" s="43"/>
      <c r="I7" s="43"/>
      <c r="J7" s="39"/>
      <c r="K7" s="43"/>
    </row>
    <row r="8" spans="1:174" ht="17.25" customHeight="1" x14ac:dyDescent="0.25">
      <c r="A8" s="15" t="s">
        <v>7</v>
      </c>
      <c r="B8" s="35">
        <v>1760</v>
      </c>
      <c r="C8" s="35">
        <v>1485</v>
      </c>
      <c r="D8" s="35">
        <v>1334</v>
      </c>
      <c r="E8" s="43">
        <v>1286</v>
      </c>
      <c r="F8" s="40">
        <v>1236</v>
      </c>
      <c r="G8" s="45">
        <v>18.949181739879414</v>
      </c>
      <c r="H8" s="45">
        <v>18.463259977620293</v>
      </c>
      <c r="I8" s="45">
        <v>18.399999999999999</v>
      </c>
      <c r="J8" s="39">
        <v>19.888648314259203</v>
      </c>
      <c r="K8" s="45">
        <f t="shared" ref="K8:K40" si="0">F8/M8*100</f>
        <v>19.716063167969374</v>
      </c>
      <c r="M8" s="2">
        <v>6269</v>
      </c>
    </row>
    <row r="9" spans="1:174" ht="17.25" customHeight="1" x14ac:dyDescent="0.25">
      <c r="A9" s="15" t="s">
        <v>13</v>
      </c>
      <c r="B9" s="35">
        <v>307</v>
      </c>
      <c r="C9" s="35">
        <v>250</v>
      </c>
      <c r="D9" s="35">
        <v>209</v>
      </c>
      <c r="E9" s="43">
        <v>191</v>
      </c>
      <c r="F9" s="40">
        <v>216</v>
      </c>
      <c r="G9" s="45">
        <v>23.816912335143524</v>
      </c>
      <c r="H9" s="45">
        <v>23.062730627306273</v>
      </c>
      <c r="I9" s="45">
        <v>21.392016376663257</v>
      </c>
      <c r="J9" s="39">
        <v>21.655328798185941</v>
      </c>
      <c r="K9" s="45">
        <f t="shared" si="0"/>
        <v>24.71395881006865</v>
      </c>
      <c r="M9" s="2">
        <v>874</v>
      </c>
    </row>
    <row r="10" spans="1:174" ht="17.25" customHeight="1" x14ac:dyDescent="0.25">
      <c r="A10" s="15" t="s">
        <v>14</v>
      </c>
      <c r="B10" s="35">
        <v>230</v>
      </c>
      <c r="C10" s="35">
        <v>176</v>
      </c>
      <c r="D10" s="35">
        <v>188</v>
      </c>
      <c r="E10" s="43">
        <v>169</v>
      </c>
      <c r="F10" s="40">
        <v>180</v>
      </c>
      <c r="G10" s="45">
        <v>23.565573770491806</v>
      </c>
      <c r="H10" s="45">
        <v>21.515892420537895</v>
      </c>
      <c r="I10" s="45">
        <v>23.470661672908864</v>
      </c>
      <c r="J10" s="39">
        <v>25.960061443932414</v>
      </c>
      <c r="K10" s="45">
        <f t="shared" si="0"/>
        <v>27.439024390243905</v>
      </c>
      <c r="M10" s="2">
        <v>656</v>
      </c>
    </row>
    <row r="11" spans="1:174" ht="17.25" customHeight="1" x14ac:dyDescent="0.25">
      <c r="A11" s="15" t="s">
        <v>15</v>
      </c>
      <c r="B11" s="35">
        <v>109</v>
      </c>
      <c r="C11" s="35">
        <v>116</v>
      </c>
      <c r="D11" s="35">
        <v>111</v>
      </c>
      <c r="E11" s="43">
        <v>83</v>
      </c>
      <c r="F11" s="40">
        <v>83</v>
      </c>
      <c r="G11" s="45">
        <v>15.889212827988338</v>
      </c>
      <c r="H11" s="45">
        <v>20.825852782764812</v>
      </c>
      <c r="I11" s="45">
        <v>21.346153846153847</v>
      </c>
      <c r="J11" s="39">
        <v>17.965367965367964</v>
      </c>
      <c r="K11" s="45">
        <f t="shared" si="0"/>
        <v>18.609865470852018</v>
      </c>
      <c r="M11" s="2">
        <v>446</v>
      </c>
    </row>
    <row r="12" spans="1:174" ht="17.25" customHeight="1" x14ac:dyDescent="0.25">
      <c r="A12" s="21" t="s">
        <v>49</v>
      </c>
      <c r="B12" s="35">
        <v>323</v>
      </c>
      <c r="C12" s="35">
        <v>279</v>
      </c>
      <c r="D12" s="35">
        <v>253</v>
      </c>
      <c r="E12" s="43">
        <v>220</v>
      </c>
      <c r="F12" s="40">
        <v>188</v>
      </c>
      <c r="G12" s="45">
        <v>28.787878787878789</v>
      </c>
      <c r="H12" s="45">
        <v>28.125</v>
      </c>
      <c r="I12" s="45">
        <v>27.233584499461788</v>
      </c>
      <c r="J12" s="39">
        <v>28.423772609819121</v>
      </c>
      <c r="K12" s="45">
        <f t="shared" si="0"/>
        <v>23.5</v>
      </c>
      <c r="M12" s="2">
        <v>800</v>
      </c>
    </row>
    <row r="13" spans="1:174" ht="17.25" customHeight="1" x14ac:dyDescent="0.25">
      <c r="A13" s="25" t="s">
        <v>17</v>
      </c>
      <c r="B13" s="35"/>
      <c r="C13" s="35"/>
      <c r="D13" s="35"/>
      <c r="E13" s="20"/>
      <c r="F13" s="40"/>
      <c r="G13" s="43"/>
      <c r="H13" s="43"/>
      <c r="I13" s="45"/>
      <c r="J13" s="39"/>
      <c r="K13" s="45"/>
    </row>
    <row r="14" spans="1:174" ht="17.25" customHeight="1" x14ac:dyDescent="0.25">
      <c r="A14" s="15" t="s">
        <v>18</v>
      </c>
      <c r="B14" s="35">
        <v>48</v>
      </c>
      <c r="C14" s="35">
        <v>57</v>
      </c>
      <c r="D14" s="35">
        <v>49</v>
      </c>
      <c r="E14" s="43">
        <v>47</v>
      </c>
      <c r="F14" s="40">
        <v>52</v>
      </c>
      <c r="G14" s="45">
        <v>17.910447761194028</v>
      </c>
      <c r="H14" s="45">
        <v>20.955882352941178</v>
      </c>
      <c r="I14" s="45">
        <v>20.588235294117645</v>
      </c>
      <c r="J14" s="39">
        <v>18.951612903225808</v>
      </c>
      <c r="K14" s="45">
        <f>F14/M14*100</f>
        <v>27.368421052631582</v>
      </c>
      <c r="M14" s="2">
        <v>190</v>
      </c>
    </row>
    <row r="15" spans="1:174" ht="17.25" customHeight="1" x14ac:dyDescent="0.25">
      <c r="A15" s="15" t="s">
        <v>19</v>
      </c>
      <c r="B15" s="35">
        <v>119</v>
      </c>
      <c r="C15" s="35">
        <v>100</v>
      </c>
      <c r="D15" s="35">
        <v>105</v>
      </c>
      <c r="E15" s="43">
        <v>86</v>
      </c>
      <c r="F15" s="40">
        <v>91</v>
      </c>
      <c r="G15" s="45">
        <v>27.93427230046948</v>
      </c>
      <c r="H15" s="45">
        <v>29.239766081871345</v>
      </c>
      <c r="I15" s="45">
        <v>29.085872576177284</v>
      </c>
      <c r="J15" s="39">
        <v>28.666666666666668</v>
      </c>
      <c r="K15" s="45">
        <f t="shared" si="0"/>
        <v>29.836065573770494</v>
      </c>
      <c r="M15" s="2">
        <v>305</v>
      </c>
    </row>
    <row r="16" spans="1:174" ht="17.25" customHeight="1" x14ac:dyDescent="0.25">
      <c r="A16" s="15" t="s">
        <v>20</v>
      </c>
      <c r="B16" s="35">
        <v>68</v>
      </c>
      <c r="C16" s="35">
        <v>55</v>
      </c>
      <c r="D16" s="35">
        <v>46</v>
      </c>
      <c r="E16" s="43">
        <v>44</v>
      </c>
      <c r="F16" s="40">
        <v>50</v>
      </c>
      <c r="G16" s="45">
        <v>26.153846153846157</v>
      </c>
      <c r="H16" s="45">
        <v>26.570048309178745</v>
      </c>
      <c r="I16" s="45">
        <v>23.469387755102041</v>
      </c>
      <c r="J16" s="39">
        <v>30.985915492957744</v>
      </c>
      <c r="K16" s="45">
        <f t="shared" si="0"/>
        <v>29.069767441860467</v>
      </c>
      <c r="M16" s="2">
        <v>172</v>
      </c>
    </row>
    <row r="17" spans="1:13" ht="17.25" customHeight="1" x14ac:dyDescent="0.25">
      <c r="A17" s="15" t="s">
        <v>21</v>
      </c>
      <c r="B17" s="35">
        <v>87</v>
      </c>
      <c r="C17" s="35">
        <v>69</v>
      </c>
      <c r="D17" s="35">
        <v>65</v>
      </c>
      <c r="E17" s="43">
        <v>65</v>
      </c>
      <c r="F17" s="40">
        <v>67</v>
      </c>
      <c r="G17" s="45">
        <v>31.182795698924732</v>
      </c>
      <c r="H17" s="45">
        <v>31.944444444444443</v>
      </c>
      <c r="I17" s="45">
        <v>27.542372881355931</v>
      </c>
      <c r="J17" s="39">
        <v>34.759358288770052</v>
      </c>
      <c r="K17" s="45">
        <f t="shared" si="0"/>
        <v>33.333333333333329</v>
      </c>
      <c r="M17" s="2">
        <v>201</v>
      </c>
    </row>
    <row r="18" spans="1:13" ht="17.25" customHeight="1" x14ac:dyDescent="0.25">
      <c r="A18" s="15" t="s">
        <v>22</v>
      </c>
      <c r="B18" s="35">
        <v>51</v>
      </c>
      <c r="C18" s="35">
        <v>52</v>
      </c>
      <c r="D18" s="35">
        <v>40</v>
      </c>
      <c r="E18" s="43">
        <v>43</v>
      </c>
      <c r="F18" s="40">
        <v>39</v>
      </c>
      <c r="G18" s="45">
        <v>26.701570680628272</v>
      </c>
      <c r="H18" s="45">
        <v>35.374149659863946</v>
      </c>
      <c r="I18" s="45">
        <v>32</v>
      </c>
      <c r="J18" s="39">
        <v>34.4</v>
      </c>
      <c r="K18" s="45">
        <f t="shared" si="0"/>
        <v>33.050847457627121</v>
      </c>
      <c r="M18" s="2">
        <v>118</v>
      </c>
    </row>
    <row r="19" spans="1:13" ht="17.25" customHeight="1" x14ac:dyDescent="0.25">
      <c r="A19" s="15" t="s">
        <v>23</v>
      </c>
      <c r="B19" s="35">
        <v>25</v>
      </c>
      <c r="C19" s="35">
        <v>18</v>
      </c>
      <c r="D19" s="35">
        <v>15</v>
      </c>
      <c r="E19" s="43">
        <v>17</v>
      </c>
      <c r="F19" s="40">
        <v>14</v>
      </c>
      <c r="G19" s="45">
        <v>20.161290322580644</v>
      </c>
      <c r="H19" s="45">
        <v>16.666666666666664</v>
      </c>
      <c r="I19" s="45">
        <v>18.292682926829269</v>
      </c>
      <c r="J19" s="39">
        <v>21.794871794871796</v>
      </c>
      <c r="K19" s="45">
        <f t="shared" si="0"/>
        <v>17.073170731707318</v>
      </c>
      <c r="M19" s="2">
        <v>82</v>
      </c>
    </row>
    <row r="20" spans="1:13" ht="17.25" customHeight="1" x14ac:dyDescent="0.25">
      <c r="A20" s="15" t="s">
        <v>24</v>
      </c>
      <c r="B20" s="35">
        <v>47</v>
      </c>
      <c r="C20" s="35">
        <v>40</v>
      </c>
      <c r="D20" s="35">
        <v>40</v>
      </c>
      <c r="E20" s="43">
        <v>19</v>
      </c>
      <c r="F20" s="40">
        <v>43</v>
      </c>
      <c r="G20" s="45">
        <v>23.857868020304569</v>
      </c>
      <c r="H20" s="45">
        <v>27.586206896551722</v>
      </c>
      <c r="I20" s="45">
        <v>29.850746268656714</v>
      </c>
      <c r="J20" s="39">
        <v>18.627450980392158</v>
      </c>
      <c r="K20" s="45">
        <f t="shared" si="0"/>
        <v>34.959349593495936</v>
      </c>
      <c r="M20" s="2">
        <v>123</v>
      </c>
    </row>
    <row r="21" spans="1:13" ht="17.25" customHeight="1" x14ac:dyDescent="0.25">
      <c r="A21" s="15" t="s">
        <v>25</v>
      </c>
      <c r="B21" s="35">
        <v>221</v>
      </c>
      <c r="C21" s="35">
        <v>175</v>
      </c>
      <c r="D21" s="35">
        <v>217</v>
      </c>
      <c r="E21" s="43">
        <v>159</v>
      </c>
      <c r="F21" s="40">
        <v>190</v>
      </c>
      <c r="G21" s="45">
        <v>19.874100719424462</v>
      </c>
      <c r="H21" s="45">
        <v>18.878101402373247</v>
      </c>
      <c r="I21" s="45">
        <v>23.036093418259025</v>
      </c>
      <c r="J21" s="39">
        <v>18.928571428571427</v>
      </c>
      <c r="K21" s="45">
        <f t="shared" si="0"/>
        <v>21.566401816118049</v>
      </c>
      <c r="M21" s="2">
        <v>881</v>
      </c>
    </row>
    <row r="22" spans="1:13" ht="17.25" customHeight="1" x14ac:dyDescent="0.25">
      <c r="A22" s="15" t="s">
        <v>26</v>
      </c>
      <c r="B22" s="35">
        <v>150</v>
      </c>
      <c r="C22" s="35">
        <v>120</v>
      </c>
      <c r="D22" s="35">
        <v>89</v>
      </c>
      <c r="E22" s="43">
        <v>103</v>
      </c>
      <c r="F22" s="40">
        <v>87</v>
      </c>
      <c r="G22" s="45">
        <v>29.013539651837522</v>
      </c>
      <c r="H22" s="45">
        <v>26.143790849673206</v>
      </c>
      <c r="I22" s="45">
        <v>22.139303482587064</v>
      </c>
      <c r="J22" s="39">
        <v>26.342710997442452</v>
      </c>
      <c r="K22" s="45">
        <f t="shared" si="0"/>
        <v>24.099722991689752</v>
      </c>
      <c r="M22" s="2">
        <v>361</v>
      </c>
    </row>
    <row r="23" spans="1:13" ht="17.25" customHeight="1" x14ac:dyDescent="0.25">
      <c r="A23" s="15" t="s">
        <v>27</v>
      </c>
      <c r="B23" s="35">
        <v>47</v>
      </c>
      <c r="C23" s="35">
        <v>47</v>
      </c>
      <c r="D23" s="35">
        <v>42</v>
      </c>
      <c r="E23" s="43">
        <v>32</v>
      </c>
      <c r="F23" s="40">
        <v>47</v>
      </c>
      <c r="G23" s="45">
        <v>25.405405405405407</v>
      </c>
      <c r="H23" s="45">
        <v>28.834355828220858</v>
      </c>
      <c r="I23" s="45">
        <v>27.27272727272727</v>
      </c>
      <c r="J23" s="39">
        <v>23.021582733812952</v>
      </c>
      <c r="K23" s="45">
        <f t="shared" si="0"/>
        <v>28.313253012048197</v>
      </c>
      <c r="M23" s="2">
        <v>166</v>
      </c>
    </row>
    <row r="24" spans="1:13" ht="17.25" customHeight="1" x14ac:dyDescent="0.25">
      <c r="A24" s="8" t="s">
        <v>28</v>
      </c>
      <c r="B24" s="35">
        <v>33</v>
      </c>
      <c r="C24" s="35">
        <v>30</v>
      </c>
      <c r="D24" s="35">
        <v>25</v>
      </c>
      <c r="E24" s="43">
        <v>21</v>
      </c>
      <c r="F24" s="40">
        <v>32</v>
      </c>
      <c r="G24" s="45">
        <v>24.6</v>
      </c>
      <c r="H24" s="45">
        <v>26.785714285714285</v>
      </c>
      <c r="I24" s="45">
        <v>23.809523809523807</v>
      </c>
      <c r="J24" s="39">
        <v>21.875</v>
      </c>
      <c r="K24" s="45">
        <f t="shared" si="0"/>
        <v>32</v>
      </c>
      <c r="M24" s="2">
        <v>100</v>
      </c>
    </row>
    <row r="25" spans="1:13" ht="17.25" customHeight="1" x14ac:dyDescent="0.25">
      <c r="A25" s="8" t="s">
        <v>29</v>
      </c>
      <c r="B25" s="35">
        <v>14</v>
      </c>
      <c r="C25" s="35">
        <v>17</v>
      </c>
      <c r="D25" s="35">
        <v>17</v>
      </c>
      <c r="E25" s="43">
        <v>11</v>
      </c>
      <c r="F25" s="40">
        <v>15</v>
      </c>
      <c r="G25" s="45">
        <v>27.5</v>
      </c>
      <c r="H25" s="45">
        <v>33.333333333333329</v>
      </c>
      <c r="I25" s="45">
        <v>34.693877551020407</v>
      </c>
      <c r="J25" s="39">
        <v>25.581395348837212</v>
      </c>
      <c r="K25" s="45">
        <f t="shared" si="0"/>
        <v>22.727272727272727</v>
      </c>
      <c r="M25" s="2">
        <v>66</v>
      </c>
    </row>
    <row r="26" spans="1:13" ht="17.25" customHeight="1" x14ac:dyDescent="0.25">
      <c r="A26" s="15" t="s">
        <v>30</v>
      </c>
      <c r="B26" s="35">
        <v>51</v>
      </c>
      <c r="C26" s="35">
        <v>32</v>
      </c>
      <c r="D26" s="35">
        <v>21</v>
      </c>
      <c r="E26" s="43">
        <v>33</v>
      </c>
      <c r="F26" s="40">
        <v>22</v>
      </c>
      <c r="G26" s="45">
        <v>31.481481481481481</v>
      </c>
      <c r="H26" s="45">
        <v>27.586206896551722</v>
      </c>
      <c r="I26" s="45">
        <v>20.192307692307693</v>
      </c>
      <c r="J26" s="39">
        <v>31.132075471698112</v>
      </c>
      <c r="K26" s="45">
        <f t="shared" si="0"/>
        <v>26.506024096385545</v>
      </c>
      <c r="M26" s="2">
        <v>83</v>
      </c>
    </row>
    <row r="27" spans="1:13" ht="17.25" customHeight="1" x14ac:dyDescent="0.25">
      <c r="A27" s="15" t="s">
        <v>31</v>
      </c>
      <c r="B27" s="35">
        <v>85</v>
      </c>
      <c r="C27" s="35">
        <v>73</v>
      </c>
      <c r="D27" s="35">
        <v>57</v>
      </c>
      <c r="E27" s="43">
        <v>67</v>
      </c>
      <c r="F27" s="40">
        <v>64</v>
      </c>
      <c r="G27" s="45">
        <v>28.8135593220339</v>
      </c>
      <c r="H27" s="45">
        <v>28.076923076923077</v>
      </c>
      <c r="I27" s="45">
        <v>28.078817733990146</v>
      </c>
      <c r="J27" s="39">
        <v>35.828877005347593</v>
      </c>
      <c r="K27" s="45">
        <f t="shared" si="0"/>
        <v>29.357798165137616</v>
      </c>
      <c r="M27" s="2">
        <v>218</v>
      </c>
    </row>
    <row r="28" spans="1:13" ht="17.25" customHeight="1" x14ac:dyDescent="0.25">
      <c r="A28" s="15" t="s">
        <v>32</v>
      </c>
      <c r="B28" s="35">
        <v>61</v>
      </c>
      <c r="C28" s="35">
        <v>39</v>
      </c>
      <c r="D28" s="35">
        <v>44</v>
      </c>
      <c r="E28" s="43">
        <v>39</v>
      </c>
      <c r="F28" s="40">
        <v>41</v>
      </c>
      <c r="G28" s="45">
        <v>20.26578073089701</v>
      </c>
      <c r="H28" s="45">
        <v>15.918367346938775</v>
      </c>
      <c r="I28" s="45">
        <v>19.909502262443439</v>
      </c>
      <c r="J28" s="39">
        <v>18.571428571428573</v>
      </c>
      <c r="K28" s="45">
        <f t="shared" si="0"/>
        <v>18.807339449541285</v>
      </c>
      <c r="M28" s="2">
        <v>218</v>
      </c>
    </row>
    <row r="29" spans="1:13" ht="17.25" customHeight="1" x14ac:dyDescent="0.25">
      <c r="A29" s="15" t="s">
        <v>33</v>
      </c>
      <c r="B29" s="35">
        <v>45</v>
      </c>
      <c r="C29" s="35">
        <v>40</v>
      </c>
      <c r="D29" s="35">
        <v>40</v>
      </c>
      <c r="E29" s="43">
        <v>44</v>
      </c>
      <c r="F29" s="40">
        <v>30</v>
      </c>
      <c r="G29" s="45">
        <v>31.03448275862069</v>
      </c>
      <c r="H29" s="45">
        <v>32.258064516129032</v>
      </c>
      <c r="I29" s="45">
        <v>32.520325203252028</v>
      </c>
      <c r="J29" s="39">
        <v>41.904761904761905</v>
      </c>
      <c r="K29" s="45">
        <f t="shared" si="0"/>
        <v>30.927835051546392</v>
      </c>
      <c r="M29" s="2">
        <v>97</v>
      </c>
    </row>
    <row r="30" spans="1:13" ht="17.25" customHeight="1" x14ac:dyDescent="0.25">
      <c r="A30" s="15" t="s">
        <v>34</v>
      </c>
      <c r="B30" s="35">
        <v>37</v>
      </c>
      <c r="C30" s="35">
        <v>28</v>
      </c>
      <c r="D30" s="35">
        <v>20</v>
      </c>
      <c r="E30" s="43">
        <v>24</v>
      </c>
      <c r="F30" s="40">
        <v>35</v>
      </c>
      <c r="G30" s="45">
        <v>34.25925925925926</v>
      </c>
      <c r="H30" s="45">
        <v>30.107526881720432</v>
      </c>
      <c r="I30" s="45">
        <v>27.027027027027028</v>
      </c>
      <c r="J30" s="39">
        <v>28.915662650602407</v>
      </c>
      <c r="K30" s="45">
        <f t="shared" si="0"/>
        <v>42.68292682926829</v>
      </c>
      <c r="M30" s="2">
        <v>82</v>
      </c>
    </row>
    <row r="31" spans="1:13" ht="17.25" customHeight="1" x14ac:dyDescent="0.25">
      <c r="A31" s="15" t="s">
        <v>35</v>
      </c>
      <c r="B31" s="35">
        <v>112</v>
      </c>
      <c r="C31" s="35">
        <v>85</v>
      </c>
      <c r="D31" s="35">
        <v>78</v>
      </c>
      <c r="E31" s="43">
        <v>81</v>
      </c>
      <c r="F31" s="40">
        <v>74</v>
      </c>
      <c r="G31" s="45">
        <v>21.96078431372549</v>
      </c>
      <c r="H31" s="45">
        <v>21.144278606965177</v>
      </c>
      <c r="I31" s="45">
        <v>19.25925925925926</v>
      </c>
      <c r="J31" s="39">
        <v>21.259842519685041</v>
      </c>
      <c r="K31" s="45">
        <f t="shared" si="0"/>
        <v>21.022727272727273</v>
      </c>
      <c r="M31" s="2">
        <v>352</v>
      </c>
    </row>
    <row r="32" spans="1:13" ht="17.25" customHeight="1" x14ac:dyDescent="0.25">
      <c r="A32" s="15" t="s">
        <v>36</v>
      </c>
      <c r="B32" s="35">
        <v>100</v>
      </c>
      <c r="C32" s="35">
        <v>84</v>
      </c>
      <c r="D32" s="35">
        <v>71</v>
      </c>
      <c r="E32" s="43">
        <v>64</v>
      </c>
      <c r="F32" s="40">
        <v>63</v>
      </c>
      <c r="G32" s="45">
        <v>27.932960893854748</v>
      </c>
      <c r="H32" s="45">
        <v>26.086956521739129</v>
      </c>
      <c r="I32" s="45">
        <v>25.448028673835125</v>
      </c>
      <c r="J32" s="39">
        <v>25.910931174089068</v>
      </c>
      <c r="K32" s="45">
        <f t="shared" si="0"/>
        <v>25.099601593625497</v>
      </c>
      <c r="M32" s="2">
        <v>251</v>
      </c>
    </row>
    <row r="33" spans="1:13" ht="17.25" customHeight="1" x14ac:dyDescent="0.25">
      <c r="A33" s="15" t="s">
        <v>37</v>
      </c>
      <c r="B33" s="35">
        <v>99</v>
      </c>
      <c r="C33" s="35">
        <v>66</v>
      </c>
      <c r="D33" s="35">
        <v>58</v>
      </c>
      <c r="E33" s="43">
        <v>59</v>
      </c>
      <c r="F33" s="40">
        <v>54</v>
      </c>
      <c r="G33" s="45">
        <v>32.565789473684212</v>
      </c>
      <c r="H33" s="45">
        <v>25.581395348837212</v>
      </c>
      <c r="I33" s="45">
        <v>25.892857142857146</v>
      </c>
      <c r="J33" s="39">
        <v>27.830188679245282</v>
      </c>
      <c r="K33" s="45">
        <f t="shared" si="0"/>
        <v>28.421052631578945</v>
      </c>
      <c r="M33" s="2">
        <v>190</v>
      </c>
    </row>
    <row r="34" spans="1:13" ht="17.25" customHeight="1" x14ac:dyDescent="0.25">
      <c r="A34" s="15" t="s">
        <v>38</v>
      </c>
      <c r="B34" s="35">
        <v>39</v>
      </c>
      <c r="C34" s="35">
        <v>33</v>
      </c>
      <c r="D34" s="35">
        <v>36</v>
      </c>
      <c r="E34" s="43">
        <v>39</v>
      </c>
      <c r="F34" s="40">
        <v>31</v>
      </c>
      <c r="G34" s="45">
        <v>23.076923076923077</v>
      </c>
      <c r="H34" s="45">
        <v>26.612903225806448</v>
      </c>
      <c r="I34" s="45">
        <v>27.27272727272727</v>
      </c>
      <c r="J34" s="39">
        <v>32.5</v>
      </c>
      <c r="K34" s="45">
        <f t="shared" si="0"/>
        <v>26.495726495726498</v>
      </c>
      <c r="M34" s="2">
        <v>117</v>
      </c>
    </row>
    <row r="35" spans="1:13" ht="17.25" customHeight="1" x14ac:dyDescent="0.25">
      <c r="A35" s="15" t="s">
        <v>39</v>
      </c>
      <c r="B35" s="35">
        <v>57</v>
      </c>
      <c r="C35" s="35">
        <v>44</v>
      </c>
      <c r="D35" s="35">
        <v>43</v>
      </c>
      <c r="E35" s="43">
        <v>45</v>
      </c>
      <c r="F35" s="40">
        <v>49</v>
      </c>
      <c r="G35" s="45">
        <v>30.810810810810814</v>
      </c>
      <c r="H35" s="45">
        <v>28.387096774193548</v>
      </c>
      <c r="I35" s="45">
        <v>27.388535031847134</v>
      </c>
      <c r="J35" s="39">
        <v>36.585365853658537</v>
      </c>
      <c r="K35" s="45">
        <f t="shared" si="0"/>
        <v>34.265734265734267</v>
      </c>
      <c r="M35" s="2">
        <v>143</v>
      </c>
    </row>
    <row r="36" spans="1:13" ht="17.25" customHeight="1" x14ac:dyDescent="0.25">
      <c r="A36" s="15" t="s">
        <v>40</v>
      </c>
      <c r="B36" s="35">
        <v>143</v>
      </c>
      <c r="C36" s="35">
        <v>135</v>
      </c>
      <c r="D36" s="35">
        <v>119</v>
      </c>
      <c r="E36" s="43">
        <v>116</v>
      </c>
      <c r="F36" s="40">
        <v>97</v>
      </c>
      <c r="G36" s="45">
        <v>23.481116584564859</v>
      </c>
      <c r="H36" s="45">
        <v>25</v>
      </c>
      <c r="I36" s="45">
        <v>27.356321839080461</v>
      </c>
      <c r="J36" s="39">
        <v>25.83518930957684</v>
      </c>
      <c r="K36" s="45">
        <f t="shared" si="0"/>
        <v>22.505800464037122</v>
      </c>
      <c r="M36" s="2">
        <v>431</v>
      </c>
    </row>
    <row r="37" spans="1:13" ht="17.25" customHeight="1" x14ac:dyDescent="0.25">
      <c r="A37" s="15" t="s">
        <v>41</v>
      </c>
      <c r="B37" s="35">
        <v>88</v>
      </c>
      <c r="C37" s="35">
        <v>75</v>
      </c>
      <c r="D37" s="35">
        <v>83</v>
      </c>
      <c r="E37" s="43">
        <v>61</v>
      </c>
      <c r="F37" s="40">
        <v>63</v>
      </c>
      <c r="G37" s="45">
        <v>31.095406360424029</v>
      </c>
      <c r="H37" s="45">
        <v>28.957528957528954</v>
      </c>
      <c r="I37" s="45">
        <v>32.549019607843135</v>
      </c>
      <c r="J37" s="39">
        <v>30.5</v>
      </c>
      <c r="K37" s="45">
        <f t="shared" si="0"/>
        <v>29.577464788732392</v>
      </c>
      <c r="M37" s="2">
        <v>213</v>
      </c>
    </row>
    <row r="38" spans="1:13" ht="17.25" customHeight="1" x14ac:dyDescent="0.25">
      <c r="A38" s="15" t="s">
        <v>42</v>
      </c>
      <c r="B38" s="35">
        <v>43</v>
      </c>
      <c r="C38" s="35">
        <v>29</v>
      </c>
      <c r="D38" s="35">
        <v>23</v>
      </c>
      <c r="E38" s="43">
        <v>30</v>
      </c>
      <c r="F38" s="40">
        <v>16</v>
      </c>
      <c r="G38" s="45">
        <v>35.833333333333336</v>
      </c>
      <c r="H38" s="45">
        <v>33.333333333333329</v>
      </c>
      <c r="I38" s="45">
        <v>31.506849315068493</v>
      </c>
      <c r="J38" s="39">
        <v>34.482758620689658</v>
      </c>
      <c r="K38" s="45">
        <f t="shared" si="0"/>
        <v>24.615384615384617</v>
      </c>
      <c r="M38" s="2">
        <v>65</v>
      </c>
    </row>
    <row r="39" spans="1:13" ht="17.25" customHeight="1" x14ac:dyDescent="0.25">
      <c r="A39" s="15" t="s">
        <v>43</v>
      </c>
      <c r="B39" s="35">
        <v>90</v>
      </c>
      <c r="C39" s="35">
        <v>71</v>
      </c>
      <c r="D39" s="35">
        <v>89</v>
      </c>
      <c r="E39" s="43">
        <v>60</v>
      </c>
      <c r="F39" s="40">
        <v>65</v>
      </c>
      <c r="G39" s="45">
        <v>26.627218934911244</v>
      </c>
      <c r="H39" s="45">
        <v>26.394052044609666</v>
      </c>
      <c r="I39" s="45">
        <v>32.36363636363636</v>
      </c>
      <c r="J39" s="39">
        <v>29.850746268656714</v>
      </c>
      <c r="K39" s="45">
        <f t="shared" si="0"/>
        <v>28.888888888888886</v>
      </c>
      <c r="M39" s="2">
        <v>225</v>
      </c>
    </row>
    <row r="40" spans="1:13" ht="17.25" customHeight="1" x14ac:dyDescent="0.25">
      <c r="A40" s="15" t="s">
        <v>44</v>
      </c>
      <c r="B40" s="35">
        <v>78</v>
      </c>
      <c r="C40" s="35">
        <v>52</v>
      </c>
      <c r="D40" s="35">
        <v>44</v>
      </c>
      <c r="E40" s="43">
        <v>34</v>
      </c>
      <c r="F40" s="40">
        <v>49</v>
      </c>
      <c r="G40" s="45">
        <v>41.48936170212766</v>
      </c>
      <c r="H40" s="45">
        <v>36.363636363636367</v>
      </c>
      <c r="I40" s="45">
        <v>37.931034482758619</v>
      </c>
      <c r="J40" s="39">
        <v>33.009708737864081</v>
      </c>
      <c r="K40" s="45">
        <f t="shared" si="0"/>
        <v>39.200000000000003</v>
      </c>
      <c r="M40" s="2">
        <v>125</v>
      </c>
    </row>
  </sheetData>
  <mergeCells count="4">
    <mergeCell ref="B2:F2"/>
    <mergeCell ref="A2:A3"/>
    <mergeCell ref="G2:K2"/>
    <mergeCell ref="A1:K1"/>
  </mergeCells>
  <phoneticPr fontId="0" type="noConversion"/>
  <pageMargins left="0.78740157480314965" right="0.78740157480314965" top="0.78740157480314965" bottom="0.59055118110236227" header="0.31496062992125984" footer="0.11811023622047245"/>
  <pageSetup paperSize="9" orientation="portrait" r:id="rId1"/>
  <headerFooter alignWithMargins="0">
    <oddHeader>&amp;C&amp;"Times New Roman,обычный"&amp;12&amp;P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Числ_МО</vt:lpstr>
      <vt:lpstr>ЕДН_МО</vt:lpstr>
      <vt:lpstr>Браки_МО</vt:lpstr>
      <vt:lpstr>Разводы_МО</vt:lpstr>
      <vt:lpstr>Вне брака_МО</vt:lpstr>
      <vt:lpstr>'Вне брака_МО'!Область_печати</vt:lpstr>
      <vt:lpstr>ЕДН_МО!Область_печати</vt:lpstr>
      <vt:lpstr>Разводы_МО!Область_печати</vt:lpstr>
    </vt:vector>
  </TitlesOfParts>
  <Manager/>
  <Company>gksur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countman1</dc:creator>
  <cp:keywords/>
  <dc:description/>
  <cp:lastModifiedBy>1642581</cp:lastModifiedBy>
  <cp:revision/>
  <dcterms:created xsi:type="dcterms:W3CDTF">2001-03-22T05:59:56Z</dcterms:created>
  <dcterms:modified xsi:type="dcterms:W3CDTF">2021-09-24T23:47:35Z</dcterms:modified>
  <cp:category/>
  <cp:contentStatus/>
</cp:coreProperties>
</file>