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Work/Papers Information/Requirements extraction paper/"/>
    </mc:Choice>
  </mc:AlternateContent>
  <xr:revisionPtr revIDLastSave="0" documentId="13_ncr:1_{866A49F0-B53C-DF47-B586-2B01BF9909E8}" xr6:coauthVersionLast="36" xr6:coauthVersionMax="36" xr10:uidLastSave="{00000000-0000-0000-0000-000000000000}"/>
  <bookViews>
    <workbookView xWindow="2720" yWindow="1980" windowWidth="28040" windowHeight="17440" activeTab="5" xr2:uid="{6FA45C34-2F56-5D4B-A5AA-7FB398AD51C4}"/>
  </bookViews>
  <sheets>
    <sheet name="Arsenal" sheetId="1" r:id="rId1"/>
    <sheet name="CARA" sheetId="4" r:id="rId2"/>
    <sheet name="BtC" sheetId="6" r:id="rId3"/>
    <sheet name="Cruise Control" sheetId="5" r:id="rId4"/>
    <sheet name="Aggregated" sheetId="3" r:id="rId5"/>
    <sheet name="AVG Performance" sheetId="7" r:id="rId6"/>
  </sheets>
  <definedNames>
    <definedName name="_xlnm._FilterDatabase" localSheetId="4" hidden="1">Aggregated!$K$1:$K$52</definedName>
    <definedName name="_xlnm._FilterDatabase" localSheetId="3" hidden="1">'Cruise Control'!$AA$1:$AA$44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C4" i="7"/>
  <c r="D4" i="7"/>
  <c r="E4" i="7"/>
  <c r="F4" i="7"/>
  <c r="C5" i="7"/>
  <c r="D5" i="7"/>
  <c r="E5" i="7"/>
  <c r="F5" i="7"/>
  <c r="C6" i="7"/>
  <c r="D6" i="7"/>
  <c r="E6" i="7"/>
  <c r="F6" i="7"/>
  <c r="D2" i="7"/>
  <c r="E2" i="7"/>
  <c r="F2" i="7"/>
  <c r="C2" i="7"/>
  <c r="H46" i="6"/>
  <c r="E50" i="6"/>
  <c r="D50" i="6" s="1"/>
  <c r="F50" i="6"/>
  <c r="H50" i="6"/>
  <c r="H63" i="5"/>
  <c r="F63" i="5"/>
  <c r="E63" i="5"/>
  <c r="L63" i="5" s="1"/>
  <c r="D63" i="5"/>
  <c r="L62" i="5"/>
  <c r="J62" i="5"/>
  <c r="I62" i="5"/>
  <c r="K62" i="5" s="1"/>
  <c r="F62" i="5"/>
  <c r="E62" i="5"/>
  <c r="D62" i="5"/>
  <c r="H61" i="5"/>
  <c r="F61" i="5"/>
  <c r="E61" i="5"/>
  <c r="I61" i="5" s="1"/>
  <c r="L60" i="5"/>
  <c r="H60" i="5"/>
  <c r="E60" i="5"/>
  <c r="J60" i="5" s="1"/>
  <c r="D60" i="5"/>
  <c r="H59" i="5"/>
  <c r="F59" i="5"/>
  <c r="E59" i="5"/>
  <c r="L59" i="5" s="1"/>
  <c r="D59" i="5"/>
  <c r="J50" i="6" l="1"/>
  <c r="L50" i="6"/>
  <c r="I50" i="6"/>
  <c r="J61" i="5"/>
  <c r="K61" i="5" s="1"/>
  <c r="I63" i="5"/>
  <c r="J63" i="5"/>
  <c r="J59" i="5"/>
  <c r="L61" i="5"/>
  <c r="I60" i="5"/>
  <c r="K60" i="5" s="1"/>
  <c r="I59" i="5"/>
  <c r="K59" i="5" s="1"/>
  <c r="Z32" i="6"/>
  <c r="Z52" i="3"/>
  <c r="K50" i="6" l="1"/>
  <c r="K63" i="5"/>
  <c r="H28" i="4"/>
  <c r="F28" i="4"/>
  <c r="E28" i="4"/>
  <c r="J28" i="4" s="1"/>
  <c r="H40" i="1"/>
  <c r="F40" i="1"/>
  <c r="E40" i="1"/>
  <c r="D40" i="1" s="1"/>
  <c r="H68" i="3"/>
  <c r="F68" i="3"/>
  <c r="E68" i="3"/>
  <c r="J68" i="3" s="1"/>
  <c r="H36" i="1"/>
  <c r="H24" i="4"/>
  <c r="H64" i="3"/>
  <c r="AD24" i="1"/>
  <c r="X24" i="1"/>
  <c r="X52" i="3"/>
  <c r="S52" i="3"/>
  <c r="S12" i="4"/>
  <c r="X12" i="4"/>
  <c r="D28" i="4" l="1"/>
  <c r="I28" i="4"/>
  <c r="K28" i="4" s="1"/>
  <c r="L28" i="4"/>
  <c r="L40" i="1"/>
  <c r="I40" i="1"/>
  <c r="J40" i="1"/>
  <c r="I68" i="3"/>
  <c r="K68" i="3" s="1"/>
  <c r="L68" i="3"/>
  <c r="D68" i="3"/>
  <c r="E47" i="5"/>
  <c r="X47" i="5"/>
  <c r="E52" i="3"/>
  <c r="AF12" i="4"/>
  <c r="AG12" i="4"/>
  <c r="AH12" i="4"/>
  <c r="AI12" i="4"/>
  <c r="E12" i="4"/>
  <c r="E24" i="1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F46" i="6" s="1"/>
  <c r="Y32" i="6"/>
  <c r="AA32" i="6"/>
  <c r="AB32" i="6"/>
  <c r="AC32" i="6"/>
  <c r="AD32" i="6"/>
  <c r="AE32" i="6"/>
  <c r="AF32" i="6"/>
  <c r="AG32" i="6"/>
  <c r="E32" i="6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Y24" i="1"/>
  <c r="Z24" i="1"/>
  <c r="AA24" i="1"/>
  <c r="AB24" i="1"/>
  <c r="AC24" i="1"/>
  <c r="AE24" i="1"/>
  <c r="AF24" i="1"/>
  <c r="F24" i="1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U12" i="4"/>
  <c r="V12" i="4"/>
  <c r="W12" i="4"/>
  <c r="Y12" i="4"/>
  <c r="Z12" i="4"/>
  <c r="AA12" i="4"/>
  <c r="AB12" i="4"/>
  <c r="AC12" i="4"/>
  <c r="AD12" i="4"/>
  <c r="AE12" i="4"/>
  <c r="E47" i="6" l="1"/>
  <c r="D47" i="6"/>
  <c r="D46" i="6"/>
  <c r="E46" i="6"/>
  <c r="H47" i="6"/>
  <c r="F48" i="6"/>
  <c r="F49" i="6"/>
  <c r="E49" i="6"/>
  <c r="D49" i="6"/>
  <c r="E48" i="6"/>
  <c r="H48" i="6"/>
  <c r="F24" i="4"/>
  <c r="H27" i="4"/>
  <c r="E25" i="4"/>
  <c r="E24" i="4"/>
  <c r="D24" i="4"/>
  <c r="F27" i="4"/>
  <c r="F26" i="4"/>
  <c r="D27" i="4"/>
  <c r="E26" i="4"/>
  <c r="E27" i="4"/>
  <c r="D26" i="4"/>
  <c r="F36" i="1"/>
  <c r="H39" i="1"/>
  <c r="H37" i="1"/>
  <c r="F38" i="1"/>
  <c r="F39" i="1"/>
  <c r="D39" i="1"/>
  <c r="E38" i="1"/>
  <c r="E39" i="1"/>
  <c r="D38" i="1"/>
  <c r="D37" i="1"/>
  <c r="E37" i="1"/>
  <c r="K40" i="1"/>
  <c r="E36" i="1"/>
  <c r="D36" i="1"/>
  <c r="F12" i="4"/>
  <c r="D25" i="4" s="1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Z47" i="5"/>
  <c r="AA47" i="5"/>
  <c r="AB47" i="5"/>
  <c r="AC47" i="5"/>
  <c r="AD47" i="5"/>
  <c r="AE47" i="5"/>
  <c r="AF47" i="5"/>
  <c r="AG47" i="5"/>
  <c r="F47" i="5"/>
  <c r="G52" i="3"/>
  <c r="H52" i="3"/>
  <c r="I52" i="3"/>
  <c r="J52" i="3"/>
  <c r="K52" i="3"/>
  <c r="L52" i="3"/>
  <c r="M52" i="3"/>
  <c r="N52" i="3"/>
  <c r="O52" i="3"/>
  <c r="P52" i="3"/>
  <c r="Q52" i="3"/>
  <c r="R52" i="3"/>
  <c r="T52" i="3"/>
  <c r="U52" i="3"/>
  <c r="V52" i="3"/>
  <c r="W52" i="3"/>
  <c r="Y52" i="3"/>
  <c r="AA52" i="3"/>
  <c r="AB52" i="3"/>
  <c r="H66" i="3" s="1"/>
  <c r="AC52" i="3"/>
  <c r="AD52" i="3"/>
  <c r="AE52" i="3"/>
  <c r="AF52" i="3"/>
  <c r="AG52" i="3"/>
  <c r="F52" i="3"/>
  <c r="L49" i="6" l="1"/>
  <c r="I49" i="6"/>
  <c r="J49" i="6"/>
  <c r="I48" i="6"/>
  <c r="J48" i="6"/>
  <c r="L48" i="6"/>
  <c r="L46" i="6"/>
  <c r="J46" i="6"/>
  <c r="I46" i="6"/>
  <c r="K46" i="6" s="1"/>
  <c r="J47" i="6"/>
  <c r="L47" i="6"/>
  <c r="I47" i="6"/>
  <c r="F66" i="3"/>
  <c r="F67" i="3"/>
  <c r="E66" i="3"/>
  <c r="F64" i="3"/>
  <c r="L24" i="4"/>
  <c r="J24" i="4"/>
  <c r="I24" i="4"/>
  <c r="J25" i="4"/>
  <c r="I27" i="4"/>
  <c r="L27" i="4"/>
  <c r="J27" i="4"/>
  <c r="H25" i="4"/>
  <c r="I25" i="4" s="1"/>
  <c r="L26" i="4"/>
  <c r="J26" i="4"/>
  <c r="I26" i="4"/>
  <c r="K26" i="4" s="1"/>
  <c r="I36" i="1"/>
  <c r="J36" i="1"/>
  <c r="K36" i="1" s="1"/>
  <c r="L36" i="1"/>
  <c r="L37" i="1"/>
  <c r="J37" i="1"/>
  <c r="I37" i="1"/>
  <c r="L39" i="1"/>
  <c r="I39" i="1"/>
  <c r="J39" i="1"/>
  <c r="J38" i="1"/>
  <c r="I38" i="1"/>
  <c r="L38" i="1"/>
  <c r="D67" i="3"/>
  <c r="E67" i="3"/>
  <c r="H65" i="3"/>
  <c r="D65" i="3"/>
  <c r="E65" i="3"/>
  <c r="D64" i="3"/>
  <c r="E64" i="3"/>
  <c r="K38" i="1" l="1"/>
  <c r="K27" i="4"/>
  <c r="K47" i="6"/>
  <c r="K48" i="6"/>
  <c r="K49" i="6"/>
  <c r="I66" i="3"/>
  <c r="J66" i="3"/>
  <c r="L66" i="3"/>
  <c r="L25" i="4"/>
  <c r="K24" i="4"/>
  <c r="K25" i="4"/>
  <c r="K39" i="1"/>
  <c r="K37" i="1"/>
  <c r="L67" i="3"/>
  <c r="I67" i="3"/>
  <c r="J67" i="3"/>
  <c r="J65" i="3"/>
  <c r="I65" i="3"/>
  <c r="L65" i="3"/>
  <c r="J64" i="3"/>
  <c r="I64" i="3"/>
  <c r="L64" i="3"/>
  <c r="K66" i="3" l="1"/>
  <c r="K65" i="3"/>
  <c r="K64" i="3"/>
  <c r="K67" i="3"/>
</calcChain>
</file>

<file path=xl/sharedStrings.xml><?xml version="1.0" encoding="utf-8"?>
<sst xmlns="http://schemas.openxmlformats.org/spreadsheetml/2006/main" count="690" uniqueCount="318">
  <si>
    <t>A</t>
  </si>
  <si>
    <t>ReqID</t>
  </si>
  <si>
    <t>PrimReqText</t>
  </si>
  <si>
    <t>PReqID</t>
  </si>
  <si>
    <t>Components Extraction</t>
  </si>
  <si>
    <t>Failure cause</t>
  </si>
  <si>
    <t>DSSAM</t>
  </si>
  <si>
    <t>EnhancedDSSAM</t>
  </si>
  <si>
    <t>TempReqId-2</t>
  </si>
  <si>
    <t xml:space="preserve"> if the regulator mode equals RCMVAL_init , the output regulator status shall be set to RCMVAL_init .</t>
  </si>
  <si>
    <t>correct</t>
  </si>
  <si>
    <t>[TempReqId-1</t>
  </si>
  <si>
    <t>if the regulator mode equals RCMVAL_init , the output regulator status shall be set to RCMVAL_init .</t>
  </si>
  <si>
    <t>TempReqId-19</t>
  </si>
  <si>
    <t>when the reset equals RCMVAL_true , the regulator mode shall be set to RCMVAL_init .</t>
  </si>
  <si>
    <t>[TempReqId-18</t>
  </si>
  <si>
    <t>if the monitor mode equals RCMVAL_failed , the regulator mode shall never be set to RCMVAL_normal .</t>
  </si>
  <si>
    <t>if the monitor mode equals RCMVAL_failed , the regulator mode shall never be set to RCMVAL_normal.</t>
  </si>
  <si>
    <t>[TempReqId-17</t>
  </si>
  <si>
    <t>Slot Count</t>
  </si>
  <si>
    <t>Ex Comps</t>
  </si>
  <si>
    <t>Ex Slots</t>
  </si>
  <si>
    <t>Comps Count</t>
  </si>
  <si>
    <t>TempReqId-1</t>
  </si>
  <si>
    <t xml:space="preserve"> if the monitor status equals RCMVAL_false , the monitor init timeout shall be set to RCMVAL_true .</t>
  </si>
  <si>
    <t xml:space="preserve"> if the monitor status equals RCMVAL_true , the monitor init timeout shall be set to RCMVAL_false .</t>
  </si>
  <si>
    <t>TempReqId-16</t>
  </si>
  <si>
    <t>TempReqId-15</t>
  </si>
  <si>
    <t xml:space="preserve"> the monitor mode shall be initialized to RCMVAL_init .</t>
  </si>
  <si>
    <t>TempReqId-14</t>
  </si>
  <si>
    <t>if the regulator status equals RCMVAL_false , the regulator init timeout shall be set to RCMVAL_true .</t>
  </si>
  <si>
    <t>TempReqId-13</t>
  </si>
  <si>
    <t>if the regulator status equals RCMVAL_true , the regulator init timeout shall be set to RCMVAL_false .</t>
  </si>
  <si>
    <t>TempReqId-12</t>
  </si>
  <si>
    <t>the regulator mode shall be initialized to RCMVAL_init .</t>
  </si>
  <si>
    <t>TempReqId-11</t>
  </si>
  <si>
    <t>TempReqId-10</t>
  </si>
  <si>
    <t>the manage monitor interface mode shall be set to the monitor mode .</t>
  </si>
  <si>
    <t>TempReqId-20</t>
  </si>
  <si>
    <t>when the regulator mode equals RCMVAL_init , the reset shall be set to RCMVAL_true .</t>
  </si>
  <si>
    <t>TempReqId-4</t>
  </si>
  <si>
    <t xml:space="preserve"> if the regulator mode equals RCMVAL_failed, when the signal is RCMVAL_ok, the output regulator status shall be set to RCMVAL_failed .</t>
  </si>
  <si>
    <t>TempReqId-3</t>
  </si>
  <si>
    <t>if the regulator mode equals RCMVAL_normal , the output regulator status shall be set to RCMVAL_status_on .</t>
  </si>
  <si>
    <t>TempReqId-6</t>
  </si>
  <si>
    <t>if the manage monitor interface mode equals RCMVAL_init , the output monitor status shall be set to RCMVAL_init .</t>
  </si>
  <si>
    <t xml:space="preserve"> if the regulator mode equals RCMVAL_failed , the heat control shall be set to RCMVAL_control_off .</t>
  </si>
  <si>
    <t>TempReqId-5</t>
  </si>
  <si>
    <t xml:space="preserve"> if the manage monitor interface mode equals RCMVAL_failed , the output monitor status shall be set to RCMVAL_failed .</t>
  </si>
  <si>
    <t>TempReqId-8</t>
  </si>
  <si>
    <t>if the manage monitor interface mode equals RCMVAL_normal , the output monitor status shall be set to RCMVAL_status_on .</t>
  </si>
  <si>
    <t>TempReqId-7</t>
  </si>
  <si>
    <t>TempReqId-9</t>
  </si>
  <si>
    <t xml:space="preserve"> if the monitor mode equals RCMVAL_init , the alarm control shall be set to RCMVAL_control_off .</t>
  </si>
  <si>
    <t>comments</t>
  </si>
  <si>
    <t>while increases comps size to 3</t>
  </si>
  <si>
    <t xml:space="preserve"> the display elements glow.</t>
  </si>
  <si>
    <t>req_28</t>
  </si>
  <si>
    <t>out of scope</t>
  </si>
  <si>
    <t>TempReqId-26</t>
  </si>
  <si>
    <t xml:space="preserve"> when the monitor receives for 5 time intervals no status signal &lt;ε&gt;, it sends a request RCMVAR_req to the station .</t>
  </si>
  <si>
    <t>S</t>
  </si>
  <si>
    <t>R</t>
  </si>
  <si>
    <t>C</t>
  </si>
  <si>
    <t>T</t>
  </si>
  <si>
    <t>SP</t>
  </si>
  <si>
    <t>EP</t>
  </si>
  <si>
    <t>SA</t>
  </si>
  <si>
    <t>EA</t>
  </si>
  <si>
    <t>Action</t>
  </si>
  <si>
    <t>Cond</t>
  </si>
  <si>
    <t>Trig</t>
  </si>
  <si>
    <t>Cond-Scope</t>
  </si>
  <si>
    <t xml:space="preserve">Found Comp/slot </t>
  </si>
  <si>
    <t>partially</t>
  </si>
  <si>
    <t>missed</t>
  </si>
  <si>
    <t>algorithm failure</t>
  </si>
  <si>
    <t>TempReqId-18</t>
  </si>
  <si>
    <t>when emergency button is pressed, the RCMTECHTERM_liquid_open_mixer_controller shall close RCMVAR_valve_0 .</t>
  </si>
  <si>
    <t>TempReqId-28</t>
  </si>
  <si>
    <t>while the aircraft is RCMVAL_onground, when RCMTECHTERM_reverse_thrust is commanded, the control system shall enable deployment of the thrust reverser .</t>
  </si>
  <si>
    <t>when RCMTECHTERM_liquid_level_2 is reached, the 60 second timer shall start .</t>
  </si>
  <si>
    <t>Ex Comp</t>
  </si>
  <si>
    <t>TempReqId-38</t>
  </si>
  <si>
    <t>the coffee machine shall produce hot drink every 10 seconds .</t>
  </si>
  <si>
    <t>while  thrust reverser door translation, the control system shall limit thrust to minimum idle .</t>
  </si>
  <si>
    <t>while RCMTECHTERM_liquid_level_2 is not reached, when RCMTECHTERM_liquid_level_1 is reached, the RCMTECHTERM_liquid_open_mixer_controller shall open RCMVAR_valve_1 before emergency button is pressed .</t>
  </si>
  <si>
    <t>while increases comps size to 5</t>
  </si>
  <si>
    <t>while increases comps size to 4</t>
  </si>
  <si>
    <t>TempReqId-36</t>
  </si>
  <si>
    <t xml:space="preserve">while serve sea conditions, when radar is sighting, the weapon operator shall fire a missile within 3 seconds </t>
  </si>
  <si>
    <t>TempReqId-24</t>
  </si>
  <si>
    <t>if the computed airspeed fault flag is set, the control system shall use modelled airspeed</t>
  </si>
  <si>
    <t>TempReqId-46</t>
  </si>
  <si>
    <t>while moving the window up, the RCMTECHTERM_engine_control_system shall be essentially RCMTECHTERM_single_fault_tolerant with respect to RCMVAR_lotc event .</t>
  </si>
  <si>
    <t>while RCMTECHTERM_liquid_level_1 is not reached, when start button is pressed, the RCMTECHTERM_liquid_open_mixer_controller shall open the RCMVAR_valve_0 before the emergency button is pressed .</t>
  </si>
  <si>
    <t>TempReqId-34</t>
  </si>
  <si>
    <t>if an obstacle is detected at least for 50 ms, the window down signal must be activated for minimum time frame of 1 second .</t>
  </si>
  <si>
    <t>excess words</t>
  </si>
  <si>
    <t>TempReqId-22</t>
  </si>
  <si>
    <t>the control system shall prevent engine overspeed .</t>
  </si>
  <si>
    <t>TempReqId-44</t>
  </si>
  <si>
    <t>the gates must be in the RCMTECHTERM_closed_state for 6 seconds before the RCMTECHTERM_railroad_crossing is safeguarded .</t>
  </si>
  <si>
    <t>[TempReqId-10</t>
  </si>
  <si>
    <t>if the RCMTECHTERM_personal_code is valid, RCMVAR_simplemat accepts the card .</t>
  </si>
  <si>
    <t>failed</t>
  </si>
  <si>
    <t>TempReqId-32</t>
  </si>
  <si>
    <t>if a single failure leads to RCMTECHTERM_deficient_aircraft_supplied_data, the RCMTECHTERM_engine_control_system shall not cause a hazardous engine effect .</t>
  </si>
  <si>
    <t>when emergency button is pressed, the RCMTECHTERM_liquid_open_mixer_controller shall close RCMVAR_valve_2</t>
  </si>
  <si>
    <t>TempReqId-42</t>
  </si>
  <si>
    <t>the inflow must be opened before the temperature sensor has relayed the value 400 .</t>
  </si>
  <si>
    <t>excess</t>
  </si>
  <si>
    <t>TempReqId-30</t>
  </si>
  <si>
    <t xml:space="preserve"> when selecting idle setting, if aircraft data is unavailable, the control system shall select idle approach .</t>
  </si>
  <si>
    <t>TempReqId-40</t>
  </si>
  <si>
    <t>if a defect is detected at a certain valve, the RCMTECHTERM_software_control_system must be switched off for 2 seconds .</t>
  </si>
  <si>
    <t>after the RCMTECHTERM_software_control_system is switched off, the RCMTECHTERM_redundant_pneumatic_control must be switched on .</t>
  </si>
  <si>
    <t>when countdown timer expires then the RCMTECHTERM_automatic_door_controller shall close door .</t>
  </si>
  <si>
    <t>timer equals to previous timer #Plus# 1</t>
  </si>
  <si>
    <t>when RCMTECHTERM_object_proximity_sensor is activated , the RCMTECHTERM_automatic_door_controller shall open door .</t>
  </si>
  <si>
    <t xml:space="preserve"> simplemat checks the RCMTECHTERM_personal_code .</t>
  </si>
  <si>
    <t>if timer greater than timeout then heater_command equal to error .</t>
  </si>
  <si>
    <t>incorrect grammar missing comma</t>
  </si>
  <si>
    <t xml:space="preserve">incorrect grammar </t>
  </si>
  <si>
    <t>when emergency button is pressed, the RCMTECHTERM_liquid_open_mixer_controller shall close RCMVAR_valve_1</t>
  </si>
  <si>
    <t>TempReqId-29</t>
  </si>
  <si>
    <t>while the aircraft is RCMVAL_inflight, if RCMTECHTERM_reverse_thrust is commanded, the control system shall inhibit RCMTECHTERM_thrust_reverser_deployment .</t>
  </si>
  <si>
    <t>TempReqId-17</t>
  </si>
  <si>
    <t>when 60 second timer expires, the 120 second timer shall start .</t>
  </si>
  <si>
    <t>TempReqId-39</t>
  </si>
  <si>
    <t>after the train has passed the RCMTECHTERM_railroad_crossing, the gates can be opened .</t>
  </si>
  <si>
    <t>TempReqId-27</t>
  </si>
  <si>
    <t>when the control system includes an overspeed protection function, the control system shall test the availability of the overspeed protection function before aircraft dispatch .</t>
  </si>
  <si>
    <t xml:space="preserve"> when RCMTECHTERM_liquid_level_2 is reached, the RCMTECHTERM_liquid_open_mixer_controller shall close RCMVAR_valve_1 .</t>
  </si>
  <si>
    <t>TempReqId-37</t>
  </si>
  <si>
    <t>the communication system shall sustain telephone contact with 10 callers while the absence of external power .</t>
  </si>
  <si>
    <t>TempReqId-25</t>
  </si>
  <si>
    <t xml:space="preserve"> while the aircraft is RCMVAL_inflight, the control system shall maintain engine fuel flow above xx .</t>
  </si>
  <si>
    <t>TempReqId-47</t>
  </si>
  <si>
    <t>when RCMTECHTERM_liquid_level_1 is reached, the RCMTECHTERM_liquid_open_mixer_controller shall close RCMVAR_valve_0 .</t>
  </si>
  <si>
    <t>TempReqId-35</t>
  </si>
  <si>
    <t>if an obstacle is detected for at least 50 milliseconds, the window down signal must be activated for at least 1 second .</t>
  </si>
  <si>
    <t>TempReqId-23</t>
  </si>
  <si>
    <t>when continuous ignition is commanded by the aircraft, the control system shall switch on continuous ignition .</t>
  </si>
  <si>
    <t>TempReqId-45</t>
  </si>
  <si>
    <t>while moving, the RCMTECHTERM_engine_control_system shall be essentially RCMTECHTERM_single_fault_tolerant with respect to RCMVAR_lotc event .</t>
  </si>
  <si>
    <t>TempReqId-33</t>
  </si>
  <si>
    <t>while in a RCMVAL_fullup configuration, the RCMTECHTERM_engine_control_system shall be essentially RCMTECHTERM_single_fault_tolerant with respect to RCMVAR_lotc event .</t>
  </si>
  <si>
    <t>TempReqId-21</t>
  </si>
  <si>
    <t>when emergency button is pressed, the RCMTECHTERM_liquid_open_mixer_controller shall stop stirring motor .</t>
  </si>
  <si>
    <t>TempReqId-31</t>
  </si>
  <si>
    <t xml:space="preserve"> when the RCMTECHTERM_engine_control_system changes operational mode, the RCMTECHTERM_engine_control_system shall maintain the engine within RCMTECHTERM_approved_operational_limits .</t>
  </si>
  <si>
    <t>TempReqId-43</t>
  </si>
  <si>
    <t>after the temperature sensor has relayed the value 350, the inflow is opened if the level of the tank is less than the minimum value .</t>
  </si>
  <si>
    <t>TempReqId-41</t>
  </si>
  <si>
    <t>the safeguard of a RCMTECHTERM_level_crossing is terminated, after the RCMTECHTERM_railroad_crossing has been completely vacated if the train had passed .</t>
  </si>
  <si>
    <t>when RCMTECHTERM_object_proximity_sensor is activated then the RCMTECHTERM_automatic_door_controller shall open door</t>
  </si>
  <si>
    <t>when RCMTECHTERM_door_closing_limit_sensor is activated then the RCMTECHTERM_automatic_door_controller shall stop door .</t>
  </si>
  <si>
    <t>when RCMTECHTERM_door_closing_limit_sensor is activated , the RCMTECHTERM_automatic_door_controller shall stop door .</t>
  </si>
  <si>
    <t>after transmission, the RCMTECHTERM_engine_control_system shall be essentially RCMTECHTERM_single_fault_tolerant with respect to RCMVAR_lotc event .</t>
  </si>
  <si>
    <t>wrong POS</t>
  </si>
  <si>
    <t>wrong TD</t>
  </si>
  <si>
    <t>excess words and expression</t>
  </si>
  <si>
    <t>unrecognized quanrifying reations and quantification order</t>
  </si>
  <si>
    <t>wrong stanford</t>
  </si>
  <si>
    <t>req_49</t>
  </si>
  <si>
    <t xml:space="preserve"> when a start_auto_control_button is enabled, the start_auto_control_button is enabled before it is pressed.</t>
  </si>
  <si>
    <t>req_48c1</t>
  </si>
  <si>
    <t>when termiante_auto_control_button is selected, a confirmation button is available.</t>
  </si>
  <si>
    <t>req_08</t>
  </si>
  <si>
    <t>if air_ok signal is low, auto_control_mode is terminated within 3 sec.</t>
  </si>
  <si>
    <t>if a valid blood_pressure is unavailable after at least 180 sec, manual_mode should be triggered.</t>
  </si>
  <si>
    <t>req_17c3</t>
  </si>
  <si>
    <t xml:space="preserve"> if alarm_reset_button is pressed, the alarm is disabled.</t>
  </si>
  <si>
    <t>req_01</t>
  </si>
  <si>
    <t>the cara will be operational when the RCMVAR_lstat is RCMVAL_poweredon.</t>
  </si>
  <si>
    <t>req_17c1</t>
  </si>
  <si>
    <t>when auto_control_mode is running, the cuff will be inflated.</t>
  </si>
  <si>
    <t>req_34</t>
  </si>
  <si>
    <t>when auto_control_mode is running, terminate_auto_control_button should be available.</t>
  </si>
  <si>
    <t>fa_4</t>
  </si>
  <si>
    <t>if the distance to the RCMTECHTERM_vehicle_ahead falls below the specified speed dependent safety distance, the vehicle brakes are activated.</t>
  </si>
  <si>
    <t>al_105</t>
  </si>
  <si>
    <t>if the driver holds the RCMTECHTERM_pitman_arm for more than 5 seconds to RCMVAL_tip_blinking_left, flashing is released for the left direction indicators before the RCMTECHTERM_pitman_arm leaves RCMVAL_tip_blinking_left.</t>
  </si>
  <si>
    <t>fa_6</t>
  </si>
  <si>
    <t>fa_35</t>
  </si>
  <si>
    <t xml:space="preserve"> when pressing the RCMTECHTERM_gas_pedal beyond 90, the speed limit is deactivated.</t>
  </si>
  <si>
    <t xml:space="preserve"> if the speed of the RCMTECHTERM_preceding_vehicle decreases below 20, the distance is set to 2.</t>
  </si>
  <si>
    <t>fa_99</t>
  </si>
  <si>
    <t>when both vehicles are standing, the absolute distance is regulated to 2m.</t>
  </si>
  <si>
    <t>when the RCMTECHTERM_preceding_vehicle is accelerating, the distance is set to 3 before the vehicle speed exceeds 20 .</t>
  </si>
  <si>
    <t>[fa_31</t>
  </si>
  <si>
    <t xml:space="preserve"> the current vehicle speed is adopted as speed limit.</t>
  </si>
  <si>
    <t>the duration of a flashing cycle is 1 second</t>
  </si>
  <si>
    <t>a subvoltage is present if the voltage in the vehicle electrical system is less than 8.5.</t>
  </si>
  <si>
    <t>if  the RCMTECHTERM_hazard_warning_light_switch is released, direction indicators flash synchronically.</t>
  </si>
  <si>
    <t>if the ignition key is in the ignition lock, the pulse ratio of bright to dark is 1.</t>
  </si>
  <si>
    <t>if the ignition key is not in the lock, the pulse ratio is 5.</t>
  </si>
  <si>
    <t xml:space="preserve"> if the light rotary switch is RCMVAL_auto, the adaptive RCMTECHTERM_high_beam_headlights are activated.</t>
  </si>
  <si>
    <t>the cognitive threshold of a human observer shall be set to the deviation that is less than 5</t>
  </si>
  <si>
    <t>hidden</t>
  </si>
  <si>
    <t>if the darkness switch is activated, the ambient lighting is not activated</t>
  </si>
  <si>
    <t xml:space="preserve"> if the RCMTECHTERM_brake_pedal exceeds the threshold value RCMVAR_m, the RCMTECHTERM_braking_force is strengthened to 100.</t>
  </si>
  <si>
    <t>if the daytime running light is activated, the low beam headlights are activated after starting the engine if the ignition key is in the ignition lock.</t>
  </si>
  <si>
    <t>when the ambient light is activated, the low beam headlights remain active.</t>
  </si>
  <si>
    <t>an overvoltage is present if the voltage in the vehicle electrical system is more than 14.</t>
  </si>
  <si>
    <t>if flashing cycles exceed 1000, the cumulated deviation must not exceed 5.</t>
  </si>
  <si>
    <t>if a subvoltage is present, the ambient light should not be available.</t>
  </si>
  <si>
    <t>fa_19</t>
  </si>
  <si>
    <t>the cruise control lever activates the cruise control.</t>
  </si>
  <si>
    <t>fa_36</t>
  </si>
  <si>
    <t>when the pressure on the RCMTECHTERM_gas_pedal decreases below 90, the speed limit is activated.</t>
  </si>
  <si>
    <t>fa_5</t>
  </si>
  <si>
    <t>if the maximum deceleration is RCMVAL_insufficient_to_stop before a collision with the RCMTECHTERM_vehicle_ahead, the vehicle warns the driver by acoustical signals for 1 seconds every 2 seconds.</t>
  </si>
  <si>
    <t xml:space="preserve"> the maximum deceleration is 5.</t>
  </si>
  <si>
    <t>al_144</t>
  </si>
  <si>
    <t>the maximum deviation of the pulse ratio should be below the cognitive threshold of a human observer.</t>
  </si>
  <si>
    <t>fa_32</t>
  </si>
  <si>
    <t xml:space="preserve"> if the speed limit function is activated, the current speed must not exceed the RCMTECHTERM_set_speed_limit.</t>
  </si>
  <si>
    <t>fa_86</t>
  </si>
  <si>
    <t>when the velocity window is below 20, the distance to the RCMTECHTERM_vehicle_ahead shall be calculated.</t>
  </si>
  <si>
    <t>if RCMTECHTERM_tip_blinking was activated shortly before the RCMTECHTERM_hazard_warning_light_switch is deactivated, it shall not be activated while the deactivation of the RCMTECHTERM_hazard_warning_light_switch.</t>
  </si>
  <si>
    <t>if a subvoltage is present, the adaptive RCMTECHTERM_high_beam_headlight should not be available.</t>
  </si>
  <si>
    <t>if  an emergency situation, the RCMTECHTERM_hazard_warning_light_switch is active before the car battery is empty.</t>
  </si>
  <si>
    <t xml:space="preserve"> if the camera recognizes the lights of an RCMTECHTERM_advancing_vehicle, the RCMTECHTERM_high_beam_headlight that is activated is reduced to low beam headlight within 5 seconds.</t>
  </si>
  <si>
    <t>if the darkness switch is activated, the RCMTECHTERM_cornering_light is not activated.</t>
  </si>
  <si>
    <t>if  the RCMTECHTERM_pitman_arm is pulled, the RCMTECHTERM_high_beam_headlight is activated.</t>
  </si>
  <si>
    <t>if the light rotary switch is RCMVAL_automatic, the low beam headlights are activated for at least 3 seconds when the exterior brightness is lower than a threshold RCMVAR_s1.</t>
  </si>
  <si>
    <t>if the exterior brightness exceeds a threshold RCMVAR_s2 that exceeds RCMVAR_s1, the low beam headlights are deactivated for at least 3 seconds.</t>
  </si>
  <si>
    <t>if an overvoltage is present, the headlight must be activated.</t>
  </si>
  <si>
    <t>the driver activates the low beam headlights when turning the light rotary switch to RCMVAL_exterior_lights_on.</t>
  </si>
  <si>
    <t>wrong grammar</t>
  </si>
  <si>
    <t>if a subvoltage is present, the RCMTECHTERM_cornering_light should not be available.</t>
  </si>
  <si>
    <t>fa_81</t>
  </si>
  <si>
    <t xml:space="preserve"> if RCMTECHTERM_advancing_vehicle is not recognized, the high beam illumination is restored within 2 seconds.</t>
  </si>
  <si>
    <t>the adaptive cruise control system issues acoustic alarm if the calculated distance is less than (current speed #Div# 3) #Mul# RCMVAR_t .</t>
  </si>
  <si>
    <t>text:  it issues visual warning if the calculated distance is less than (current speed #Div# 3) #Mul# RCMVAR_t2 .</t>
  </si>
  <si>
    <t>Wrong POS</t>
  </si>
  <si>
    <t>Wrong Stanford</t>
  </si>
  <si>
    <t>Ex comp</t>
  </si>
  <si>
    <t>Correct</t>
  </si>
  <si>
    <t>Missed</t>
  </si>
  <si>
    <t>Failur Cause</t>
  </si>
  <si>
    <t>partial</t>
  </si>
  <si>
    <t>comment</t>
  </si>
  <si>
    <t xml:space="preserve">the wipers are active while it rains </t>
  </si>
  <si>
    <t>if it rains for 1 minute , the wipers are activated within 30 seconds before the windscreen is dry .</t>
  </si>
  <si>
    <t>the airbag is not activated before a crash is detected .</t>
  </si>
  <si>
    <t>if it rains for 1 minute , the wipers are activated .</t>
  </si>
  <si>
    <t>the radio is powered continuously within 5 seconds .</t>
  </si>
  <si>
    <t>if it rains , the wipers are RCMVAL_on within 30 seconds .</t>
  </si>
  <si>
    <t>if it rains and the wipers are active , the wipers are active within 30 seconds .</t>
  </si>
  <si>
    <t>merged</t>
  </si>
  <si>
    <t>Initial Comps count</t>
  </si>
  <si>
    <t>Ex Inititial Comp</t>
  </si>
  <si>
    <t>the electricity circuit is active .</t>
  </si>
  <si>
    <t xml:space="preserve"> if a crash is detected , an emergency signal is sent continuously .</t>
  </si>
  <si>
    <t>if it rains for 1 minute , the wipers are active continuously within 1 minute .</t>
  </si>
  <si>
    <t>the fuel display blinks while the fuel level is low .</t>
  </si>
  <si>
    <t xml:space="preserve"> the wipers are active for at most 10 seconds while it rains .</t>
  </si>
  <si>
    <t>if a crash is detected , an emergency signal is sent continuously within 10 ms .</t>
  </si>
  <si>
    <t>the parking sensors beep while an obstacle is detected .</t>
  </si>
  <si>
    <t xml:space="preserve"> the fuel display blinks for at most 10 seconds if the fuel level is low .</t>
  </si>
  <si>
    <t>if it rains for 1 minute , the wipers are active for 30 seconds within 1 minute .</t>
  </si>
  <si>
    <t xml:space="preserve"> if it rains for 1 minute , the wipers are activated within 30 seconds .</t>
  </si>
  <si>
    <t>the airbag is activated only after a crash is detected .</t>
  </si>
  <si>
    <t xml:space="preserve"> if it rains , the wipers are RCMVAL_on exactly after 30 seconds .</t>
  </si>
  <si>
    <t>the motor is RCMVAL_on within 1 second .</t>
  </si>
  <si>
    <t>if it rains , the wipers are RCMVAL_on for 30 seconds .</t>
  </si>
  <si>
    <t>the light is RCMVAL_on .</t>
  </si>
  <si>
    <t>if it rains and the wipers are active , the wipers are active for 30 seconds .</t>
  </si>
  <si>
    <t>cooordination</t>
  </si>
  <si>
    <t>if it rains for 1 minute , the wipers are active for 30 seconds exactly within 1 minute .</t>
  </si>
  <si>
    <t xml:space="preserve"> the fuel display blinks if the fuel level is low .</t>
  </si>
  <si>
    <t>the parking sensors beep for at most 10 seconds while an obstacle is detected .</t>
  </si>
  <si>
    <t xml:space="preserve"> if a crash is detected , an emergency signal is sent within 10 ms .</t>
  </si>
  <si>
    <t># req</t>
  </si>
  <si>
    <t># prim req</t>
  </si>
  <si>
    <t>failed prim-req  by comp extraction</t>
  </si>
  <si>
    <t>failed prim-req  by DSSAM</t>
  </si>
  <si>
    <t>failed prim-req  by EnhancedDSSAM</t>
  </si>
  <si>
    <t>one req failed in extractiom</t>
  </si>
  <si>
    <t>if the RCMTECHTERM_personal_code is not valid, RCMVAR_simplemat rejects the card .</t>
  </si>
  <si>
    <t>if the distance to the RCMTECHTERM_preceding_vehicle increases above the speed_dependent safety distance, the vehicle accelerates within 2 seconds before the set speed is reached.</t>
  </si>
  <si>
    <t>recall = TP / (TP+FN) </t>
  </si>
  <si>
    <t>Precision = TP / (TP+FP)</t>
  </si>
  <si>
    <t>F-measure  = 2*(prec*recall)/(prec+recall) </t>
  </si>
  <si>
    <t>Accuracy = (TP + TN) / (TP+FP+TN+FN)</t>
  </si>
  <si>
    <t>intial components</t>
  </si>
  <si>
    <t>final components</t>
  </si>
  <si>
    <t>TP</t>
  </si>
  <si>
    <t>FP</t>
  </si>
  <si>
    <t>TN</t>
  </si>
  <si>
    <t>FN</t>
  </si>
  <si>
    <t>Accuracy</t>
  </si>
  <si>
    <t>detection rate</t>
  </si>
  <si>
    <t>Merged</t>
  </si>
  <si>
    <t>partial prim-req by EnhancedDSSAM</t>
  </si>
  <si>
    <t>partial prim-req by DSSAM</t>
  </si>
  <si>
    <t>Rel(Arguments /subComponents)</t>
  </si>
  <si>
    <t>Abs(Arguments /subComponents)</t>
  </si>
  <si>
    <t>Precition</t>
  </si>
  <si>
    <t>F-Measure</t>
  </si>
  <si>
    <t>Recall</t>
  </si>
  <si>
    <t>Precision</t>
  </si>
  <si>
    <t>F-Measure and Accuracy reflects the True performance of the Algorithms since they include (TP,TN,FP and FN)</t>
  </si>
  <si>
    <t>Comp Extraction Algo</t>
  </si>
  <si>
    <t>DSSAM Algo</t>
  </si>
  <si>
    <t>Entire Prim- Req</t>
  </si>
  <si>
    <t>Perspective</t>
  </si>
  <si>
    <t>Criteria</t>
  </si>
  <si>
    <t>rel(Sub-components)</t>
  </si>
  <si>
    <t>new slot count</t>
  </si>
  <si>
    <t>New slot count</t>
  </si>
  <si>
    <t>Rel(Arguments)</t>
  </si>
  <si>
    <t>Rel(subComponents)</t>
  </si>
  <si>
    <t>Abs(Arguments)</t>
  </si>
  <si>
    <t xml:space="preserve">Calculated measures in this sheet reflect the average measures of the five data-sets measures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</si>
</sst>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2" fillId="7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textRotation="90"/>
    </xf>
    <xf numFmtId="2" fontId="0" fillId="6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 applyAlignment="1"/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9FE0"/>
      <color rgb="FFBA4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7101-CE86-4945-A964-25270FBF0AE8}">
  <dimension ref="A1:AF41"/>
  <sheetViews>
    <sheetView topLeftCell="A21" workbookViewId="0">
      <selection activeCell="C45" sqref="C45"/>
    </sheetView>
  </sheetViews>
  <sheetFormatPr baseColWidth="10" defaultRowHeight="16" x14ac:dyDescent="0.2"/>
  <cols>
    <col min="1" max="1" width="13.83203125" customWidth="1"/>
    <col min="2" max="2" width="11.33203125" customWidth="1"/>
    <col min="3" max="3" width="46.5" style="1" customWidth="1"/>
    <col min="4" max="4" width="10.1640625" style="1" customWidth="1"/>
    <col min="5" max="5" width="9" customWidth="1"/>
    <col min="6" max="6" width="11.6640625" style="1" customWidth="1"/>
    <col min="7" max="7" width="9.5" style="1" customWidth="1"/>
    <col min="8" max="8" width="3" customWidth="1"/>
    <col min="9" max="9" width="5.5" customWidth="1"/>
    <col min="10" max="12" width="5.33203125" customWidth="1"/>
    <col min="13" max="18" width="3" customWidth="1"/>
    <col min="19" max="19" width="3.83203125" customWidth="1"/>
    <col min="20" max="20" width="9" customWidth="1"/>
    <col min="21" max="21" width="10.5" customWidth="1"/>
    <col min="22" max="24" width="7.83203125" customWidth="1"/>
    <col min="25" max="25" width="11.5" customWidth="1"/>
    <col min="26" max="26" width="9.5" customWidth="1"/>
    <col min="27" max="27" width="7.6640625" customWidth="1"/>
    <col min="32" max="32" width="13.5" customWidth="1"/>
  </cols>
  <sheetData>
    <row r="1" spans="1:32" ht="16" customHeight="1" x14ac:dyDescent="0.2">
      <c r="A1" s="63" t="s">
        <v>1</v>
      </c>
      <c r="B1" s="63" t="s">
        <v>3</v>
      </c>
      <c r="C1" s="64" t="s">
        <v>2</v>
      </c>
      <c r="D1" s="65" t="s">
        <v>244</v>
      </c>
      <c r="E1" s="68" t="s">
        <v>253</v>
      </c>
      <c r="F1" s="64" t="s">
        <v>22</v>
      </c>
      <c r="G1" s="64" t="s">
        <v>19</v>
      </c>
      <c r="H1" s="71" t="s">
        <v>73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60" t="s">
        <v>4</v>
      </c>
      <c r="U1" s="61"/>
      <c r="V1" s="61"/>
      <c r="W1" s="61"/>
      <c r="X1" s="61"/>
      <c r="Y1" s="62"/>
      <c r="Z1" s="63" t="s">
        <v>6</v>
      </c>
      <c r="AA1" s="63"/>
      <c r="AB1" s="63"/>
      <c r="AC1" s="63"/>
      <c r="AD1" s="63"/>
      <c r="AE1" s="63"/>
      <c r="AF1" s="63"/>
    </row>
    <row r="2" spans="1:32" ht="16" customHeight="1" x14ac:dyDescent="0.2">
      <c r="A2" s="63"/>
      <c r="B2" s="63"/>
      <c r="C2" s="64"/>
      <c r="D2" s="66"/>
      <c r="E2" s="69"/>
      <c r="F2" s="64"/>
      <c r="G2" s="64"/>
      <c r="H2" s="72" t="s">
        <v>69</v>
      </c>
      <c r="I2" s="72"/>
      <c r="J2" s="72"/>
      <c r="K2" s="72" t="s">
        <v>70</v>
      </c>
      <c r="L2" s="72"/>
      <c r="M2" s="72" t="s">
        <v>71</v>
      </c>
      <c r="N2" s="72"/>
      <c r="O2" s="72" t="s">
        <v>72</v>
      </c>
      <c r="P2" s="72"/>
      <c r="Q2" s="72"/>
      <c r="R2" s="72"/>
      <c r="S2" s="73" t="s">
        <v>200</v>
      </c>
      <c r="T2" s="59" t="s">
        <v>239</v>
      </c>
      <c r="U2" s="59" t="s">
        <v>240</v>
      </c>
      <c r="V2" s="59" t="s">
        <v>243</v>
      </c>
      <c r="W2" s="57" t="s">
        <v>241</v>
      </c>
      <c r="X2" s="57" t="s">
        <v>252</v>
      </c>
      <c r="Y2" s="57" t="s">
        <v>242</v>
      </c>
      <c r="Z2" s="59" t="s">
        <v>20</v>
      </c>
      <c r="AA2" s="59" t="s">
        <v>21</v>
      </c>
      <c r="AB2" s="59" t="s">
        <v>10</v>
      </c>
      <c r="AC2" s="57" t="s">
        <v>243</v>
      </c>
      <c r="AD2" s="57" t="s">
        <v>111</v>
      </c>
      <c r="AE2" s="57" t="s">
        <v>75</v>
      </c>
      <c r="AF2" s="59" t="s">
        <v>5</v>
      </c>
    </row>
    <row r="3" spans="1:32" ht="34" x14ac:dyDescent="0.2">
      <c r="A3" s="63"/>
      <c r="B3" s="63"/>
      <c r="C3" s="64"/>
      <c r="D3" s="67"/>
      <c r="E3" s="70"/>
      <c r="F3" s="64"/>
      <c r="G3" s="64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68</v>
      </c>
      <c r="S3" s="74"/>
      <c r="T3" s="59"/>
      <c r="U3" s="59"/>
      <c r="V3" s="59"/>
      <c r="W3" s="58"/>
      <c r="X3" s="58"/>
      <c r="Y3" s="58"/>
      <c r="Z3" s="59"/>
      <c r="AA3" s="59"/>
      <c r="AB3" s="59"/>
      <c r="AC3" s="58"/>
      <c r="AD3" s="58"/>
      <c r="AE3" s="58"/>
      <c r="AF3" s="59"/>
    </row>
    <row r="4" spans="1:32" ht="34" x14ac:dyDescent="0.2">
      <c r="A4" t="s">
        <v>8</v>
      </c>
      <c r="B4">
        <v>1</v>
      </c>
      <c r="C4" s="1" t="s">
        <v>9</v>
      </c>
      <c r="E4" s="1">
        <v>2</v>
      </c>
      <c r="F4" s="1">
        <v>2</v>
      </c>
      <c r="G4" s="1">
        <v>2</v>
      </c>
      <c r="H4" s="5">
        <v>1</v>
      </c>
      <c r="I4" s="4"/>
      <c r="J4" s="4"/>
      <c r="K4" s="5">
        <v>1</v>
      </c>
      <c r="L4" s="4"/>
      <c r="M4" s="4"/>
      <c r="N4" s="4"/>
      <c r="O4" s="4"/>
      <c r="P4" s="4"/>
      <c r="Q4" s="4"/>
      <c r="R4" s="4"/>
      <c r="S4" s="19"/>
      <c r="T4">
        <v>2</v>
      </c>
      <c r="U4" s="3">
        <v>2</v>
      </c>
      <c r="Z4">
        <v>2</v>
      </c>
      <c r="AA4">
        <v>2</v>
      </c>
      <c r="AB4">
        <v>2</v>
      </c>
    </row>
    <row r="5" spans="1:32" ht="34" x14ac:dyDescent="0.2">
      <c r="A5" t="s">
        <v>11</v>
      </c>
      <c r="B5">
        <v>1</v>
      </c>
      <c r="C5" s="1" t="s">
        <v>12</v>
      </c>
      <c r="E5">
        <v>2</v>
      </c>
      <c r="F5" s="1">
        <v>2</v>
      </c>
      <c r="G5" s="1">
        <v>2</v>
      </c>
      <c r="H5" s="5">
        <v>1</v>
      </c>
      <c r="I5" s="4"/>
      <c r="J5" s="4"/>
      <c r="K5" s="5">
        <v>1</v>
      </c>
      <c r="L5" s="4"/>
      <c r="M5" s="4"/>
      <c r="N5" s="4"/>
      <c r="O5" s="4"/>
      <c r="P5" s="4"/>
      <c r="Q5" s="4"/>
      <c r="R5" s="4"/>
      <c r="S5" s="19"/>
      <c r="T5">
        <v>2</v>
      </c>
      <c r="U5" s="3">
        <v>2</v>
      </c>
      <c r="Z5">
        <v>2</v>
      </c>
      <c r="AA5">
        <v>2</v>
      </c>
      <c r="AB5">
        <v>2</v>
      </c>
    </row>
    <row r="6" spans="1:32" ht="34" x14ac:dyDescent="0.2">
      <c r="A6" t="s">
        <v>13</v>
      </c>
      <c r="B6">
        <v>1</v>
      </c>
      <c r="C6" s="1" t="s">
        <v>14</v>
      </c>
      <c r="E6">
        <v>2</v>
      </c>
      <c r="F6" s="1">
        <v>2</v>
      </c>
      <c r="G6" s="1">
        <v>2</v>
      </c>
      <c r="H6" s="5">
        <v>1</v>
      </c>
      <c r="I6" s="4"/>
      <c r="J6" s="4"/>
      <c r="K6" s="4"/>
      <c r="L6" s="4"/>
      <c r="M6" s="4">
        <v>1</v>
      </c>
      <c r="N6" s="4"/>
      <c r="O6" s="4"/>
      <c r="P6" s="4"/>
      <c r="Q6" s="4"/>
      <c r="R6" s="4"/>
      <c r="S6" s="4"/>
      <c r="T6">
        <v>2</v>
      </c>
      <c r="U6" s="3">
        <v>2</v>
      </c>
      <c r="Z6">
        <v>2</v>
      </c>
      <c r="AA6">
        <v>2</v>
      </c>
      <c r="AB6">
        <v>2</v>
      </c>
    </row>
    <row r="7" spans="1:32" ht="51" x14ac:dyDescent="0.2">
      <c r="A7" t="s">
        <v>15</v>
      </c>
      <c r="B7">
        <v>1</v>
      </c>
      <c r="C7" s="1" t="s">
        <v>17</v>
      </c>
      <c r="E7">
        <v>2</v>
      </c>
      <c r="F7" s="1">
        <v>2</v>
      </c>
      <c r="G7" s="1">
        <v>2</v>
      </c>
      <c r="H7" s="22">
        <v>1</v>
      </c>
      <c r="I7" s="4"/>
      <c r="J7" s="4"/>
      <c r="K7" s="22">
        <v>1</v>
      </c>
      <c r="L7" s="4"/>
      <c r="M7" s="4"/>
      <c r="N7" s="4"/>
      <c r="O7" s="4"/>
      <c r="P7" s="4"/>
      <c r="Q7" s="4"/>
      <c r="R7" s="4"/>
      <c r="S7" s="4"/>
      <c r="T7">
        <v>2</v>
      </c>
      <c r="U7" s="3">
        <v>2</v>
      </c>
      <c r="Z7">
        <v>2</v>
      </c>
      <c r="AA7">
        <v>2</v>
      </c>
      <c r="AB7">
        <v>2</v>
      </c>
    </row>
    <row r="8" spans="1:32" ht="51" x14ac:dyDescent="0.2">
      <c r="A8" t="s">
        <v>18</v>
      </c>
      <c r="B8">
        <v>1</v>
      </c>
      <c r="C8" s="1" t="s">
        <v>16</v>
      </c>
      <c r="E8">
        <v>2</v>
      </c>
      <c r="F8" s="1">
        <v>2</v>
      </c>
      <c r="G8" s="1">
        <v>2</v>
      </c>
      <c r="H8" s="22">
        <v>1</v>
      </c>
      <c r="I8" s="4"/>
      <c r="J8" s="4"/>
      <c r="K8" s="22">
        <v>1</v>
      </c>
      <c r="L8" s="4"/>
      <c r="M8" s="4"/>
      <c r="N8" s="4"/>
      <c r="O8" s="4"/>
      <c r="P8" s="4"/>
      <c r="Q8" s="4"/>
      <c r="R8" s="4"/>
      <c r="S8" s="4"/>
      <c r="T8">
        <v>2</v>
      </c>
      <c r="U8" s="3">
        <v>2</v>
      </c>
      <c r="Z8">
        <v>2</v>
      </c>
      <c r="AA8">
        <v>2</v>
      </c>
      <c r="AB8">
        <v>2</v>
      </c>
    </row>
    <row r="9" spans="1:32" ht="34" x14ac:dyDescent="0.2">
      <c r="A9" t="s">
        <v>26</v>
      </c>
      <c r="B9">
        <v>1</v>
      </c>
      <c r="C9" s="1" t="s">
        <v>24</v>
      </c>
      <c r="E9">
        <v>2</v>
      </c>
      <c r="F9" s="1">
        <v>2</v>
      </c>
      <c r="G9" s="1">
        <v>2</v>
      </c>
      <c r="H9" s="22">
        <v>1</v>
      </c>
      <c r="I9" s="4"/>
      <c r="J9" s="4"/>
      <c r="K9" s="22">
        <v>1</v>
      </c>
      <c r="L9" s="4"/>
      <c r="M9" s="4"/>
      <c r="N9" s="4"/>
      <c r="O9" s="4"/>
      <c r="P9" s="4"/>
      <c r="Q9" s="14"/>
      <c r="R9" s="4"/>
      <c r="S9" s="4"/>
      <c r="T9" s="1">
        <v>2</v>
      </c>
      <c r="U9" s="3">
        <v>2</v>
      </c>
      <c r="Z9" s="1">
        <v>2</v>
      </c>
      <c r="AA9" s="1">
        <v>2</v>
      </c>
      <c r="AB9">
        <v>2</v>
      </c>
    </row>
    <row r="10" spans="1:32" ht="34" x14ac:dyDescent="0.2">
      <c r="A10" t="s">
        <v>27</v>
      </c>
      <c r="B10">
        <v>1</v>
      </c>
      <c r="C10" s="1" t="s">
        <v>25</v>
      </c>
      <c r="E10" s="5">
        <v>2</v>
      </c>
      <c r="F10" s="1">
        <v>2</v>
      </c>
      <c r="G10" s="1">
        <v>2</v>
      </c>
      <c r="H10" s="22">
        <v>1</v>
      </c>
      <c r="I10" s="4"/>
      <c r="J10" s="4"/>
      <c r="K10" s="22">
        <v>1</v>
      </c>
      <c r="L10" s="4"/>
      <c r="M10" s="4"/>
      <c r="N10" s="4"/>
      <c r="O10" s="4"/>
      <c r="P10" s="4"/>
      <c r="Q10" s="4"/>
      <c r="R10" s="4"/>
      <c r="S10" s="4"/>
      <c r="T10" s="1">
        <v>2</v>
      </c>
      <c r="U10" s="3">
        <v>2</v>
      </c>
      <c r="Z10" s="1">
        <v>2</v>
      </c>
      <c r="AA10" s="1">
        <v>2</v>
      </c>
      <c r="AB10">
        <v>2</v>
      </c>
    </row>
    <row r="11" spans="1:32" ht="34" x14ac:dyDescent="0.2">
      <c r="A11" t="s">
        <v>29</v>
      </c>
      <c r="B11">
        <v>1</v>
      </c>
      <c r="C11" s="1" t="s">
        <v>28</v>
      </c>
      <c r="E11">
        <v>1</v>
      </c>
      <c r="F11" s="1">
        <v>1</v>
      </c>
      <c r="G11" s="1">
        <v>1</v>
      </c>
      <c r="H11" s="22">
        <v>1</v>
      </c>
      <c r="I11" s="14"/>
      <c r="J11" s="4"/>
      <c r="K11" s="14"/>
      <c r="L11" s="4"/>
      <c r="M11" s="4"/>
      <c r="N11" s="4"/>
      <c r="O11" s="4"/>
      <c r="P11" s="4"/>
      <c r="Q11" s="4"/>
      <c r="R11" s="4"/>
      <c r="S11" s="4"/>
      <c r="T11" s="1">
        <v>1</v>
      </c>
      <c r="U11" s="3">
        <v>1</v>
      </c>
      <c r="Z11" s="1">
        <v>1</v>
      </c>
      <c r="AA11" s="1">
        <v>1</v>
      </c>
      <c r="AB11">
        <v>1</v>
      </c>
    </row>
    <row r="12" spans="1:32" ht="34" x14ac:dyDescent="0.2">
      <c r="A12" t="s">
        <v>31</v>
      </c>
      <c r="B12">
        <v>1</v>
      </c>
      <c r="C12" s="1" t="s">
        <v>30</v>
      </c>
      <c r="E12">
        <v>2</v>
      </c>
      <c r="F12" s="1">
        <v>2</v>
      </c>
      <c r="G12" s="1">
        <v>2</v>
      </c>
      <c r="H12" s="23">
        <v>1</v>
      </c>
      <c r="I12" s="24"/>
      <c r="J12" s="24"/>
      <c r="K12" s="23">
        <v>1</v>
      </c>
      <c r="L12" s="24"/>
      <c r="M12" s="4"/>
      <c r="N12" s="4"/>
      <c r="O12" s="4"/>
      <c r="P12" s="4"/>
      <c r="Q12" s="4"/>
      <c r="R12" s="4"/>
      <c r="S12" s="4"/>
      <c r="T12" s="1">
        <v>2</v>
      </c>
      <c r="U12" s="3">
        <v>2</v>
      </c>
      <c r="Z12" s="1">
        <v>2</v>
      </c>
      <c r="AA12" s="1">
        <v>2</v>
      </c>
      <c r="AB12">
        <v>2</v>
      </c>
    </row>
    <row r="13" spans="1:32" ht="34" x14ac:dyDescent="0.2">
      <c r="A13" t="s">
        <v>33</v>
      </c>
      <c r="B13">
        <v>1</v>
      </c>
      <c r="C13" s="1" t="s">
        <v>32</v>
      </c>
      <c r="E13">
        <v>2</v>
      </c>
      <c r="F13" s="1">
        <v>2</v>
      </c>
      <c r="G13" s="1">
        <v>2</v>
      </c>
      <c r="H13" s="23">
        <v>1</v>
      </c>
      <c r="I13" s="24"/>
      <c r="J13" s="24"/>
      <c r="K13" s="23">
        <v>1</v>
      </c>
      <c r="L13" s="24"/>
      <c r="M13" s="4"/>
      <c r="N13" s="4"/>
      <c r="O13" s="4"/>
      <c r="P13" s="4"/>
      <c r="Q13" s="4"/>
      <c r="R13" s="4"/>
      <c r="S13" s="4"/>
      <c r="T13" s="1">
        <v>2</v>
      </c>
      <c r="U13" s="3">
        <v>2</v>
      </c>
      <c r="Z13" s="1">
        <v>2</v>
      </c>
      <c r="AA13" s="1">
        <v>2</v>
      </c>
      <c r="AB13">
        <v>2</v>
      </c>
    </row>
    <row r="14" spans="1:32" ht="34" x14ac:dyDescent="0.2">
      <c r="A14" t="s">
        <v>35</v>
      </c>
      <c r="B14">
        <v>1</v>
      </c>
      <c r="C14" s="1" t="s">
        <v>34</v>
      </c>
      <c r="E14">
        <v>1</v>
      </c>
      <c r="F14" s="1">
        <v>1</v>
      </c>
      <c r="G14" s="1">
        <v>1</v>
      </c>
      <c r="H14" s="22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">
        <v>1</v>
      </c>
      <c r="U14" s="3">
        <v>1</v>
      </c>
      <c r="Z14" s="1">
        <v>1</v>
      </c>
      <c r="AA14" s="1">
        <v>1</v>
      </c>
      <c r="AB14">
        <v>1</v>
      </c>
    </row>
    <row r="15" spans="1:32" ht="34" x14ac:dyDescent="0.2">
      <c r="A15" t="s">
        <v>36</v>
      </c>
      <c r="B15">
        <v>1</v>
      </c>
      <c r="C15" s="1" t="s">
        <v>37</v>
      </c>
      <c r="E15">
        <v>1</v>
      </c>
      <c r="F15" s="1">
        <v>1</v>
      </c>
      <c r="G15" s="1">
        <v>1</v>
      </c>
      <c r="H15" s="22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">
        <v>1</v>
      </c>
      <c r="U15" s="3">
        <v>1</v>
      </c>
      <c r="Z15" s="1">
        <v>1</v>
      </c>
      <c r="AA15" s="1">
        <v>1</v>
      </c>
      <c r="AB15">
        <v>1</v>
      </c>
    </row>
    <row r="16" spans="1:32" ht="34" x14ac:dyDescent="0.2">
      <c r="A16" t="s">
        <v>38</v>
      </c>
      <c r="B16">
        <v>1</v>
      </c>
      <c r="C16" s="1" t="s">
        <v>39</v>
      </c>
      <c r="E16">
        <v>2</v>
      </c>
      <c r="F16" s="1">
        <v>2</v>
      </c>
      <c r="G16" s="1">
        <v>2</v>
      </c>
      <c r="H16" s="22">
        <v>1</v>
      </c>
      <c r="I16" s="14"/>
      <c r="J16" s="4"/>
      <c r="K16" s="4"/>
      <c r="L16" s="4"/>
      <c r="M16" s="4">
        <v>1</v>
      </c>
      <c r="N16" s="4"/>
      <c r="O16" s="4"/>
      <c r="P16" s="4"/>
      <c r="Q16" s="4"/>
      <c r="R16" s="4"/>
      <c r="S16" s="4"/>
      <c r="T16" s="1">
        <v>2</v>
      </c>
      <c r="U16" s="3">
        <v>2</v>
      </c>
      <c r="Z16" s="1">
        <v>2</v>
      </c>
      <c r="AA16" s="1">
        <v>2</v>
      </c>
      <c r="AB16">
        <v>2</v>
      </c>
    </row>
    <row r="17" spans="1:32" ht="51" x14ac:dyDescent="0.2">
      <c r="A17" t="s">
        <v>40</v>
      </c>
      <c r="B17">
        <v>1</v>
      </c>
      <c r="C17" s="1" t="s">
        <v>41</v>
      </c>
      <c r="E17">
        <v>3</v>
      </c>
      <c r="F17" s="1">
        <v>3</v>
      </c>
      <c r="G17" s="1">
        <v>3</v>
      </c>
      <c r="H17" s="23">
        <v>1</v>
      </c>
      <c r="I17" s="24"/>
      <c r="J17" s="24"/>
      <c r="K17" s="23">
        <v>1</v>
      </c>
      <c r="L17" s="24"/>
      <c r="M17" s="4">
        <v>1</v>
      </c>
      <c r="N17" s="4"/>
      <c r="O17" s="4"/>
      <c r="P17" s="4"/>
      <c r="Q17" s="4"/>
      <c r="R17" s="4"/>
      <c r="S17" s="4"/>
      <c r="T17" s="1">
        <v>3</v>
      </c>
      <c r="U17" s="3">
        <v>3</v>
      </c>
      <c r="Z17" s="1">
        <v>3</v>
      </c>
      <c r="AA17" s="1">
        <v>3</v>
      </c>
      <c r="AB17">
        <v>3</v>
      </c>
    </row>
    <row r="18" spans="1:32" ht="51" x14ac:dyDescent="0.2">
      <c r="A18" t="s">
        <v>42</v>
      </c>
      <c r="B18">
        <v>1</v>
      </c>
      <c r="C18" s="1" t="s">
        <v>43</v>
      </c>
      <c r="E18">
        <v>2</v>
      </c>
      <c r="F18" s="1">
        <v>2</v>
      </c>
      <c r="G18" s="1">
        <v>2</v>
      </c>
      <c r="H18" s="23">
        <v>1</v>
      </c>
      <c r="I18" s="24"/>
      <c r="J18" s="24"/>
      <c r="K18" s="23">
        <v>1</v>
      </c>
      <c r="L18" s="24"/>
      <c r="M18" s="4"/>
      <c r="N18" s="4"/>
      <c r="O18" s="4"/>
      <c r="P18" s="4"/>
      <c r="Q18" s="4"/>
      <c r="R18" s="4"/>
      <c r="S18" s="4"/>
      <c r="T18" s="1">
        <v>2</v>
      </c>
      <c r="U18" s="3">
        <v>2</v>
      </c>
      <c r="Z18" s="1">
        <v>2</v>
      </c>
      <c r="AA18" s="1">
        <v>2</v>
      </c>
      <c r="AB18">
        <v>2</v>
      </c>
    </row>
    <row r="19" spans="1:32" ht="51" x14ac:dyDescent="0.2">
      <c r="A19" t="s">
        <v>44</v>
      </c>
      <c r="B19">
        <v>1</v>
      </c>
      <c r="C19" s="1" t="s">
        <v>45</v>
      </c>
      <c r="E19">
        <v>2</v>
      </c>
      <c r="F19" s="1">
        <v>2</v>
      </c>
      <c r="G19" s="1">
        <v>2</v>
      </c>
      <c r="H19" s="23">
        <v>1</v>
      </c>
      <c r="I19" s="24"/>
      <c r="J19" s="24"/>
      <c r="K19" s="23">
        <v>1</v>
      </c>
      <c r="L19" s="24"/>
      <c r="M19" s="4"/>
      <c r="N19" s="4"/>
      <c r="O19" s="4"/>
      <c r="P19" s="4"/>
      <c r="Q19" s="4"/>
      <c r="R19" s="4"/>
      <c r="S19" s="4"/>
      <c r="T19" s="1">
        <v>2</v>
      </c>
      <c r="U19" s="3">
        <v>2</v>
      </c>
      <c r="Z19" s="1">
        <v>2</v>
      </c>
      <c r="AA19" s="1">
        <v>2</v>
      </c>
      <c r="AB19">
        <v>2</v>
      </c>
    </row>
    <row r="20" spans="1:32" ht="34" x14ac:dyDescent="0.2">
      <c r="A20" t="s">
        <v>47</v>
      </c>
      <c r="B20">
        <v>1</v>
      </c>
      <c r="C20" s="1" t="s">
        <v>46</v>
      </c>
      <c r="E20">
        <v>2</v>
      </c>
      <c r="F20" s="1">
        <v>2</v>
      </c>
      <c r="G20" s="1">
        <v>2</v>
      </c>
      <c r="H20" s="23">
        <v>1</v>
      </c>
      <c r="I20" s="24"/>
      <c r="J20" s="24"/>
      <c r="K20" s="23">
        <v>1</v>
      </c>
      <c r="L20" s="24"/>
      <c r="M20" s="4"/>
      <c r="N20" s="4"/>
      <c r="O20" s="4"/>
      <c r="P20" s="4"/>
      <c r="Q20" s="4"/>
      <c r="R20" s="4"/>
      <c r="S20" s="4"/>
      <c r="T20" s="1">
        <v>2</v>
      </c>
      <c r="U20" s="3">
        <v>2</v>
      </c>
      <c r="Z20" s="1">
        <v>2</v>
      </c>
      <c r="AA20" s="1">
        <v>2</v>
      </c>
      <c r="AB20">
        <v>2</v>
      </c>
    </row>
    <row r="21" spans="1:32" ht="51" x14ac:dyDescent="0.2">
      <c r="A21" t="s">
        <v>49</v>
      </c>
      <c r="B21">
        <v>1</v>
      </c>
      <c r="C21" s="1" t="s">
        <v>48</v>
      </c>
      <c r="E21">
        <v>2</v>
      </c>
      <c r="F21" s="1">
        <v>2</v>
      </c>
      <c r="G21" s="1">
        <v>2</v>
      </c>
      <c r="H21" s="23">
        <v>1</v>
      </c>
      <c r="I21" s="24"/>
      <c r="J21" s="24"/>
      <c r="K21" s="23">
        <v>1</v>
      </c>
      <c r="L21" s="24"/>
      <c r="M21" s="4"/>
      <c r="N21" s="4"/>
      <c r="O21" s="4"/>
      <c r="P21" s="4"/>
      <c r="Q21" s="4"/>
      <c r="R21" s="4"/>
      <c r="S21" s="4"/>
      <c r="T21" s="1">
        <v>2</v>
      </c>
      <c r="U21" s="3">
        <v>2</v>
      </c>
      <c r="Z21" s="1">
        <v>2</v>
      </c>
      <c r="AA21" s="1">
        <v>2</v>
      </c>
      <c r="AB21">
        <v>2</v>
      </c>
    </row>
    <row r="22" spans="1:32" ht="51" x14ac:dyDescent="0.2">
      <c r="A22" t="s">
        <v>51</v>
      </c>
      <c r="B22">
        <v>1</v>
      </c>
      <c r="C22" s="1" t="s">
        <v>50</v>
      </c>
      <c r="E22">
        <v>2</v>
      </c>
      <c r="F22" s="1">
        <v>2</v>
      </c>
      <c r="G22" s="1">
        <v>2</v>
      </c>
      <c r="H22" s="23">
        <v>1</v>
      </c>
      <c r="I22" s="24"/>
      <c r="J22" s="24"/>
      <c r="K22" s="23">
        <v>1</v>
      </c>
      <c r="L22" s="24"/>
      <c r="M22" s="4"/>
      <c r="N22" s="4"/>
      <c r="O22" s="4"/>
      <c r="P22" s="4"/>
      <c r="Q22" s="4"/>
      <c r="R22" s="4"/>
      <c r="S22" s="4"/>
      <c r="T22" s="1">
        <v>2</v>
      </c>
      <c r="U22" s="3">
        <v>2</v>
      </c>
      <c r="Z22" s="1">
        <v>2</v>
      </c>
      <c r="AA22" s="1">
        <v>2</v>
      </c>
      <c r="AB22">
        <v>2</v>
      </c>
    </row>
    <row r="23" spans="1:32" ht="34" x14ac:dyDescent="0.2">
      <c r="A23" t="s">
        <v>52</v>
      </c>
      <c r="B23">
        <v>1</v>
      </c>
      <c r="C23" s="1" t="s">
        <v>53</v>
      </c>
      <c r="E23">
        <v>2</v>
      </c>
      <c r="F23" s="1">
        <v>2</v>
      </c>
      <c r="G23" s="1">
        <v>2</v>
      </c>
      <c r="H23" s="23">
        <v>1</v>
      </c>
      <c r="I23" s="24"/>
      <c r="J23" s="24"/>
      <c r="K23" s="23">
        <v>1</v>
      </c>
      <c r="L23" s="24"/>
      <c r="M23" s="4"/>
      <c r="N23" s="4"/>
      <c r="O23" s="4"/>
      <c r="P23" s="4"/>
      <c r="Q23" s="4"/>
      <c r="R23" s="4"/>
      <c r="S23" s="4"/>
      <c r="T23" s="1">
        <v>2</v>
      </c>
      <c r="U23" s="3">
        <v>2</v>
      </c>
      <c r="Z23" s="1">
        <v>2</v>
      </c>
      <c r="AA23" s="1">
        <v>2</v>
      </c>
      <c r="AB23">
        <v>2</v>
      </c>
    </row>
    <row r="24" spans="1:32" x14ac:dyDescent="0.2">
      <c r="E24" s="1">
        <f>SUM(E4:E23)</f>
        <v>38</v>
      </c>
      <c r="F24" s="1">
        <f>SUM(F4:F23)</f>
        <v>38</v>
      </c>
      <c r="G24" s="1">
        <f t="shared" ref="G24:AF24" si="0">SUM(G4:G23)</f>
        <v>38</v>
      </c>
      <c r="H24" s="1">
        <f t="shared" si="0"/>
        <v>20</v>
      </c>
      <c r="I24" s="1">
        <f t="shared" si="0"/>
        <v>0</v>
      </c>
      <c r="J24" s="1">
        <f t="shared" si="0"/>
        <v>0</v>
      </c>
      <c r="K24" s="1">
        <f t="shared" si="0"/>
        <v>15</v>
      </c>
      <c r="L24" s="1">
        <f t="shared" si="0"/>
        <v>0</v>
      </c>
      <c r="M24" s="1">
        <f t="shared" si="0"/>
        <v>3</v>
      </c>
      <c r="N24" s="1">
        <f t="shared" si="0"/>
        <v>0</v>
      </c>
      <c r="O24" s="1">
        <f t="shared" si="0"/>
        <v>0</v>
      </c>
      <c r="P24" s="1">
        <f t="shared" si="0"/>
        <v>0</v>
      </c>
      <c r="Q24" s="1">
        <f t="shared" si="0"/>
        <v>0</v>
      </c>
      <c r="R24" s="1">
        <f t="shared" si="0"/>
        <v>0</v>
      </c>
      <c r="S24" s="1">
        <f t="shared" si="0"/>
        <v>0</v>
      </c>
      <c r="T24" s="1">
        <f t="shared" si="0"/>
        <v>38</v>
      </c>
      <c r="U24" s="1">
        <f t="shared" si="0"/>
        <v>38</v>
      </c>
      <c r="V24" s="1">
        <f t="shared" si="0"/>
        <v>0</v>
      </c>
      <c r="W24" s="1">
        <f t="shared" si="0"/>
        <v>0</v>
      </c>
      <c r="X24" s="1">
        <f t="shared" si="0"/>
        <v>0</v>
      </c>
      <c r="Y24" s="1">
        <f t="shared" si="0"/>
        <v>0</v>
      </c>
      <c r="Z24" s="1">
        <f t="shared" si="0"/>
        <v>38</v>
      </c>
      <c r="AA24" s="1">
        <f t="shared" si="0"/>
        <v>38</v>
      </c>
      <c r="AB24" s="1">
        <f t="shared" si="0"/>
        <v>38</v>
      </c>
      <c r="AC24" s="1">
        <f t="shared" si="0"/>
        <v>0</v>
      </c>
      <c r="AD24" s="1">
        <f t="shared" si="0"/>
        <v>0</v>
      </c>
      <c r="AE24" s="1">
        <f t="shared" si="0"/>
        <v>0</v>
      </c>
      <c r="AF24" s="1">
        <f t="shared" si="0"/>
        <v>0</v>
      </c>
    </row>
    <row r="25" spans="1:32" x14ac:dyDescent="0.2"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32" x14ac:dyDescent="0.2"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32" ht="17" x14ac:dyDescent="0.2">
      <c r="C27" s="27" t="s">
        <v>276</v>
      </c>
      <c r="D27" s="26">
        <v>20</v>
      </c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32" ht="17" x14ac:dyDescent="0.2">
      <c r="C28" s="27" t="s">
        <v>277</v>
      </c>
      <c r="D28" s="26">
        <v>20</v>
      </c>
      <c r="H28" s="14"/>
      <c r="I28" s="1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32" x14ac:dyDescent="0.2">
      <c r="D29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32" ht="17" x14ac:dyDescent="0.2">
      <c r="C30" s="27" t="s">
        <v>278</v>
      </c>
      <c r="D30" s="26">
        <v>0</v>
      </c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32" ht="17" x14ac:dyDescent="0.2">
      <c r="C31" s="33" t="s">
        <v>279</v>
      </c>
      <c r="D31" s="29">
        <v>0</v>
      </c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32" ht="17" x14ac:dyDescent="0.2">
      <c r="C32" s="34" t="s">
        <v>298</v>
      </c>
      <c r="D32" s="30">
        <v>0</v>
      </c>
      <c r="H32" s="14"/>
      <c r="I32" s="1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19" x14ac:dyDescent="0.2"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2:19" x14ac:dyDescent="0.2"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2:19" ht="60" x14ac:dyDescent="0.2">
      <c r="B35" s="35" t="s">
        <v>309</v>
      </c>
      <c r="C35" s="35" t="s">
        <v>310</v>
      </c>
      <c r="D35" s="28" t="s">
        <v>295</v>
      </c>
      <c r="E35" s="37" t="s">
        <v>290</v>
      </c>
      <c r="F35" s="37" t="s">
        <v>291</v>
      </c>
      <c r="G35" s="37" t="s">
        <v>292</v>
      </c>
      <c r="H35" s="37" t="s">
        <v>293</v>
      </c>
      <c r="I35" s="37" t="s">
        <v>303</v>
      </c>
      <c r="J35" s="37" t="s">
        <v>301</v>
      </c>
      <c r="K35" s="37" t="s">
        <v>302</v>
      </c>
      <c r="L35" s="37" t="s">
        <v>294</v>
      </c>
      <c r="M35" s="4"/>
      <c r="N35" s="4"/>
      <c r="O35" s="4"/>
      <c r="P35" s="4"/>
      <c r="Q35" s="4"/>
      <c r="R35" s="4"/>
      <c r="S35" s="4"/>
    </row>
    <row r="36" spans="2:19" ht="51" x14ac:dyDescent="0.2">
      <c r="B36" s="36" t="s">
        <v>306</v>
      </c>
      <c r="C36" s="35" t="s">
        <v>288</v>
      </c>
      <c r="D36" s="38">
        <f>U24/E24</f>
        <v>1</v>
      </c>
      <c r="E36" s="20">
        <f>U24</f>
        <v>38</v>
      </c>
      <c r="F36" s="20">
        <f>X24+W24+V24</f>
        <v>0</v>
      </c>
      <c r="G36" s="20">
        <v>0</v>
      </c>
      <c r="H36" s="39">
        <f>D30</f>
        <v>0</v>
      </c>
      <c r="I36" s="40">
        <f>E36/(E36+H36)</f>
        <v>1</v>
      </c>
      <c r="J36" s="40">
        <f>E36/SUM(E36,F36)</f>
        <v>1</v>
      </c>
      <c r="K36" s="40">
        <f>2*(I36*J36)/(I36+J36)</f>
        <v>1</v>
      </c>
      <c r="L36" s="40">
        <f>(E36+G36)/(E36+F36+G36+H36)</f>
        <v>1</v>
      </c>
      <c r="M36" s="4"/>
      <c r="N36" s="4"/>
      <c r="O36" s="4"/>
      <c r="P36" s="4"/>
      <c r="Q36" s="4"/>
      <c r="R36" s="4"/>
      <c r="S36" s="4"/>
    </row>
    <row r="37" spans="2:19" x14ac:dyDescent="0.2">
      <c r="B37" s="54" t="s">
        <v>307</v>
      </c>
      <c r="C37" s="35" t="s">
        <v>289</v>
      </c>
      <c r="D37" s="38">
        <f>Z24/F24</f>
        <v>1</v>
      </c>
      <c r="E37" s="20">
        <f>Z24</f>
        <v>38</v>
      </c>
      <c r="F37" s="20">
        <v>0</v>
      </c>
      <c r="G37" s="20">
        <v>0</v>
      </c>
      <c r="H37" s="20">
        <f>F24-Z24</f>
        <v>0</v>
      </c>
      <c r="I37" s="40">
        <f t="shared" ref="I37:I40" si="1">E37/(E37+H37)</f>
        <v>1</v>
      </c>
      <c r="J37" s="40">
        <f t="shared" ref="J37:J40" si="2">E37/SUM(E37,F37)</f>
        <v>1</v>
      </c>
      <c r="K37" s="40">
        <f t="shared" ref="K37:K40" si="3">2*(I37*J37)/(I37+J37)</f>
        <v>1</v>
      </c>
      <c r="L37" s="40">
        <f t="shared" ref="L37:L40" si="4">(E37+G37)/(E37+F37+G37+H37)</f>
        <v>1</v>
      </c>
      <c r="M37" s="4"/>
      <c r="N37" s="4"/>
      <c r="O37" s="4"/>
      <c r="P37" s="4"/>
      <c r="Q37" s="4"/>
      <c r="R37" s="4"/>
      <c r="S37" s="4"/>
    </row>
    <row r="38" spans="2:19" x14ac:dyDescent="0.2">
      <c r="B38" s="55"/>
      <c r="C38" s="35" t="s">
        <v>315</v>
      </c>
      <c r="D38" s="38">
        <f>AB24/AA24</f>
        <v>1</v>
      </c>
      <c r="E38" s="20">
        <f>AB24</f>
        <v>38</v>
      </c>
      <c r="F38" s="20">
        <f>AC24+AD24+AE24</f>
        <v>0</v>
      </c>
      <c r="G38" s="20">
        <v>0</v>
      </c>
      <c r="H38" s="20">
        <v>0</v>
      </c>
      <c r="I38" s="40">
        <f t="shared" si="1"/>
        <v>1</v>
      </c>
      <c r="J38" s="40">
        <f t="shared" si="2"/>
        <v>1</v>
      </c>
      <c r="K38" s="40">
        <f t="shared" si="3"/>
        <v>1</v>
      </c>
      <c r="L38" s="40">
        <f t="shared" si="4"/>
        <v>1</v>
      </c>
      <c r="M38" s="4"/>
      <c r="N38" s="4"/>
      <c r="O38" s="4"/>
      <c r="P38" s="4"/>
      <c r="Q38" s="4"/>
      <c r="R38" s="4"/>
      <c r="S38" s="4"/>
    </row>
    <row r="39" spans="2:19" ht="17" customHeight="1" x14ac:dyDescent="0.2">
      <c r="B39" s="56"/>
      <c r="C39" s="35" t="s">
        <v>316</v>
      </c>
      <c r="D39" s="38">
        <f>AB24/G24</f>
        <v>1</v>
      </c>
      <c r="E39" s="20">
        <f>AB24</f>
        <v>38</v>
      </c>
      <c r="F39" s="20">
        <f>AC24+AD24+AE24</f>
        <v>0</v>
      </c>
      <c r="G39" s="20">
        <v>0</v>
      </c>
      <c r="H39" s="20">
        <f>G24-AA24</f>
        <v>0</v>
      </c>
      <c r="I39" s="40">
        <f t="shared" si="1"/>
        <v>1</v>
      </c>
      <c r="J39" s="40">
        <f t="shared" si="2"/>
        <v>1</v>
      </c>
      <c r="K39" s="40">
        <f t="shared" si="3"/>
        <v>1</v>
      </c>
      <c r="L39" s="40">
        <f t="shared" si="4"/>
        <v>1</v>
      </c>
      <c r="M39" s="4"/>
      <c r="N39" s="4"/>
      <c r="O39" s="4"/>
      <c r="P39" s="4"/>
      <c r="Q39" s="4"/>
      <c r="R39" s="4"/>
      <c r="S39" s="4"/>
    </row>
    <row r="40" spans="2:19" ht="49" customHeight="1" x14ac:dyDescent="0.2">
      <c r="B40" s="93" t="s">
        <v>308</v>
      </c>
      <c r="C40" s="35" t="s">
        <v>6</v>
      </c>
      <c r="D40" s="41">
        <f>E40/D28</f>
        <v>1</v>
      </c>
      <c r="E40" s="20">
        <f>D28-D31-D32</f>
        <v>20</v>
      </c>
      <c r="F40" s="20">
        <f>D32</f>
        <v>0</v>
      </c>
      <c r="G40" s="20">
        <v>0</v>
      </c>
      <c r="H40" s="20">
        <f>D31</f>
        <v>0</v>
      </c>
      <c r="I40" s="40">
        <f t="shared" si="1"/>
        <v>1</v>
      </c>
      <c r="J40" s="40">
        <f t="shared" si="2"/>
        <v>1</v>
      </c>
      <c r="K40" s="40">
        <f t="shared" si="3"/>
        <v>1</v>
      </c>
      <c r="L40" s="40">
        <f t="shared" si="4"/>
        <v>1</v>
      </c>
      <c r="M40" s="4"/>
      <c r="N40" s="4"/>
      <c r="O40" s="4"/>
      <c r="P40" s="4"/>
      <c r="Q40" s="4"/>
      <c r="R40" s="4"/>
      <c r="S40" s="4"/>
    </row>
    <row r="41" spans="2:19" x14ac:dyDescent="0.2">
      <c r="E41" s="2"/>
    </row>
  </sheetData>
  <mergeCells count="29">
    <mergeCell ref="H1:S1"/>
    <mergeCell ref="H2:J2"/>
    <mergeCell ref="K2:L2"/>
    <mergeCell ref="M2:N2"/>
    <mergeCell ref="O2:R2"/>
    <mergeCell ref="S2:S3"/>
    <mergeCell ref="A1:A3"/>
    <mergeCell ref="B1:B3"/>
    <mergeCell ref="C1:C3"/>
    <mergeCell ref="F1:F3"/>
    <mergeCell ref="G1:G3"/>
    <mergeCell ref="D1:D3"/>
    <mergeCell ref="E1:E3"/>
    <mergeCell ref="Y2:Y3"/>
    <mergeCell ref="W2:W3"/>
    <mergeCell ref="T1:Y1"/>
    <mergeCell ref="AC2:AC3"/>
    <mergeCell ref="AE2:AE3"/>
    <mergeCell ref="AA2:AA3"/>
    <mergeCell ref="AB2:AB3"/>
    <mergeCell ref="AF2:AF3"/>
    <mergeCell ref="Z1:AF1"/>
    <mergeCell ref="T2:T3"/>
    <mergeCell ref="B37:B39"/>
    <mergeCell ref="AD2:AD3"/>
    <mergeCell ref="X2:X3"/>
    <mergeCell ref="U2:U3"/>
    <mergeCell ref="V2:V3"/>
    <mergeCell ref="Z2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2BC8-C4AB-E645-8C85-B5B86854E391}">
  <dimension ref="A1:AM42"/>
  <sheetViews>
    <sheetView topLeftCell="A10" workbookViewId="0">
      <selection activeCell="C33" sqref="C33"/>
    </sheetView>
  </sheetViews>
  <sheetFormatPr baseColWidth="10" defaultRowHeight="16" x14ac:dyDescent="0.2"/>
  <cols>
    <col min="1" max="1" width="14.33203125" customWidth="1"/>
    <col min="2" max="2" width="13" customWidth="1"/>
    <col min="3" max="3" width="43.1640625" style="1" customWidth="1"/>
    <col min="5" max="5" width="9" customWidth="1"/>
    <col min="6" max="6" width="7.33203125" customWidth="1"/>
    <col min="7" max="7" width="7.1640625" customWidth="1"/>
    <col min="8" max="8" width="4" customWidth="1"/>
    <col min="9" max="10" width="4.5" customWidth="1"/>
    <col min="11" max="12" width="4.33203125" customWidth="1"/>
    <col min="13" max="14" width="4.1640625" customWidth="1"/>
    <col min="15" max="15" width="5.1640625" customWidth="1"/>
    <col min="16" max="16" width="4" customWidth="1"/>
    <col min="17" max="17" width="4.33203125" customWidth="1"/>
    <col min="18" max="18" width="3.5" customWidth="1"/>
    <col min="19" max="19" width="3" customWidth="1"/>
    <col min="20" max="20" width="8.33203125" customWidth="1"/>
    <col min="21" max="21" width="7.1640625" customWidth="1"/>
    <col min="22" max="22" width="7.5" customWidth="1"/>
    <col min="23" max="24" width="7" customWidth="1"/>
    <col min="25" max="25" width="6.6640625" customWidth="1"/>
    <col min="26" max="26" width="8.83203125" customWidth="1"/>
    <col min="27" max="27" width="7.1640625" customWidth="1"/>
    <col min="28" max="28" width="6.33203125" customWidth="1"/>
    <col min="29" max="29" width="7.83203125" customWidth="1"/>
    <col min="30" max="30" width="6.6640625" customWidth="1"/>
    <col min="31" max="31" width="7.1640625" customWidth="1"/>
    <col min="32" max="32" width="11.5" customWidth="1"/>
    <col min="33" max="33" width="9.1640625" customWidth="1"/>
    <col min="34" max="34" width="7.33203125" customWidth="1"/>
    <col min="35" max="35" width="6.83203125" customWidth="1"/>
    <col min="36" max="36" width="7.83203125" customWidth="1"/>
    <col min="37" max="37" width="6.1640625" customWidth="1"/>
    <col min="38" max="38" width="7" customWidth="1"/>
    <col min="39" max="39" width="12.6640625" customWidth="1"/>
  </cols>
  <sheetData>
    <row r="1" spans="1:39" s="6" customFormat="1" x14ac:dyDescent="0.2">
      <c r="A1" s="79" t="s">
        <v>1</v>
      </c>
      <c r="B1" s="79" t="s">
        <v>3</v>
      </c>
      <c r="C1" s="68" t="s">
        <v>2</v>
      </c>
      <c r="D1" s="68" t="s">
        <v>54</v>
      </c>
      <c r="E1" s="68" t="s">
        <v>253</v>
      </c>
      <c r="F1" s="68" t="s">
        <v>22</v>
      </c>
      <c r="G1" s="68" t="s">
        <v>19</v>
      </c>
      <c r="H1" s="76" t="s">
        <v>73</v>
      </c>
      <c r="I1" s="77"/>
      <c r="J1" s="77"/>
      <c r="K1" s="77"/>
      <c r="L1" s="77"/>
      <c r="M1" s="77"/>
      <c r="N1" s="77"/>
      <c r="O1" s="77"/>
      <c r="P1" s="77"/>
      <c r="Q1" s="77"/>
      <c r="R1" s="77"/>
      <c r="S1" s="78"/>
      <c r="T1" s="82" t="s">
        <v>4</v>
      </c>
      <c r="U1" s="83"/>
      <c r="V1" s="83"/>
      <c r="W1" s="83"/>
      <c r="X1" s="83"/>
      <c r="Y1" s="84"/>
      <c r="Z1" s="82" t="s">
        <v>6</v>
      </c>
      <c r="AA1" s="83"/>
      <c r="AB1" s="83"/>
      <c r="AC1" s="83"/>
      <c r="AD1" s="83"/>
      <c r="AE1" s="83"/>
      <c r="AF1" s="84"/>
      <c r="AG1" s="82" t="s">
        <v>7</v>
      </c>
      <c r="AH1" s="83"/>
      <c r="AI1" s="83"/>
      <c r="AJ1" s="83"/>
      <c r="AK1" s="83"/>
      <c r="AL1" s="83"/>
      <c r="AM1" s="84"/>
    </row>
    <row r="2" spans="1:39" s="6" customFormat="1" ht="17" customHeight="1" x14ac:dyDescent="0.2">
      <c r="A2" s="80"/>
      <c r="B2" s="80"/>
      <c r="C2" s="69"/>
      <c r="D2" s="69"/>
      <c r="E2" s="69"/>
      <c r="F2" s="69"/>
      <c r="G2" s="69"/>
      <c r="H2" s="88" t="s">
        <v>69</v>
      </c>
      <c r="I2" s="89"/>
      <c r="J2" s="90"/>
      <c r="K2" s="88" t="s">
        <v>70</v>
      </c>
      <c r="L2" s="90"/>
      <c r="M2" s="88" t="s">
        <v>71</v>
      </c>
      <c r="N2" s="90"/>
      <c r="O2" s="88" t="s">
        <v>72</v>
      </c>
      <c r="P2" s="89"/>
      <c r="Q2" s="89"/>
      <c r="R2" s="90"/>
      <c r="S2" s="72" t="s">
        <v>200</v>
      </c>
      <c r="T2" s="85"/>
      <c r="U2" s="86"/>
      <c r="V2" s="86"/>
      <c r="W2" s="86"/>
      <c r="X2" s="86"/>
      <c r="Y2" s="87"/>
      <c r="Z2" s="85"/>
      <c r="AA2" s="86"/>
      <c r="AB2" s="86"/>
      <c r="AC2" s="86"/>
      <c r="AD2" s="86"/>
      <c r="AE2" s="86"/>
      <c r="AF2" s="87"/>
      <c r="AG2" s="85"/>
      <c r="AH2" s="86"/>
      <c r="AI2" s="86"/>
      <c r="AJ2" s="86"/>
      <c r="AK2" s="86"/>
      <c r="AL2" s="86"/>
      <c r="AM2" s="87"/>
    </row>
    <row r="3" spans="1:39" s="6" customFormat="1" ht="38" customHeight="1" x14ac:dyDescent="0.2">
      <c r="A3" s="81"/>
      <c r="B3" s="81"/>
      <c r="C3" s="70"/>
      <c r="D3" s="70"/>
      <c r="E3" s="70"/>
      <c r="F3" s="70"/>
      <c r="G3" s="70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68</v>
      </c>
      <c r="S3" s="72"/>
      <c r="T3" s="7" t="s">
        <v>82</v>
      </c>
      <c r="U3" s="7" t="s">
        <v>10</v>
      </c>
      <c r="V3" s="7" t="s">
        <v>74</v>
      </c>
      <c r="W3" s="7" t="s">
        <v>75</v>
      </c>
      <c r="X3" s="7" t="s">
        <v>296</v>
      </c>
      <c r="Y3" s="8" t="s">
        <v>5</v>
      </c>
      <c r="Z3" s="7" t="s">
        <v>20</v>
      </c>
      <c r="AA3" s="7" t="s">
        <v>21</v>
      </c>
      <c r="AB3" s="7" t="s">
        <v>10</v>
      </c>
      <c r="AC3" s="7" t="s">
        <v>74</v>
      </c>
      <c r="AD3" s="7" t="s">
        <v>111</v>
      </c>
      <c r="AE3" s="7" t="s">
        <v>75</v>
      </c>
      <c r="AF3" s="8" t="s">
        <v>5</v>
      </c>
      <c r="AG3" s="7" t="s">
        <v>20</v>
      </c>
      <c r="AH3" s="7" t="s">
        <v>21</v>
      </c>
      <c r="AI3" s="7" t="s">
        <v>10</v>
      </c>
      <c r="AJ3" s="7" t="s">
        <v>74</v>
      </c>
      <c r="AK3" s="7" t="s">
        <v>111</v>
      </c>
      <c r="AL3" s="7" t="s">
        <v>75</v>
      </c>
      <c r="AM3" s="9" t="s">
        <v>5</v>
      </c>
    </row>
    <row r="4" spans="1:39" ht="51" x14ac:dyDescent="0.2">
      <c r="A4" t="s">
        <v>165</v>
      </c>
      <c r="B4">
        <v>1</v>
      </c>
      <c r="C4" s="1" t="s">
        <v>166</v>
      </c>
      <c r="E4" s="1">
        <v>3</v>
      </c>
      <c r="F4">
        <v>3</v>
      </c>
      <c r="G4">
        <v>3</v>
      </c>
      <c r="H4">
        <v>1</v>
      </c>
      <c r="M4">
        <v>1</v>
      </c>
      <c r="R4">
        <v>1</v>
      </c>
      <c r="T4">
        <v>3</v>
      </c>
      <c r="U4">
        <v>3</v>
      </c>
      <c r="Z4">
        <v>3</v>
      </c>
      <c r="AA4">
        <v>3</v>
      </c>
      <c r="AB4">
        <v>3</v>
      </c>
      <c r="AG4">
        <v>3</v>
      </c>
      <c r="AH4">
        <v>3</v>
      </c>
      <c r="AI4">
        <v>3</v>
      </c>
    </row>
    <row r="5" spans="1:39" ht="34" x14ac:dyDescent="0.2">
      <c r="A5" t="s">
        <v>167</v>
      </c>
      <c r="B5">
        <v>1</v>
      </c>
      <c r="C5" s="1" t="s">
        <v>168</v>
      </c>
      <c r="E5">
        <v>2</v>
      </c>
      <c r="F5">
        <v>2</v>
      </c>
      <c r="G5">
        <v>2</v>
      </c>
      <c r="H5">
        <v>1</v>
      </c>
      <c r="M5">
        <v>1</v>
      </c>
      <c r="T5">
        <v>2</v>
      </c>
      <c r="U5">
        <v>2</v>
      </c>
      <c r="Z5">
        <v>2</v>
      </c>
      <c r="AA5">
        <v>2</v>
      </c>
      <c r="AB5">
        <v>2</v>
      </c>
      <c r="AG5">
        <v>2</v>
      </c>
      <c r="AH5">
        <v>2</v>
      </c>
      <c r="AI5">
        <v>2</v>
      </c>
    </row>
    <row r="6" spans="1:39" ht="34" x14ac:dyDescent="0.2">
      <c r="A6" t="s">
        <v>169</v>
      </c>
      <c r="B6">
        <v>1</v>
      </c>
      <c r="C6" s="1" t="s">
        <v>170</v>
      </c>
      <c r="E6">
        <v>2</v>
      </c>
      <c r="F6">
        <v>3</v>
      </c>
      <c r="G6">
        <v>3</v>
      </c>
      <c r="H6">
        <v>1</v>
      </c>
      <c r="K6">
        <v>1</v>
      </c>
      <c r="Q6">
        <v>1</v>
      </c>
      <c r="T6">
        <v>2</v>
      </c>
      <c r="U6">
        <v>2</v>
      </c>
      <c r="Z6">
        <v>3</v>
      </c>
      <c r="AA6">
        <v>3</v>
      </c>
      <c r="AB6">
        <v>3</v>
      </c>
      <c r="AG6">
        <v>3</v>
      </c>
      <c r="AH6">
        <v>3</v>
      </c>
      <c r="AI6">
        <v>3</v>
      </c>
    </row>
    <row r="7" spans="1:39" ht="34" x14ac:dyDescent="0.2">
      <c r="A7" t="s">
        <v>57</v>
      </c>
      <c r="B7">
        <v>1</v>
      </c>
      <c r="C7" s="1" t="s">
        <v>171</v>
      </c>
      <c r="E7">
        <v>2</v>
      </c>
      <c r="F7">
        <v>3</v>
      </c>
      <c r="G7">
        <v>3</v>
      </c>
      <c r="H7">
        <v>1</v>
      </c>
      <c r="K7">
        <v>1</v>
      </c>
      <c r="Q7">
        <v>1</v>
      </c>
      <c r="T7">
        <v>2</v>
      </c>
      <c r="U7">
        <v>2</v>
      </c>
      <c r="Z7">
        <v>3</v>
      </c>
      <c r="AA7">
        <v>3</v>
      </c>
      <c r="AB7">
        <v>3</v>
      </c>
      <c r="AG7">
        <v>3</v>
      </c>
      <c r="AH7">
        <v>3</v>
      </c>
      <c r="AI7">
        <v>3</v>
      </c>
    </row>
    <row r="8" spans="1:39" ht="34" x14ac:dyDescent="0.2">
      <c r="A8" t="s">
        <v>172</v>
      </c>
      <c r="B8">
        <v>1</v>
      </c>
      <c r="C8" s="1" t="s">
        <v>173</v>
      </c>
      <c r="E8">
        <v>2</v>
      </c>
      <c r="F8">
        <v>2</v>
      </c>
      <c r="G8">
        <v>2</v>
      </c>
      <c r="H8">
        <v>1</v>
      </c>
      <c r="K8">
        <v>1</v>
      </c>
      <c r="T8">
        <v>2</v>
      </c>
      <c r="U8">
        <v>2</v>
      </c>
      <c r="Z8">
        <v>2</v>
      </c>
      <c r="AA8">
        <v>2</v>
      </c>
      <c r="AB8">
        <v>2</v>
      </c>
      <c r="AG8">
        <v>2</v>
      </c>
      <c r="AH8">
        <v>2</v>
      </c>
      <c r="AI8">
        <v>2</v>
      </c>
    </row>
    <row r="9" spans="1:39" ht="34" x14ac:dyDescent="0.2">
      <c r="A9" t="s">
        <v>174</v>
      </c>
      <c r="B9">
        <v>1</v>
      </c>
      <c r="C9" s="1" t="s">
        <v>175</v>
      </c>
      <c r="E9">
        <v>2</v>
      </c>
      <c r="F9">
        <v>2</v>
      </c>
      <c r="G9">
        <v>2</v>
      </c>
      <c r="H9">
        <v>1</v>
      </c>
      <c r="M9">
        <v>1</v>
      </c>
      <c r="T9">
        <v>2</v>
      </c>
      <c r="U9">
        <v>2</v>
      </c>
      <c r="Z9">
        <v>2</v>
      </c>
      <c r="AA9">
        <v>2</v>
      </c>
      <c r="AB9">
        <v>2</v>
      </c>
      <c r="AG9">
        <v>2</v>
      </c>
      <c r="AH9">
        <v>2</v>
      </c>
      <c r="AI9">
        <v>2</v>
      </c>
    </row>
    <row r="10" spans="1:39" ht="34" x14ac:dyDescent="0.2">
      <c r="A10" t="s">
        <v>176</v>
      </c>
      <c r="B10">
        <v>1</v>
      </c>
      <c r="C10" s="1" t="s">
        <v>177</v>
      </c>
      <c r="E10" s="5">
        <v>2</v>
      </c>
      <c r="F10">
        <v>2</v>
      </c>
      <c r="G10">
        <v>2</v>
      </c>
      <c r="H10">
        <v>1</v>
      </c>
      <c r="M10">
        <v>1</v>
      </c>
      <c r="T10">
        <v>2</v>
      </c>
      <c r="U10">
        <v>2</v>
      </c>
      <c r="Z10">
        <v>2</v>
      </c>
      <c r="AA10">
        <v>2</v>
      </c>
      <c r="AB10">
        <v>2</v>
      </c>
      <c r="AG10">
        <v>2</v>
      </c>
      <c r="AH10">
        <v>2</v>
      </c>
      <c r="AI10">
        <v>2</v>
      </c>
    </row>
    <row r="11" spans="1:39" ht="51" x14ac:dyDescent="0.2">
      <c r="A11" t="s">
        <v>178</v>
      </c>
      <c r="B11">
        <v>1</v>
      </c>
      <c r="C11" s="1" t="s">
        <v>179</v>
      </c>
      <c r="E11">
        <v>2</v>
      </c>
      <c r="F11">
        <v>2</v>
      </c>
      <c r="G11">
        <v>2</v>
      </c>
      <c r="H11">
        <v>1</v>
      </c>
      <c r="M11">
        <v>1</v>
      </c>
      <c r="T11">
        <v>2</v>
      </c>
      <c r="U11">
        <v>2</v>
      </c>
      <c r="Z11">
        <v>2</v>
      </c>
      <c r="AA11">
        <v>2</v>
      </c>
      <c r="AB11">
        <v>2</v>
      </c>
      <c r="AG11">
        <v>2</v>
      </c>
      <c r="AH11">
        <v>2</v>
      </c>
      <c r="AI11">
        <v>2</v>
      </c>
    </row>
    <row r="12" spans="1:39" x14ac:dyDescent="0.2">
      <c r="E12">
        <f>SUM(E4:E11)</f>
        <v>17</v>
      </c>
      <c r="F12">
        <f>SUM(F4:F11)</f>
        <v>19</v>
      </c>
      <c r="G12">
        <f t="shared" ref="G12:AE12" si="0">SUM(G4:G11)</f>
        <v>19</v>
      </c>
      <c r="H12">
        <f t="shared" si="0"/>
        <v>8</v>
      </c>
      <c r="I12">
        <f t="shared" si="0"/>
        <v>0</v>
      </c>
      <c r="J12">
        <f t="shared" si="0"/>
        <v>0</v>
      </c>
      <c r="K12">
        <f t="shared" si="0"/>
        <v>3</v>
      </c>
      <c r="L12">
        <f t="shared" si="0"/>
        <v>0</v>
      </c>
      <c r="M12">
        <f t="shared" si="0"/>
        <v>5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2</v>
      </c>
      <c r="R12">
        <f t="shared" si="0"/>
        <v>1</v>
      </c>
      <c r="S12">
        <f t="shared" si="0"/>
        <v>0</v>
      </c>
      <c r="T12">
        <f t="shared" si="0"/>
        <v>17</v>
      </c>
      <c r="U12">
        <f t="shared" si="0"/>
        <v>17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19</v>
      </c>
      <c r="AA12">
        <f t="shared" si="0"/>
        <v>19</v>
      </c>
      <c r="AB12">
        <f t="shared" si="0"/>
        <v>19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ref="AF12" si="1">SUM(AF4:AF11)</f>
        <v>0</v>
      </c>
      <c r="AG12">
        <f t="shared" ref="AG12" si="2">SUM(AG4:AG11)</f>
        <v>19</v>
      </c>
      <c r="AH12">
        <f t="shared" ref="AH12" si="3">SUM(AH4:AH11)</f>
        <v>19</v>
      </c>
      <c r="AI12">
        <f t="shared" ref="AI12" si="4">SUM(AI4:AI11)</f>
        <v>19</v>
      </c>
    </row>
    <row r="15" spans="1:39" ht="17" x14ac:dyDescent="0.2">
      <c r="C15" s="27" t="s">
        <v>276</v>
      </c>
      <c r="D15" s="26">
        <v>8</v>
      </c>
    </row>
    <row r="16" spans="1:39" ht="17" x14ac:dyDescent="0.2">
      <c r="C16" s="27" t="s">
        <v>277</v>
      </c>
      <c r="D16" s="26">
        <v>8</v>
      </c>
    </row>
    <row r="18" spans="2:12" ht="17" x14ac:dyDescent="0.2">
      <c r="C18" s="27" t="s">
        <v>278</v>
      </c>
      <c r="D18" s="26">
        <v>0</v>
      </c>
    </row>
    <row r="19" spans="2:12" ht="17" x14ac:dyDescent="0.2">
      <c r="C19" s="27" t="s">
        <v>279</v>
      </c>
      <c r="D19" s="29">
        <v>0</v>
      </c>
    </row>
    <row r="20" spans="2:12" ht="17" x14ac:dyDescent="0.2">
      <c r="C20" s="27" t="s">
        <v>298</v>
      </c>
      <c r="D20" s="30">
        <v>0</v>
      </c>
    </row>
    <row r="23" spans="2:12" ht="60" x14ac:dyDescent="0.2">
      <c r="B23" s="35" t="s">
        <v>309</v>
      </c>
      <c r="C23" s="35" t="s">
        <v>310</v>
      </c>
      <c r="D23" s="28" t="s">
        <v>295</v>
      </c>
      <c r="E23" s="37" t="s">
        <v>290</v>
      </c>
      <c r="F23" s="37" t="s">
        <v>291</v>
      </c>
      <c r="G23" s="37" t="s">
        <v>292</v>
      </c>
      <c r="H23" s="37" t="s">
        <v>293</v>
      </c>
      <c r="I23" s="37" t="s">
        <v>303</v>
      </c>
      <c r="J23" s="37" t="s">
        <v>301</v>
      </c>
      <c r="K23" s="37" t="s">
        <v>302</v>
      </c>
      <c r="L23" s="37" t="s">
        <v>294</v>
      </c>
    </row>
    <row r="24" spans="2:12" ht="51" x14ac:dyDescent="0.2">
      <c r="B24" s="36" t="s">
        <v>306</v>
      </c>
      <c r="C24" s="35" t="s">
        <v>288</v>
      </c>
      <c r="D24" s="38">
        <f>U12/E12</f>
        <v>1</v>
      </c>
      <c r="E24" s="20">
        <f>U12</f>
        <v>17</v>
      </c>
      <c r="F24" s="20">
        <f>X12+W12+V12</f>
        <v>0</v>
      </c>
      <c r="G24" s="20">
        <v>0</v>
      </c>
      <c r="H24" s="39">
        <f>D18</f>
        <v>0</v>
      </c>
      <c r="I24" s="40">
        <f>E24/(E24+H24)</f>
        <v>1</v>
      </c>
      <c r="J24" s="40">
        <f>E24/SUM(E24,F24)</f>
        <v>1</v>
      </c>
      <c r="K24" s="40">
        <f>2*(I24*J24)/(I24+J24)</f>
        <v>1</v>
      </c>
      <c r="L24" s="40">
        <f>(E24+G24)/(E24+F24+G24+H24)</f>
        <v>1</v>
      </c>
    </row>
    <row r="25" spans="2:12" x14ac:dyDescent="0.2">
      <c r="B25" s="54" t="s">
        <v>307</v>
      </c>
      <c r="C25" s="35" t="s">
        <v>289</v>
      </c>
      <c r="D25" s="38">
        <f>Z12/F12</f>
        <v>1</v>
      </c>
      <c r="E25" s="20">
        <f>Z12</f>
        <v>19</v>
      </c>
      <c r="F25" s="20">
        <v>0</v>
      </c>
      <c r="G25" s="20">
        <v>0</v>
      </c>
      <c r="H25" s="20">
        <f>F12-Z12</f>
        <v>0</v>
      </c>
      <c r="I25" s="40">
        <f t="shared" ref="I25:I28" si="5">E25/(E25+H25)</f>
        <v>1</v>
      </c>
      <c r="J25" s="40">
        <f t="shared" ref="J25:J28" si="6">E25/SUM(E25,F25)</f>
        <v>1</v>
      </c>
      <c r="K25" s="40">
        <f t="shared" ref="K25:K28" si="7">2*(I25*J25)/(I25+J25)</f>
        <v>1</v>
      </c>
      <c r="L25" s="40">
        <f t="shared" ref="L25:L28" si="8">(E25+G25)/(E25+F25+G25+H25)</f>
        <v>1</v>
      </c>
    </row>
    <row r="26" spans="2:12" x14ac:dyDescent="0.2">
      <c r="B26" s="55"/>
      <c r="C26" s="35" t="s">
        <v>315</v>
      </c>
      <c r="D26" s="38">
        <f>AB12/AA12</f>
        <v>1</v>
      </c>
      <c r="E26" s="20">
        <f>AB12</f>
        <v>19</v>
      </c>
      <c r="F26" s="20">
        <f>AC12+AD12+AE12</f>
        <v>0</v>
      </c>
      <c r="G26" s="20">
        <v>0</v>
      </c>
      <c r="H26" s="20">
        <v>0</v>
      </c>
      <c r="I26" s="40">
        <f t="shared" si="5"/>
        <v>1</v>
      </c>
      <c r="J26" s="40">
        <f t="shared" si="6"/>
        <v>1</v>
      </c>
      <c r="K26" s="40">
        <f t="shared" si="7"/>
        <v>1</v>
      </c>
      <c r="L26" s="40">
        <f t="shared" si="8"/>
        <v>1</v>
      </c>
    </row>
    <row r="27" spans="2:12" x14ac:dyDescent="0.2">
      <c r="B27" s="56"/>
      <c r="C27" s="35" t="s">
        <v>316</v>
      </c>
      <c r="D27" s="38">
        <f>AB12/G12</f>
        <v>1</v>
      </c>
      <c r="E27" s="20">
        <f>AB12</f>
        <v>19</v>
      </c>
      <c r="F27" s="20">
        <f>AC12+AD12+AE12</f>
        <v>0</v>
      </c>
      <c r="G27" s="20">
        <v>0</v>
      </c>
      <c r="H27" s="20">
        <f>G12-AA12</f>
        <v>0</v>
      </c>
      <c r="I27" s="40">
        <f t="shared" si="5"/>
        <v>1</v>
      </c>
      <c r="J27" s="40">
        <f t="shared" si="6"/>
        <v>1</v>
      </c>
      <c r="K27" s="40">
        <f t="shared" si="7"/>
        <v>1</v>
      </c>
      <c r="L27" s="40">
        <f t="shared" si="8"/>
        <v>1</v>
      </c>
    </row>
    <row r="28" spans="2:12" ht="37" customHeight="1" x14ac:dyDescent="0.2">
      <c r="B28" s="53" t="s">
        <v>308</v>
      </c>
      <c r="C28" s="35" t="s">
        <v>6</v>
      </c>
      <c r="D28" s="41">
        <f>E28/D16</f>
        <v>1</v>
      </c>
      <c r="E28" s="20">
        <f>D16-D19-D20</f>
        <v>8</v>
      </c>
      <c r="F28" s="20">
        <f>D20</f>
        <v>0</v>
      </c>
      <c r="G28" s="20">
        <v>0</v>
      </c>
      <c r="H28" s="20">
        <f>D19</f>
        <v>0</v>
      </c>
      <c r="I28" s="40">
        <f t="shared" si="5"/>
        <v>1</v>
      </c>
      <c r="J28" s="40">
        <f t="shared" si="6"/>
        <v>1</v>
      </c>
      <c r="K28" s="40">
        <f t="shared" si="7"/>
        <v>1</v>
      </c>
      <c r="L28" s="40">
        <f t="shared" si="8"/>
        <v>1</v>
      </c>
    </row>
    <row r="41" spans="5:5" x14ac:dyDescent="0.2">
      <c r="E41" s="75"/>
    </row>
    <row r="42" spans="5:5" x14ac:dyDescent="0.2">
      <c r="E42" s="75"/>
    </row>
  </sheetData>
  <mergeCells count="18">
    <mergeCell ref="T1:Y2"/>
    <mergeCell ref="Z1:AF2"/>
    <mergeCell ref="AG1:AM2"/>
    <mergeCell ref="H2:J2"/>
    <mergeCell ref="K2:L2"/>
    <mergeCell ref="M2:N2"/>
    <mergeCell ref="O2:R2"/>
    <mergeCell ref="E41:E42"/>
    <mergeCell ref="S2:S3"/>
    <mergeCell ref="H1:S1"/>
    <mergeCell ref="A1:A3"/>
    <mergeCell ref="B1:B3"/>
    <mergeCell ref="C1:C3"/>
    <mergeCell ref="D1:D3"/>
    <mergeCell ref="F1:F3"/>
    <mergeCell ref="B25:B27"/>
    <mergeCell ref="G1:G3"/>
    <mergeCell ref="E1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59D7-BAD8-9B4E-BA7D-EC61403A27B9}">
  <dimension ref="A1:AG50"/>
  <sheetViews>
    <sheetView topLeftCell="A31" workbookViewId="0">
      <selection activeCell="C53" sqref="C53"/>
    </sheetView>
  </sheetViews>
  <sheetFormatPr baseColWidth="10" defaultRowHeight="16" x14ac:dyDescent="0.2"/>
  <cols>
    <col min="1" max="1" width="12.83203125" customWidth="1"/>
    <col min="2" max="2" width="11.83203125" customWidth="1"/>
    <col min="3" max="3" width="32.1640625" style="1" customWidth="1"/>
    <col min="5" max="5" width="9" customWidth="1"/>
    <col min="8" max="8" width="3.5" customWidth="1"/>
    <col min="9" max="12" width="5.33203125" customWidth="1"/>
    <col min="13" max="16" width="2.1640625" customWidth="1"/>
    <col min="17" max="17" width="3" customWidth="1"/>
    <col min="18" max="18" width="2.1640625" customWidth="1"/>
    <col min="19" max="19" width="3" customWidth="1"/>
    <col min="20" max="20" width="9.6640625" customWidth="1"/>
    <col min="21" max="26" width="7.83203125" customWidth="1"/>
    <col min="27" max="33" width="6.83203125" customWidth="1"/>
  </cols>
  <sheetData>
    <row r="1" spans="1:33" s="6" customFormat="1" x14ac:dyDescent="0.2">
      <c r="A1" s="79" t="s">
        <v>1</v>
      </c>
      <c r="B1" s="79" t="s">
        <v>3</v>
      </c>
      <c r="C1" s="68" t="s">
        <v>2</v>
      </c>
      <c r="D1" s="68" t="s">
        <v>54</v>
      </c>
      <c r="E1" s="68" t="s">
        <v>253</v>
      </c>
      <c r="F1" s="68" t="s">
        <v>22</v>
      </c>
      <c r="G1" s="68" t="s">
        <v>19</v>
      </c>
      <c r="H1" s="82" t="s">
        <v>73</v>
      </c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45" t="s">
        <v>4</v>
      </c>
      <c r="U1" s="46"/>
      <c r="V1" s="46"/>
      <c r="W1" s="46"/>
      <c r="X1" s="46"/>
      <c r="Y1" s="47"/>
      <c r="Z1" s="17"/>
      <c r="AA1" s="82" t="s">
        <v>6</v>
      </c>
      <c r="AB1" s="83"/>
      <c r="AC1" s="83"/>
      <c r="AD1" s="83"/>
      <c r="AE1" s="83"/>
      <c r="AF1" s="83"/>
      <c r="AG1" s="84"/>
    </row>
    <row r="2" spans="1:33" s="6" customFormat="1" ht="17" customHeight="1" x14ac:dyDescent="0.2">
      <c r="A2" s="80"/>
      <c r="B2" s="80"/>
      <c r="C2" s="69"/>
      <c r="D2" s="69"/>
      <c r="E2" s="69"/>
      <c r="F2" s="69"/>
      <c r="G2" s="69"/>
      <c r="H2" s="88" t="s">
        <v>69</v>
      </c>
      <c r="I2" s="89"/>
      <c r="J2" s="90"/>
      <c r="K2" s="88" t="s">
        <v>70</v>
      </c>
      <c r="L2" s="90"/>
      <c r="M2" s="88" t="s">
        <v>71</v>
      </c>
      <c r="N2" s="90"/>
      <c r="O2" s="88" t="s">
        <v>72</v>
      </c>
      <c r="P2" s="89"/>
      <c r="Q2" s="89"/>
      <c r="R2" s="90"/>
      <c r="S2" s="73" t="s">
        <v>200</v>
      </c>
      <c r="T2" s="48"/>
      <c r="U2" s="49"/>
      <c r="V2" s="49"/>
      <c r="W2" s="49"/>
      <c r="X2" s="49"/>
      <c r="Y2" s="50"/>
      <c r="Z2" s="18"/>
      <c r="AA2" s="85"/>
      <c r="AB2" s="86"/>
      <c r="AC2" s="86"/>
      <c r="AD2" s="86"/>
      <c r="AE2" s="86"/>
      <c r="AF2" s="86"/>
      <c r="AG2" s="87"/>
    </row>
    <row r="3" spans="1:33" s="6" customFormat="1" ht="51" x14ac:dyDescent="0.2">
      <c r="A3" s="81"/>
      <c r="B3" s="81"/>
      <c r="C3" s="70"/>
      <c r="D3" s="70"/>
      <c r="E3" s="70"/>
      <c r="F3" s="70"/>
      <c r="G3" s="70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68</v>
      </c>
      <c r="S3" s="74"/>
      <c r="T3" s="8" t="s">
        <v>254</v>
      </c>
      <c r="U3" s="7" t="s">
        <v>10</v>
      </c>
      <c r="V3" s="7" t="s">
        <v>74</v>
      </c>
      <c r="W3" s="7" t="s">
        <v>75</v>
      </c>
      <c r="X3" s="7" t="s">
        <v>252</v>
      </c>
      <c r="Y3" s="8" t="s">
        <v>5</v>
      </c>
      <c r="Z3" s="8" t="s">
        <v>313</v>
      </c>
      <c r="AA3" s="7" t="s">
        <v>20</v>
      </c>
      <c r="AB3" s="7" t="s">
        <v>21</v>
      </c>
      <c r="AC3" s="7" t="s">
        <v>10</v>
      </c>
      <c r="AD3" s="7" t="s">
        <v>74</v>
      </c>
      <c r="AE3" s="7" t="s">
        <v>111</v>
      </c>
      <c r="AF3" s="7" t="s">
        <v>75</v>
      </c>
      <c r="AG3" s="8" t="s">
        <v>5</v>
      </c>
    </row>
    <row r="4" spans="1:33" ht="68" x14ac:dyDescent="0.2">
      <c r="A4" t="s">
        <v>23</v>
      </c>
      <c r="B4">
        <v>1</v>
      </c>
      <c r="C4" s="1" t="s">
        <v>245</v>
      </c>
      <c r="D4" s="1" t="s">
        <v>55</v>
      </c>
      <c r="E4" s="1">
        <v>2</v>
      </c>
      <c r="F4">
        <v>3</v>
      </c>
      <c r="G4">
        <v>3</v>
      </c>
      <c r="H4">
        <v>1</v>
      </c>
      <c r="Q4">
        <v>1</v>
      </c>
      <c r="R4">
        <v>1</v>
      </c>
      <c r="T4">
        <v>2</v>
      </c>
      <c r="U4">
        <v>2</v>
      </c>
      <c r="Z4">
        <v>3</v>
      </c>
      <c r="AA4">
        <v>3</v>
      </c>
      <c r="AB4">
        <v>3</v>
      </c>
      <c r="AC4">
        <v>3</v>
      </c>
    </row>
    <row r="5" spans="1:33" ht="51" x14ac:dyDescent="0.2">
      <c r="A5" t="s">
        <v>77</v>
      </c>
      <c r="B5">
        <v>1</v>
      </c>
      <c r="C5" s="1" t="s">
        <v>246</v>
      </c>
      <c r="E5">
        <v>3</v>
      </c>
      <c r="F5">
        <v>3</v>
      </c>
      <c r="G5">
        <v>5</v>
      </c>
      <c r="H5">
        <v>1</v>
      </c>
      <c r="K5">
        <v>1</v>
      </c>
      <c r="L5">
        <v>1</v>
      </c>
      <c r="Q5">
        <v>1</v>
      </c>
      <c r="R5">
        <v>1</v>
      </c>
      <c r="T5">
        <v>3</v>
      </c>
      <c r="U5">
        <v>3</v>
      </c>
      <c r="Z5">
        <v>5</v>
      </c>
      <c r="AA5">
        <v>4</v>
      </c>
      <c r="AB5">
        <v>5</v>
      </c>
      <c r="AC5">
        <v>5</v>
      </c>
    </row>
    <row r="6" spans="1:33" ht="34" x14ac:dyDescent="0.2">
      <c r="A6" t="s">
        <v>79</v>
      </c>
      <c r="B6">
        <v>1</v>
      </c>
      <c r="C6" s="1" t="s">
        <v>247</v>
      </c>
      <c r="E6">
        <v>2</v>
      </c>
      <c r="F6">
        <v>2</v>
      </c>
      <c r="G6">
        <v>2</v>
      </c>
      <c r="H6">
        <v>1</v>
      </c>
      <c r="R6">
        <v>1</v>
      </c>
      <c r="T6">
        <v>2</v>
      </c>
      <c r="U6">
        <v>2</v>
      </c>
      <c r="Z6">
        <v>2</v>
      </c>
      <c r="AA6">
        <v>2</v>
      </c>
      <c r="AB6">
        <v>2</v>
      </c>
      <c r="AC6">
        <v>2</v>
      </c>
    </row>
    <row r="7" spans="1:33" ht="34" x14ac:dyDescent="0.2">
      <c r="A7" t="s">
        <v>26</v>
      </c>
      <c r="B7">
        <v>1</v>
      </c>
      <c r="C7" s="1" t="s">
        <v>248</v>
      </c>
      <c r="E7">
        <v>2</v>
      </c>
      <c r="F7">
        <v>2</v>
      </c>
      <c r="G7">
        <v>3</v>
      </c>
      <c r="H7">
        <v>1</v>
      </c>
      <c r="K7">
        <v>1</v>
      </c>
      <c r="L7">
        <v>1</v>
      </c>
      <c r="T7">
        <v>2</v>
      </c>
      <c r="U7">
        <v>2</v>
      </c>
      <c r="Z7">
        <v>3</v>
      </c>
      <c r="AA7">
        <v>2</v>
      </c>
      <c r="AB7">
        <v>3</v>
      </c>
      <c r="AC7">
        <v>3</v>
      </c>
    </row>
    <row r="8" spans="1:33" ht="34" x14ac:dyDescent="0.2">
      <c r="A8" t="s">
        <v>59</v>
      </c>
      <c r="B8">
        <v>1</v>
      </c>
      <c r="C8" s="1" t="s">
        <v>249</v>
      </c>
      <c r="E8">
        <v>1</v>
      </c>
      <c r="F8">
        <v>2</v>
      </c>
      <c r="G8">
        <v>2</v>
      </c>
      <c r="H8">
        <v>1</v>
      </c>
      <c r="Q8">
        <v>1</v>
      </c>
      <c r="T8">
        <v>1</v>
      </c>
      <c r="U8">
        <v>1</v>
      </c>
      <c r="Z8">
        <v>2</v>
      </c>
      <c r="AA8">
        <v>0</v>
      </c>
      <c r="AG8" s="1" t="s">
        <v>98</v>
      </c>
    </row>
    <row r="9" spans="1:33" ht="34" x14ac:dyDescent="0.2">
      <c r="A9" t="s">
        <v>29</v>
      </c>
      <c r="B9">
        <v>1</v>
      </c>
      <c r="C9" s="1" t="s">
        <v>250</v>
      </c>
      <c r="E9">
        <v>2</v>
      </c>
      <c r="F9">
        <v>2</v>
      </c>
      <c r="G9">
        <v>3</v>
      </c>
      <c r="H9">
        <v>1</v>
      </c>
      <c r="K9">
        <v>1</v>
      </c>
      <c r="Q9">
        <v>1</v>
      </c>
      <c r="T9">
        <v>2</v>
      </c>
      <c r="U9">
        <v>2</v>
      </c>
      <c r="Z9">
        <v>3</v>
      </c>
      <c r="AA9">
        <v>3</v>
      </c>
      <c r="AB9">
        <v>3</v>
      </c>
      <c r="AC9">
        <v>3</v>
      </c>
    </row>
    <row r="10" spans="1:33" s="4" customFormat="1" ht="51" x14ac:dyDescent="0.2">
      <c r="A10" s="4" t="s">
        <v>91</v>
      </c>
      <c r="B10" s="4">
        <v>1</v>
      </c>
      <c r="C10" s="5" t="s">
        <v>56</v>
      </c>
      <c r="D10" s="5"/>
      <c r="E10" s="5">
        <v>1</v>
      </c>
      <c r="F10" s="4">
        <v>1</v>
      </c>
      <c r="G10" s="4">
        <v>1</v>
      </c>
      <c r="H10" s="14">
        <v>1</v>
      </c>
      <c r="K10" s="14"/>
      <c r="T10" s="4">
        <v>0</v>
      </c>
      <c r="Y10" s="5" t="s">
        <v>238</v>
      </c>
      <c r="Z10" s="4">
        <v>0</v>
      </c>
      <c r="AA10" s="4">
        <v>0</v>
      </c>
      <c r="AG10" s="4" t="s">
        <v>237</v>
      </c>
    </row>
    <row r="11" spans="1:33" ht="51" x14ac:dyDescent="0.2">
      <c r="A11" t="s">
        <v>33</v>
      </c>
      <c r="B11" s="4">
        <v>1</v>
      </c>
      <c r="C11" s="1" t="s">
        <v>251</v>
      </c>
      <c r="D11" t="s">
        <v>58</v>
      </c>
      <c r="E11">
        <v>3</v>
      </c>
      <c r="F11" s="4">
        <v>4</v>
      </c>
      <c r="G11" s="4">
        <v>4</v>
      </c>
      <c r="H11" s="14">
        <v>1</v>
      </c>
      <c r="K11">
        <v>1</v>
      </c>
      <c r="Q11">
        <v>1</v>
      </c>
      <c r="T11" s="4">
        <v>3</v>
      </c>
      <c r="U11" s="4">
        <v>1</v>
      </c>
      <c r="V11" s="4"/>
      <c r="X11">
        <v>2</v>
      </c>
      <c r="Z11" s="4">
        <v>4</v>
      </c>
      <c r="AA11" s="4">
        <v>0</v>
      </c>
      <c r="AB11" s="4"/>
      <c r="AC11" s="4"/>
    </row>
    <row r="12" spans="1:33" ht="17" x14ac:dyDescent="0.2">
      <c r="A12" t="s">
        <v>99</v>
      </c>
      <c r="B12" s="4">
        <v>1</v>
      </c>
      <c r="C12" s="1" t="s">
        <v>255</v>
      </c>
      <c r="E12">
        <v>1</v>
      </c>
      <c r="F12" s="4">
        <v>1</v>
      </c>
      <c r="G12" s="4">
        <v>1</v>
      </c>
      <c r="H12" s="14">
        <v>1</v>
      </c>
      <c r="T12" s="4">
        <v>1</v>
      </c>
      <c r="U12" s="4">
        <v>1</v>
      </c>
      <c r="Z12" s="4">
        <v>1</v>
      </c>
      <c r="AA12" s="4">
        <v>1</v>
      </c>
      <c r="AB12">
        <v>1</v>
      </c>
      <c r="AC12">
        <v>1</v>
      </c>
    </row>
    <row r="13" spans="1:33" ht="51" x14ac:dyDescent="0.2">
      <c r="A13" t="s">
        <v>36</v>
      </c>
      <c r="B13" s="4">
        <v>1</v>
      </c>
      <c r="C13" s="1" t="s">
        <v>256</v>
      </c>
      <c r="E13">
        <v>2</v>
      </c>
      <c r="F13" s="4">
        <v>2</v>
      </c>
      <c r="G13" s="4">
        <v>2</v>
      </c>
      <c r="H13" s="14">
        <v>1</v>
      </c>
      <c r="K13">
        <v>1</v>
      </c>
      <c r="T13" s="4">
        <v>2</v>
      </c>
      <c r="U13" s="4">
        <v>2</v>
      </c>
      <c r="Z13" s="4">
        <v>2</v>
      </c>
      <c r="AA13" s="4">
        <v>0</v>
      </c>
      <c r="AG13" t="s">
        <v>98</v>
      </c>
    </row>
    <row r="14" spans="1:33" ht="51" x14ac:dyDescent="0.2">
      <c r="A14" t="s">
        <v>38</v>
      </c>
      <c r="B14" s="4">
        <v>1</v>
      </c>
      <c r="C14" s="1" t="s">
        <v>257</v>
      </c>
      <c r="E14">
        <v>2</v>
      </c>
      <c r="F14" s="4">
        <v>3</v>
      </c>
      <c r="G14" s="4">
        <v>4</v>
      </c>
      <c r="H14" s="14">
        <v>1</v>
      </c>
      <c r="K14">
        <v>1</v>
      </c>
      <c r="L14">
        <v>1</v>
      </c>
      <c r="Q14">
        <v>1</v>
      </c>
      <c r="T14" s="4">
        <v>2</v>
      </c>
      <c r="U14" s="4">
        <v>2</v>
      </c>
      <c r="Z14" s="4">
        <v>4</v>
      </c>
      <c r="AA14" s="4">
        <v>0</v>
      </c>
      <c r="AG14" t="s">
        <v>98</v>
      </c>
    </row>
    <row r="15" spans="1:33" ht="34" x14ac:dyDescent="0.2">
      <c r="A15" t="s">
        <v>42</v>
      </c>
      <c r="B15" s="4">
        <v>1</v>
      </c>
      <c r="C15" s="1" t="s">
        <v>258</v>
      </c>
      <c r="D15" t="s">
        <v>55</v>
      </c>
      <c r="E15">
        <v>2</v>
      </c>
      <c r="F15" s="4">
        <v>3</v>
      </c>
      <c r="G15" s="4">
        <v>3</v>
      </c>
      <c r="H15" s="14">
        <v>1</v>
      </c>
      <c r="Q15">
        <v>1</v>
      </c>
      <c r="R15">
        <v>1</v>
      </c>
      <c r="T15" s="4">
        <v>2</v>
      </c>
      <c r="U15" s="4">
        <v>2</v>
      </c>
      <c r="Z15" s="4">
        <v>3</v>
      </c>
      <c r="AA15" s="4">
        <v>3</v>
      </c>
      <c r="AB15">
        <v>3</v>
      </c>
      <c r="AC15">
        <v>3</v>
      </c>
    </row>
    <row r="16" spans="1:33" ht="34" x14ac:dyDescent="0.2">
      <c r="A16" t="s">
        <v>47</v>
      </c>
      <c r="B16" s="4">
        <v>1</v>
      </c>
      <c r="C16" s="1" t="s">
        <v>259</v>
      </c>
      <c r="D16" t="s">
        <v>55</v>
      </c>
      <c r="E16">
        <v>2</v>
      </c>
      <c r="F16" s="4">
        <v>3</v>
      </c>
      <c r="G16" s="4">
        <v>4</v>
      </c>
      <c r="H16" s="14">
        <v>1</v>
      </c>
      <c r="I16" s="14">
        <v>1</v>
      </c>
      <c r="Q16">
        <v>1</v>
      </c>
      <c r="R16">
        <v>1</v>
      </c>
      <c r="T16" s="4">
        <v>2</v>
      </c>
      <c r="U16" s="4">
        <v>2</v>
      </c>
      <c r="Z16" s="4">
        <v>4</v>
      </c>
      <c r="AA16" s="4">
        <v>3</v>
      </c>
      <c r="AB16">
        <v>4</v>
      </c>
      <c r="AC16">
        <v>4</v>
      </c>
    </row>
    <row r="17" spans="1:33" ht="51" x14ac:dyDescent="0.2">
      <c r="A17" t="s">
        <v>52</v>
      </c>
      <c r="B17" s="4">
        <v>1</v>
      </c>
      <c r="C17" s="1" t="s">
        <v>260</v>
      </c>
      <c r="E17">
        <v>2</v>
      </c>
      <c r="F17" s="4">
        <v>3</v>
      </c>
      <c r="G17" s="4">
        <v>3</v>
      </c>
      <c r="H17" s="14">
        <v>1</v>
      </c>
      <c r="K17">
        <v>1</v>
      </c>
      <c r="Q17">
        <v>1</v>
      </c>
      <c r="T17" s="4">
        <v>2</v>
      </c>
      <c r="U17" s="4">
        <v>2</v>
      </c>
      <c r="Z17" s="4">
        <v>3</v>
      </c>
      <c r="AA17" s="4">
        <v>0</v>
      </c>
    </row>
    <row r="18" spans="1:33" ht="34" x14ac:dyDescent="0.2">
      <c r="A18" t="s">
        <v>51</v>
      </c>
      <c r="B18" s="4">
        <v>1</v>
      </c>
      <c r="C18" s="1" t="s">
        <v>262</v>
      </c>
      <c r="E18">
        <v>2</v>
      </c>
      <c r="F18" s="4">
        <v>2</v>
      </c>
      <c r="G18" s="4">
        <v>3</v>
      </c>
      <c r="H18" s="14">
        <v>1</v>
      </c>
      <c r="I18" s="14">
        <v>1</v>
      </c>
      <c r="K18">
        <v>1</v>
      </c>
      <c r="T18" s="4">
        <v>2</v>
      </c>
      <c r="U18" s="4">
        <v>2</v>
      </c>
      <c r="Z18" s="4">
        <v>3</v>
      </c>
      <c r="AA18" s="4">
        <v>2</v>
      </c>
      <c r="AB18">
        <v>3</v>
      </c>
      <c r="AC18">
        <v>3</v>
      </c>
    </row>
    <row r="19" spans="1:33" ht="34" x14ac:dyDescent="0.2">
      <c r="A19" t="s">
        <v>8</v>
      </c>
      <c r="B19" s="4">
        <v>1</v>
      </c>
      <c r="C19" s="1" t="s">
        <v>261</v>
      </c>
      <c r="D19" t="s">
        <v>55</v>
      </c>
      <c r="E19">
        <v>2</v>
      </c>
      <c r="F19" s="4">
        <v>3</v>
      </c>
      <c r="G19" s="4">
        <v>3</v>
      </c>
      <c r="H19" s="14">
        <v>1</v>
      </c>
      <c r="Q19">
        <v>1</v>
      </c>
      <c r="R19">
        <v>1</v>
      </c>
      <c r="T19" s="4">
        <v>2</v>
      </c>
      <c r="U19" s="4">
        <v>2</v>
      </c>
      <c r="Z19" s="4">
        <v>3</v>
      </c>
      <c r="AA19" s="4">
        <v>3</v>
      </c>
      <c r="AB19">
        <v>2</v>
      </c>
      <c r="AC19">
        <v>1</v>
      </c>
      <c r="AD19">
        <v>1</v>
      </c>
    </row>
    <row r="20" spans="1:33" ht="51" x14ac:dyDescent="0.2">
      <c r="A20" t="s">
        <v>13</v>
      </c>
      <c r="B20" s="4">
        <v>1</v>
      </c>
      <c r="C20" s="1" t="s">
        <v>263</v>
      </c>
      <c r="E20">
        <v>2</v>
      </c>
      <c r="F20" s="4">
        <v>3</v>
      </c>
      <c r="G20" s="4">
        <v>5</v>
      </c>
      <c r="H20" s="14">
        <v>1</v>
      </c>
      <c r="I20" s="14">
        <v>1</v>
      </c>
      <c r="K20">
        <v>1</v>
      </c>
      <c r="L20">
        <v>1</v>
      </c>
      <c r="Q20">
        <v>1</v>
      </c>
      <c r="T20" s="4">
        <v>2</v>
      </c>
      <c r="U20" s="4">
        <v>2</v>
      </c>
      <c r="Z20" s="4">
        <v>5</v>
      </c>
      <c r="AA20" s="4">
        <v>3</v>
      </c>
      <c r="AB20">
        <v>5</v>
      </c>
      <c r="AC20">
        <v>5</v>
      </c>
    </row>
    <row r="21" spans="1:33" ht="34" x14ac:dyDescent="0.2">
      <c r="A21" t="s">
        <v>127</v>
      </c>
      <c r="B21" s="4">
        <v>1</v>
      </c>
      <c r="C21" s="1" t="s">
        <v>264</v>
      </c>
      <c r="E21">
        <v>2</v>
      </c>
      <c r="F21" s="4">
        <v>3</v>
      </c>
      <c r="G21" s="4">
        <v>4</v>
      </c>
      <c r="H21" s="14">
        <v>1</v>
      </c>
      <c r="K21">
        <v>1</v>
      </c>
      <c r="L21">
        <v>1</v>
      </c>
      <c r="Q21">
        <v>1</v>
      </c>
      <c r="T21" s="4">
        <v>2</v>
      </c>
      <c r="U21" s="4">
        <v>2</v>
      </c>
      <c r="Z21" s="4">
        <v>4</v>
      </c>
      <c r="AA21" s="4">
        <v>3</v>
      </c>
      <c r="AB21">
        <v>4</v>
      </c>
      <c r="AC21">
        <v>4</v>
      </c>
    </row>
    <row r="22" spans="1:33" ht="34" x14ac:dyDescent="0.2">
      <c r="A22" t="s">
        <v>131</v>
      </c>
      <c r="B22" s="4">
        <v>1</v>
      </c>
      <c r="C22" s="1" t="s">
        <v>265</v>
      </c>
      <c r="E22">
        <v>2</v>
      </c>
      <c r="F22" s="4">
        <v>2</v>
      </c>
      <c r="G22" s="4">
        <v>2</v>
      </c>
      <c r="H22" s="14">
        <v>1</v>
      </c>
      <c r="Q22">
        <v>1</v>
      </c>
      <c r="T22" s="4">
        <v>2</v>
      </c>
      <c r="X22">
        <v>2</v>
      </c>
      <c r="Z22" s="4">
        <v>2</v>
      </c>
      <c r="AA22" s="4">
        <v>0</v>
      </c>
      <c r="AG22" t="s">
        <v>98</v>
      </c>
    </row>
    <row r="23" spans="1:33" ht="51" x14ac:dyDescent="0.2">
      <c r="A23" t="s">
        <v>27</v>
      </c>
      <c r="B23" s="4">
        <v>1</v>
      </c>
      <c r="C23" s="1" t="s">
        <v>266</v>
      </c>
      <c r="E23">
        <v>2</v>
      </c>
      <c r="F23" s="4">
        <v>3</v>
      </c>
      <c r="G23" s="4">
        <v>3</v>
      </c>
      <c r="H23" s="14">
        <v>1</v>
      </c>
      <c r="K23">
        <v>1</v>
      </c>
      <c r="Q23">
        <v>1</v>
      </c>
      <c r="T23" s="4">
        <v>2</v>
      </c>
      <c r="U23">
        <v>2</v>
      </c>
      <c r="Z23" s="4">
        <v>3</v>
      </c>
      <c r="AA23" s="4">
        <v>0</v>
      </c>
      <c r="AG23" t="s">
        <v>98</v>
      </c>
    </row>
    <row r="24" spans="1:33" ht="34" x14ac:dyDescent="0.2">
      <c r="A24" t="s">
        <v>136</v>
      </c>
      <c r="B24" s="4">
        <v>1</v>
      </c>
      <c r="C24" s="1" t="s">
        <v>267</v>
      </c>
      <c r="E24">
        <v>1</v>
      </c>
      <c r="F24" s="4">
        <v>2</v>
      </c>
      <c r="G24" s="4">
        <v>2</v>
      </c>
      <c r="H24" s="14">
        <v>1</v>
      </c>
      <c r="Q24">
        <v>1</v>
      </c>
      <c r="T24" s="4">
        <v>1</v>
      </c>
      <c r="U24">
        <v>1</v>
      </c>
      <c r="Z24" s="4">
        <v>2</v>
      </c>
      <c r="AA24" s="4">
        <v>2</v>
      </c>
      <c r="AB24">
        <v>2</v>
      </c>
      <c r="AC24">
        <v>2</v>
      </c>
    </row>
    <row r="25" spans="1:33" ht="34" x14ac:dyDescent="0.2">
      <c r="A25" t="s">
        <v>31</v>
      </c>
      <c r="B25" s="4">
        <v>1</v>
      </c>
      <c r="C25" s="1" t="s">
        <v>268</v>
      </c>
      <c r="E25">
        <v>2</v>
      </c>
      <c r="F25" s="4">
        <v>2</v>
      </c>
      <c r="G25" s="4">
        <v>3</v>
      </c>
      <c r="H25" s="14">
        <v>1</v>
      </c>
      <c r="I25" s="14">
        <v>1</v>
      </c>
      <c r="K25">
        <v>1</v>
      </c>
      <c r="T25" s="4">
        <v>2</v>
      </c>
      <c r="U25">
        <v>2</v>
      </c>
      <c r="Z25" s="4">
        <v>3</v>
      </c>
      <c r="AA25" s="4">
        <v>2</v>
      </c>
      <c r="AB25">
        <v>3</v>
      </c>
      <c r="AC25">
        <v>3</v>
      </c>
    </row>
    <row r="26" spans="1:33" ht="17" x14ac:dyDescent="0.2">
      <c r="A26" t="s">
        <v>142</v>
      </c>
      <c r="B26" s="4">
        <v>1</v>
      </c>
      <c r="C26" s="1" t="s">
        <v>269</v>
      </c>
      <c r="E26">
        <v>1</v>
      </c>
      <c r="F26" s="4">
        <v>1</v>
      </c>
      <c r="G26" s="4">
        <v>1</v>
      </c>
      <c r="H26" s="14">
        <v>1</v>
      </c>
      <c r="T26" s="4">
        <v>1</v>
      </c>
      <c r="U26">
        <v>1</v>
      </c>
      <c r="Z26" s="4">
        <v>1</v>
      </c>
      <c r="AA26" s="4">
        <v>1</v>
      </c>
      <c r="AB26">
        <v>1</v>
      </c>
      <c r="AC26">
        <v>1</v>
      </c>
    </row>
    <row r="27" spans="1:33" ht="51" x14ac:dyDescent="0.2">
      <c r="A27" t="s">
        <v>35</v>
      </c>
      <c r="B27">
        <v>1</v>
      </c>
      <c r="C27" s="1" t="s">
        <v>270</v>
      </c>
      <c r="D27" t="s">
        <v>58</v>
      </c>
      <c r="E27">
        <v>3</v>
      </c>
      <c r="F27" s="4">
        <v>4</v>
      </c>
      <c r="G27" s="4">
        <v>3</v>
      </c>
      <c r="H27" s="14">
        <v>1</v>
      </c>
      <c r="I27" s="14">
        <v>1</v>
      </c>
      <c r="K27">
        <v>1</v>
      </c>
      <c r="T27">
        <v>3</v>
      </c>
      <c r="U27">
        <v>1</v>
      </c>
      <c r="X27">
        <v>2</v>
      </c>
      <c r="Z27" s="4">
        <v>3</v>
      </c>
      <c r="AA27" s="4">
        <v>0</v>
      </c>
      <c r="AG27" t="s">
        <v>271</v>
      </c>
    </row>
    <row r="28" spans="1:33" ht="51" x14ac:dyDescent="0.2">
      <c r="A28" t="s">
        <v>148</v>
      </c>
      <c r="B28">
        <v>1</v>
      </c>
      <c r="C28" s="1" t="s">
        <v>272</v>
      </c>
      <c r="E28">
        <v>2</v>
      </c>
      <c r="F28" s="4">
        <v>3</v>
      </c>
      <c r="G28" s="4">
        <v>4</v>
      </c>
      <c r="H28" s="14">
        <v>1</v>
      </c>
      <c r="I28" s="14">
        <v>1</v>
      </c>
      <c r="K28">
        <v>1</v>
      </c>
      <c r="L28">
        <v>1</v>
      </c>
      <c r="Q28">
        <v>1</v>
      </c>
      <c r="T28">
        <v>2</v>
      </c>
      <c r="U28">
        <v>2</v>
      </c>
      <c r="Z28" s="4">
        <v>4</v>
      </c>
      <c r="AA28" s="4">
        <v>0</v>
      </c>
      <c r="AG28" t="s">
        <v>98</v>
      </c>
    </row>
    <row r="29" spans="1:33" ht="34" x14ac:dyDescent="0.2">
      <c r="A29" t="s">
        <v>40</v>
      </c>
      <c r="B29">
        <v>1</v>
      </c>
      <c r="C29" s="1" t="s">
        <v>273</v>
      </c>
      <c r="E29">
        <v>2</v>
      </c>
      <c r="F29" s="4">
        <v>2</v>
      </c>
      <c r="G29" s="4">
        <v>2</v>
      </c>
      <c r="H29" s="14">
        <v>1</v>
      </c>
      <c r="K29">
        <v>1</v>
      </c>
      <c r="T29">
        <v>2</v>
      </c>
      <c r="U29">
        <v>2</v>
      </c>
      <c r="Z29" s="4">
        <v>2</v>
      </c>
      <c r="AA29" s="4">
        <v>2</v>
      </c>
      <c r="AB29">
        <v>2</v>
      </c>
      <c r="AC29">
        <v>2</v>
      </c>
    </row>
    <row r="30" spans="1:33" ht="51" x14ac:dyDescent="0.2">
      <c r="A30" t="s">
        <v>44</v>
      </c>
      <c r="B30">
        <v>1</v>
      </c>
      <c r="C30" s="1" t="s">
        <v>274</v>
      </c>
      <c r="D30" t="s">
        <v>55</v>
      </c>
      <c r="E30">
        <v>2</v>
      </c>
      <c r="F30" s="4">
        <v>3</v>
      </c>
      <c r="G30" s="4">
        <v>4</v>
      </c>
      <c r="H30" s="14">
        <v>1</v>
      </c>
      <c r="K30">
        <v>1</v>
      </c>
      <c r="L30">
        <v>1</v>
      </c>
      <c r="Q30">
        <v>1</v>
      </c>
      <c r="R30">
        <v>1</v>
      </c>
      <c r="T30">
        <v>1</v>
      </c>
      <c r="U30">
        <v>1</v>
      </c>
      <c r="W30">
        <v>1</v>
      </c>
      <c r="Z30" s="4">
        <v>2</v>
      </c>
      <c r="AA30" s="4">
        <v>0</v>
      </c>
    </row>
    <row r="31" spans="1:33" ht="51" x14ac:dyDescent="0.2">
      <c r="A31" t="s">
        <v>49</v>
      </c>
      <c r="B31">
        <v>1</v>
      </c>
      <c r="C31" s="1" t="s">
        <v>275</v>
      </c>
      <c r="E31">
        <v>2</v>
      </c>
      <c r="F31" s="4">
        <v>3</v>
      </c>
      <c r="G31" s="4">
        <v>3</v>
      </c>
      <c r="H31" s="14">
        <v>1</v>
      </c>
      <c r="K31">
        <v>1</v>
      </c>
      <c r="Q31">
        <v>1</v>
      </c>
      <c r="T31">
        <v>2</v>
      </c>
      <c r="U31">
        <v>2</v>
      </c>
      <c r="Z31" s="4">
        <v>3</v>
      </c>
      <c r="AA31" s="4">
        <v>3</v>
      </c>
      <c r="AB31">
        <v>3</v>
      </c>
      <c r="AC31">
        <v>3</v>
      </c>
    </row>
    <row r="32" spans="1:33" x14ac:dyDescent="0.2">
      <c r="E32">
        <f>SUM(E4:E31)</f>
        <v>54</v>
      </c>
      <c r="F32">
        <f t="shared" ref="F32:AG32" si="0">SUM(F4:F31)</f>
        <v>70</v>
      </c>
      <c r="G32">
        <f t="shared" si="0"/>
        <v>82</v>
      </c>
      <c r="H32">
        <f t="shared" si="0"/>
        <v>28</v>
      </c>
      <c r="I32">
        <f t="shared" si="0"/>
        <v>6</v>
      </c>
      <c r="J32">
        <f t="shared" si="0"/>
        <v>0</v>
      </c>
      <c r="K32">
        <f t="shared" si="0"/>
        <v>17</v>
      </c>
      <c r="L32">
        <f t="shared" si="0"/>
        <v>7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18</v>
      </c>
      <c r="R32">
        <f t="shared" si="0"/>
        <v>7</v>
      </c>
      <c r="S32">
        <f t="shared" si="0"/>
        <v>0</v>
      </c>
      <c r="T32">
        <f t="shared" si="0"/>
        <v>52</v>
      </c>
      <c r="U32">
        <f t="shared" si="0"/>
        <v>46</v>
      </c>
      <c r="V32">
        <f t="shared" si="0"/>
        <v>0</v>
      </c>
      <c r="W32">
        <f t="shared" si="0"/>
        <v>1</v>
      </c>
      <c r="X32">
        <f t="shared" si="0"/>
        <v>6</v>
      </c>
      <c r="Y32">
        <f t="shared" si="0"/>
        <v>0</v>
      </c>
      <c r="Z32">
        <f t="shared" si="0"/>
        <v>79</v>
      </c>
      <c r="AA32">
        <f t="shared" si="0"/>
        <v>42</v>
      </c>
      <c r="AB32">
        <f t="shared" si="0"/>
        <v>49</v>
      </c>
      <c r="AC32">
        <f t="shared" si="0"/>
        <v>48</v>
      </c>
      <c r="AD32">
        <f t="shared" si="0"/>
        <v>1</v>
      </c>
      <c r="AE32">
        <f t="shared" si="0"/>
        <v>0</v>
      </c>
      <c r="AF32">
        <f t="shared" si="0"/>
        <v>0</v>
      </c>
      <c r="AG32">
        <f t="shared" si="0"/>
        <v>0</v>
      </c>
    </row>
    <row r="35" spans="2:12" ht="17" x14ac:dyDescent="0.2">
      <c r="C35" s="27" t="s">
        <v>276</v>
      </c>
      <c r="D35" s="26">
        <v>28</v>
      </c>
    </row>
    <row r="36" spans="2:12" ht="17" x14ac:dyDescent="0.2">
      <c r="C36" s="27" t="s">
        <v>277</v>
      </c>
      <c r="D36" s="26">
        <v>28</v>
      </c>
    </row>
    <row r="38" spans="2:12" ht="17" x14ac:dyDescent="0.2">
      <c r="C38" s="27" t="s">
        <v>278</v>
      </c>
      <c r="D38" s="26">
        <v>1</v>
      </c>
    </row>
    <row r="39" spans="2:12" ht="17" x14ac:dyDescent="0.2">
      <c r="C39" s="27" t="s">
        <v>279</v>
      </c>
      <c r="D39" s="29">
        <v>11</v>
      </c>
      <c r="E39" s="2" t="s">
        <v>281</v>
      </c>
    </row>
    <row r="40" spans="2:12" ht="17" x14ac:dyDescent="0.2">
      <c r="C40" s="32" t="s">
        <v>298</v>
      </c>
      <c r="D40" s="30">
        <v>0</v>
      </c>
      <c r="E40" s="2"/>
    </row>
    <row r="41" spans="2:12" ht="17" x14ac:dyDescent="0.2">
      <c r="C41" s="32" t="s">
        <v>280</v>
      </c>
      <c r="D41" s="31">
        <v>4</v>
      </c>
      <c r="E41" s="2" t="s">
        <v>281</v>
      </c>
    </row>
    <row r="42" spans="2:12" ht="17" x14ac:dyDescent="0.2">
      <c r="C42" s="32" t="s">
        <v>297</v>
      </c>
      <c r="D42" s="31">
        <v>2</v>
      </c>
    </row>
    <row r="45" spans="2:12" ht="60" x14ac:dyDescent="0.2">
      <c r="B45" s="35" t="s">
        <v>309</v>
      </c>
      <c r="C45" s="35" t="s">
        <v>310</v>
      </c>
      <c r="D45" s="28" t="s">
        <v>295</v>
      </c>
      <c r="E45" s="37" t="s">
        <v>290</v>
      </c>
      <c r="F45" s="37" t="s">
        <v>291</v>
      </c>
      <c r="G45" s="37" t="s">
        <v>292</v>
      </c>
      <c r="H45" s="37" t="s">
        <v>293</v>
      </c>
      <c r="I45" s="37" t="s">
        <v>303</v>
      </c>
      <c r="J45" s="37" t="s">
        <v>301</v>
      </c>
      <c r="K45" s="37" t="s">
        <v>302</v>
      </c>
      <c r="L45" s="37" t="s">
        <v>294</v>
      </c>
    </row>
    <row r="46" spans="2:12" ht="51" x14ac:dyDescent="0.2">
      <c r="B46" s="36" t="s">
        <v>306</v>
      </c>
      <c r="C46" s="35" t="s">
        <v>288</v>
      </c>
      <c r="D46" s="38">
        <f>U32/E32</f>
        <v>0.85185185185185186</v>
      </c>
      <c r="E46" s="20">
        <f>U32</f>
        <v>46</v>
      </c>
      <c r="F46" s="20">
        <f>X32+W32+V32</f>
        <v>7</v>
      </c>
      <c r="G46" s="20">
        <v>0</v>
      </c>
      <c r="H46" s="39">
        <f>D38</f>
        <v>1</v>
      </c>
      <c r="I46" s="40">
        <f>E46/(E46+H46)</f>
        <v>0.97872340425531912</v>
      </c>
      <c r="J46" s="40">
        <f>E46/SUM(E46,F46)</f>
        <v>0.86792452830188682</v>
      </c>
      <c r="K46" s="40">
        <f>2*(I46*J46)/(I46+J46)</f>
        <v>0.91999999999999993</v>
      </c>
      <c r="L46" s="40">
        <f>(E46+G46)/(E46+F46+G46+H46)</f>
        <v>0.85185185185185186</v>
      </c>
    </row>
    <row r="47" spans="2:12" x14ac:dyDescent="0.2">
      <c r="B47" s="54" t="s">
        <v>307</v>
      </c>
      <c r="C47" s="35" t="s">
        <v>289</v>
      </c>
      <c r="D47" s="38">
        <f>AA32/F32</f>
        <v>0.6</v>
      </c>
      <c r="E47" s="20">
        <f>AA32</f>
        <v>42</v>
      </c>
      <c r="F47" s="20">
        <v>0</v>
      </c>
      <c r="G47" s="20">
        <v>0</v>
      </c>
      <c r="H47" s="20">
        <f>F32-AA32</f>
        <v>28</v>
      </c>
      <c r="I47" s="40">
        <f t="shared" ref="I47:I50" si="1">E47/(E47+H47)</f>
        <v>0.6</v>
      </c>
      <c r="J47" s="40">
        <f t="shared" ref="J47:J50" si="2">E47/SUM(E47,F47)</f>
        <v>1</v>
      </c>
      <c r="K47" s="40">
        <f t="shared" ref="K47:K50" si="3">2*(I47*J47)/(I47+J47)</f>
        <v>0.74999999999999989</v>
      </c>
      <c r="L47" s="40">
        <f t="shared" ref="L47:L50" si="4">(E47+G47)/(E47+F47+G47+H47)</f>
        <v>0.6</v>
      </c>
    </row>
    <row r="48" spans="2:12" x14ac:dyDescent="0.2">
      <c r="B48" s="55"/>
      <c r="C48" s="35" t="s">
        <v>311</v>
      </c>
      <c r="D48" s="38"/>
      <c r="E48" s="21">
        <f>AC32</f>
        <v>48</v>
      </c>
      <c r="F48" s="21">
        <f>AD32</f>
        <v>1</v>
      </c>
      <c r="G48" s="21">
        <v>0</v>
      </c>
      <c r="H48" s="21">
        <f>Z32-AB32</f>
        <v>30</v>
      </c>
      <c r="I48" s="40">
        <f t="shared" si="1"/>
        <v>0.61538461538461542</v>
      </c>
      <c r="J48" s="40">
        <f t="shared" si="2"/>
        <v>0.97959183673469385</v>
      </c>
      <c r="K48" s="40">
        <f t="shared" si="3"/>
        <v>0.75590551181102372</v>
      </c>
      <c r="L48" s="40">
        <f t="shared" si="4"/>
        <v>0.60759493670886078</v>
      </c>
    </row>
    <row r="49" spans="2:12" x14ac:dyDescent="0.2">
      <c r="B49" s="55"/>
      <c r="C49" s="35" t="s">
        <v>314</v>
      </c>
      <c r="D49" s="38">
        <f>AC32/AB32</f>
        <v>0.97959183673469385</v>
      </c>
      <c r="E49" s="20">
        <f>AC32</f>
        <v>48</v>
      </c>
      <c r="F49" s="20">
        <f>AD32+AE32+AF32</f>
        <v>1</v>
      </c>
      <c r="G49" s="20">
        <v>0</v>
      </c>
      <c r="H49" s="20">
        <v>0</v>
      </c>
      <c r="I49" s="40">
        <f t="shared" si="1"/>
        <v>1</v>
      </c>
      <c r="J49" s="40">
        <f t="shared" si="2"/>
        <v>0.97959183673469385</v>
      </c>
      <c r="K49" s="40">
        <f t="shared" si="3"/>
        <v>0.98969072164948457</v>
      </c>
      <c r="L49" s="40">
        <f t="shared" si="4"/>
        <v>0.97959183673469385</v>
      </c>
    </row>
    <row r="50" spans="2:12" ht="36" customHeight="1" x14ac:dyDescent="0.2">
      <c r="B50" s="93" t="s">
        <v>308</v>
      </c>
      <c r="C50" s="35" t="s">
        <v>6</v>
      </c>
      <c r="D50" s="41">
        <f>E50/D36</f>
        <v>0.6071428571428571</v>
      </c>
      <c r="E50" s="20">
        <f>D36-D39-D40</f>
        <v>17</v>
      </c>
      <c r="F50" s="20">
        <f>D40</f>
        <v>0</v>
      </c>
      <c r="G50" s="20">
        <v>0</v>
      </c>
      <c r="H50" s="20">
        <f>D39</f>
        <v>11</v>
      </c>
      <c r="I50" s="40">
        <f t="shared" si="1"/>
        <v>0.6071428571428571</v>
      </c>
      <c r="J50" s="40">
        <f t="shared" si="2"/>
        <v>1</v>
      </c>
      <c r="K50" s="40">
        <f t="shared" si="3"/>
        <v>0.75555555555555542</v>
      </c>
      <c r="L50" s="40">
        <f t="shared" si="4"/>
        <v>0.6071428571428571</v>
      </c>
    </row>
  </sheetData>
  <mergeCells count="15">
    <mergeCell ref="A1:A3"/>
    <mergeCell ref="B1:B3"/>
    <mergeCell ref="C1:C3"/>
    <mergeCell ref="D1:D3"/>
    <mergeCell ref="F1:F3"/>
    <mergeCell ref="E1:E3"/>
    <mergeCell ref="H2:J2"/>
    <mergeCell ref="K2:L2"/>
    <mergeCell ref="M2:N2"/>
    <mergeCell ref="O2:R2"/>
    <mergeCell ref="H1:S1"/>
    <mergeCell ref="S2:S3"/>
    <mergeCell ref="B47:B49"/>
    <mergeCell ref="AA1:AG2"/>
    <mergeCell ref="G1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AEA8-5FC2-1548-8DD2-C737853883C3}">
  <dimension ref="A1:AG71"/>
  <sheetViews>
    <sheetView topLeftCell="A48" zoomScale="96" workbookViewId="0">
      <selection activeCell="B58" sqref="B58:L63"/>
    </sheetView>
  </sheetViews>
  <sheetFormatPr baseColWidth="10" defaultRowHeight="16" x14ac:dyDescent="0.2"/>
  <cols>
    <col min="1" max="1" width="13.83203125" customWidth="1"/>
    <col min="2" max="2" width="12.5" customWidth="1"/>
    <col min="3" max="3" width="34" style="1" customWidth="1"/>
    <col min="5" max="5" width="9" customWidth="1"/>
    <col min="6" max="6" width="8" customWidth="1"/>
    <col min="7" max="7" width="7.5" customWidth="1"/>
    <col min="8" max="9" width="4.83203125" customWidth="1"/>
    <col min="10" max="11" width="5" customWidth="1"/>
    <col min="12" max="12" width="4.83203125" customWidth="1"/>
    <col min="13" max="18" width="3" customWidth="1"/>
    <col min="19" max="19" width="3.83203125" customWidth="1"/>
    <col min="20" max="20" width="6.5" style="1" customWidth="1"/>
    <col min="21" max="25" width="7.33203125" customWidth="1"/>
    <col min="27" max="27" width="7.1640625" style="1" customWidth="1"/>
    <col min="28" max="28" width="5.1640625" style="1" customWidth="1"/>
    <col min="29" max="32" width="6.83203125" customWidth="1"/>
  </cols>
  <sheetData>
    <row r="1" spans="1:33" s="6" customFormat="1" x14ac:dyDescent="0.2">
      <c r="A1" s="79" t="s">
        <v>1</v>
      </c>
      <c r="B1" s="79" t="s">
        <v>3</v>
      </c>
      <c r="C1" s="68" t="s">
        <v>2</v>
      </c>
      <c r="D1" s="68" t="s">
        <v>54</v>
      </c>
      <c r="E1" s="68" t="s">
        <v>253</v>
      </c>
      <c r="F1" s="68" t="s">
        <v>22</v>
      </c>
      <c r="G1" s="68" t="s">
        <v>19</v>
      </c>
      <c r="H1" s="71" t="s">
        <v>73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82" t="s">
        <v>4</v>
      </c>
      <c r="U1" s="83"/>
      <c r="V1" s="83"/>
      <c r="W1" s="83"/>
      <c r="X1" s="83"/>
      <c r="Y1" s="83"/>
      <c r="Z1" s="84"/>
      <c r="AA1" s="82" t="s">
        <v>6</v>
      </c>
      <c r="AB1" s="83"/>
      <c r="AC1" s="83"/>
      <c r="AD1" s="83"/>
      <c r="AE1" s="83"/>
      <c r="AF1" s="83"/>
      <c r="AG1" s="84"/>
    </row>
    <row r="2" spans="1:33" s="6" customFormat="1" ht="17" customHeight="1" x14ac:dyDescent="0.2">
      <c r="A2" s="80"/>
      <c r="B2" s="80"/>
      <c r="C2" s="69"/>
      <c r="D2" s="69"/>
      <c r="E2" s="69"/>
      <c r="F2" s="69"/>
      <c r="G2" s="69"/>
      <c r="H2" s="88" t="s">
        <v>69</v>
      </c>
      <c r="I2" s="89"/>
      <c r="J2" s="90"/>
      <c r="K2" s="88" t="s">
        <v>70</v>
      </c>
      <c r="L2" s="90"/>
      <c r="M2" s="88" t="s">
        <v>71</v>
      </c>
      <c r="N2" s="90"/>
      <c r="O2" s="88" t="s">
        <v>72</v>
      </c>
      <c r="P2" s="89"/>
      <c r="Q2" s="89"/>
      <c r="R2" s="89"/>
      <c r="S2" s="73" t="s">
        <v>200</v>
      </c>
      <c r="T2" s="85"/>
      <c r="U2" s="86"/>
      <c r="V2" s="86"/>
      <c r="W2" s="86"/>
      <c r="X2" s="86"/>
      <c r="Y2" s="86"/>
      <c r="Z2" s="87"/>
      <c r="AA2" s="85"/>
      <c r="AB2" s="86"/>
      <c r="AC2" s="86"/>
      <c r="AD2" s="86"/>
      <c r="AE2" s="86"/>
      <c r="AF2" s="86"/>
      <c r="AG2" s="87"/>
    </row>
    <row r="3" spans="1:33" s="6" customFormat="1" ht="34" customHeight="1" x14ac:dyDescent="0.2">
      <c r="A3" s="81"/>
      <c r="B3" s="81"/>
      <c r="C3" s="70"/>
      <c r="D3" s="70"/>
      <c r="E3" s="70"/>
      <c r="F3" s="70"/>
      <c r="G3" s="70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68</v>
      </c>
      <c r="S3" s="74"/>
      <c r="T3" s="8" t="s">
        <v>82</v>
      </c>
      <c r="U3" s="7" t="s">
        <v>10</v>
      </c>
      <c r="V3" s="7" t="s">
        <v>74</v>
      </c>
      <c r="W3" s="7" t="s">
        <v>75</v>
      </c>
      <c r="X3" s="7" t="s">
        <v>252</v>
      </c>
      <c r="Y3" s="8" t="s">
        <v>312</v>
      </c>
      <c r="Z3" s="8" t="s">
        <v>5</v>
      </c>
      <c r="AA3" s="8" t="s">
        <v>20</v>
      </c>
      <c r="AB3" s="8" t="s">
        <v>21</v>
      </c>
      <c r="AC3" s="7" t="s">
        <v>10</v>
      </c>
      <c r="AD3" s="7" t="s">
        <v>74</v>
      </c>
      <c r="AE3" s="7" t="s">
        <v>111</v>
      </c>
      <c r="AF3" s="7" t="s">
        <v>75</v>
      </c>
      <c r="AG3" s="8" t="s">
        <v>5</v>
      </c>
    </row>
    <row r="4" spans="1:33" s="4" customFormat="1" ht="85" x14ac:dyDescent="0.2">
      <c r="A4" s="4" t="s">
        <v>180</v>
      </c>
      <c r="B4" s="4">
        <v>1</v>
      </c>
      <c r="C4" s="5" t="s">
        <v>181</v>
      </c>
      <c r="E4" s="1">
        <v>2</v>
      </c>
      <c r="F4" s="4">
        <v>2</v>
      </c>
      <c r="G4" s="4">
        <v>2</v>
      </c>
      <c r="H4" s="4">
        <v>1</v>
      </c>
      <c r="K4" s="4">
        <v>1</v>
      </c>
      <c r="T4" s="5">
        <v>2</v>
      </c>
      <c r="U4" s="4">
        <v>2</v>
      </c>
      <c r="Z4" s="4">
        <v>2</v>
      </c>
      <c r="AA4" s="5">
        <v>0</v>
      </c>
      <c r="AB4" s="5"/>
      <c r="AG4" s="4" t="s">
        <v>160</v>
      </c>
    </row>
    <row r="5" spans="1:33" s="4" customFormat="1" ht="136" x14ac:dyDescent="0.2">
      <c r="A5" s="4" t="s">
        <v>182</v>
      </c>
      <c r="B5" s="4">
        <v>1</v>
      </c>
      <c r="C5" s="5" t="s">
        <v>183</v>
      </c>
      <c r="E5">
        <v>3</v>
      </c>
      <c r="F5" s="4">
        <v>3</v>
      </c>
      <c r="G5" s="4">
        <v>4</v>
      </c>
      <c r="H5" s="4">
        <v>1</v>
      </c>
      <c r="K5" s="4">
        <v>1</v>
      </c>
      <c r="L5" s="4">
        <v>1</v>
      </c>
      <c r="R5" s="4">
        <v>1</v>
      </c>
      <c r="T5" s="5">
        <v>3</v>
      </c>
      <c r="U5" s="4">
        <v>3</v>
      </c>
      <c r="Z5" s="4">
        <v>4</v>
      </c>
      <c r="AA5" s="5">
        <v>3</v>
      </c>
      <c r="AB5" s="5">
        <v>4</v>
      </c>
      <c r="AC5" s="4">
        <v>4</v>
      </c>
    </row>
    <row r="6" spans="1:33" s="4" customFormat="1" ht="102" x14ac:dyDescent="0.2">
      <c r="A6" s="4" t="s">
        <v>184</v>
      </c>
      <c r="B6" s="4">
        <v>1</v>
      </c>
      <c r="C6" s="5" t="s">
        <v>283</v>
      </c>
      <c r="E6">
        <v>3</v>
      </c>
      <c r="F6" s="4">
        <v>4</v>
      </c>
      <c r="G6" s="4">
        <v>4</v>
      </c>
      <c r="H6" s="4">
        <v>1</v>
      </c>
      <c r="K6" s="4">
        <v>1</v>
      </c>
      <c r="Q6" s="4">
        <v>1</v>
      </c>
      <c r="R6" s="4">
        <v>1</v>
      </c>
      <c r="T6" s="5">
        <v>3</v>
      </c>
      <c r="U6" s="4">
        <v>3</v>
      </c>
      <c r="Z6" s="4">
        <v>4</v>
      </c>
      <c r="AA6" s="5">
        <v>4</v>
      </c>
      <c r="AB6" s="5">
        <v>4</v>
      </c>
      <c r="AC6" s="4">
        <v>3</v>
      </c>
      <c r="AD6" s="4">
        <v>1</v>
      </c>
    </row>
    <row r="7" spans="1:33" s="4" customFormat="1" ht="51" x14ac:dyDescent="0.2">
      <c r="A7" s="4" t="s">
        <v>185</v>
      </c>
      <c r="B7" s="4">
        <v>1</v>
      </c>
      <c r="C7" s="5" t="s">
        <v>186</v>
      </c>
      <c r="E7">
        <v>2</v>
      </c>
      <c r="F7" s="4">
        <v>2</v>
      </c>
      <c r="G7" s="4">
        <v>2</v>
      </c>
      <c r="H7" s="14">
        <v>1</v>
      </c>
      <c r="M7" s="4">
        <v>1</v>
      </c>
      <c r="T7" s="5">
        <v>2</v>
      </c>
      <c r="U7" s="14">
        <v>2</v>
      </c>
      <c r="Z7" s="4">
        <v>2</v>
      </c>
      <c r="AA7" s="5">
        <v>2</v>
      </c>
      <c r="AB7" s="5">
        <v>2</v>
      </c>
      <c r="AC7" s="4">
        <v>2</v>
      </c>
    </row>
    <row r="8" spans="1:33" s="4" customFormat="1" ht="68" x14ac:dyDescent="0.2">
      <c r="A8" s="91" t="s">
        <v>188</v>
      </c>
      <c r="B8" s="4">
        <v>1</v>
      </c>
      <c r="C8" s="5" t="s">
        <v>187</v>
      </c>
      <c r="E8">
        <v>2</v>
      </c>
      <c r="F8" s="4">
        <v>2</v>
      </c>
      <c r="G8" s="4">
        <v>2</v>
      </c>
      <c r="H8" s="14">
        <v>1</v>
      </c>
      <c r="K8" s="14">
        <v>1</v>
      </c>
      <c r="T8" s="5">
        <v>2</v>
      </c>
      <c r="U8" s="14">
        <v>2</v>
      </c>
      <c r="Z8" s="4">
        <v>2</v>
      </c>
      <c r="AA8" s="5">
        <v>2</v>
      </c>
      <c r="AB8" s="5">
        <v>2</v>
      </c>
      <c r="AC8" s="14">
        <v>2</v>
      </c>
    </row>
    <row r="9" spans="1:33" s="4" customFormat="1" ht="34" x14ac:dyDescent="0.2">
      <c r="A9" s="91"/>
      <c r="B9" s="4">
        <v>2</v>
      </c>
      <c r="C9" s="5" t="s">
        <v>189</v>
      </c>
      <c r="E9">
        <v>2</v>
      </c>
      <c r="F9" s="4">
        <v>2</v>
      </c>
      <c r="G9" s="4">
        <v>2</v>
      </c>
      <c r="H9" s="4">
        <v>1</v>
      </c>
      <c r="M9" s="4">
        <v>1</v>
      </c>
      <c r="T9" s="5">
        <v>2</v>
      </c>
      <c r="U9" s="4">
        <v>2</v>
      </c>
      <c r="Z9" s="4">
        <v>2</v>
      </c>
      <c r="AA9" s="5">
        <v>2</v>
      </c>
      <c r="AB9" s="5">
        <v>2</v>
      </c>
      <c r="AC9" s="14">
        <v>2</v>
      </c>
    </row>
    <row r="10" spans="1:33" s="4" customFormat="1" ht="68" x14ac:dyDescent="0.2">
      <c r="A10" s="91"/>
      <c r="B10" s="4">
        <v>3</v>
      </c>
      <c r="C10" s="5" t="s">
        <v>190</v>
      </c>
      <c r="E10" s="5">
        <v>3</v>
      </c>
      <c r="F10" s="4">
        <v>3</v>
      </c>
      <c r="G10" s="4">
        <v>3</v>
      </c>
      <c r="H10" s="4">
        <v>1</v>
      </c>
      <c r="M10" s="4">
        <v>1</v>
      </c>
      <c r="R10" s="4">
        <v>1</v>
      </c>
      <c r="T10" s="5">
        <v>3</v>
      </c>
      <c r="U10" s="4">
        <v>3</v>
      </c>
      <c r="Z10" s="4">
        <v>3</v>
      </c>
      <c r="AA10" s="5">
        <v>3</v>
      </c>
      <c r="AB10" s="5">
        <v>3</v>
      </c>
      <c r="AC10" s="14">
        <v>3</v>
      </c>
    </row>
    <row r="11" spans="1:33" ht="34" x14ac:dyDescent="0.2">
      <c r="A11" s="14" t="s">
        <v>191</v>
      </c>
      <c r="B11" s="4">
        <v>1</v>
      </c>
      <c r="C11" s="1" t="s">
        <v>192</v>
      </c>
      <c r="E11">
        <v>1</v>
      </c>
      <c r="F11" s="4">
        <v>1</v>
      </c>
      <c r="G11" s="4">
        <v>1</v>
      </c>
      <c r="H11" s="4">
        <v>1</v>
      </c>
      <c r="T11" s="1">
        <v>1</v>
      </c>
      <c r="U11" s="4">
        <v>1</v>
      </c>
      <c r="Z11" s="4">
        <v>1</v>
      </c>
      <c r="AA11" s="1">
        <v>1</v>
      </c>
      <c r="AB11" s="1">
        <v>1</v>
      </c>
      <c r="AC11" s="14">
        <v>1</v>
      </c>
    </row>
    <row r="12" spans="1:33" s="4" customFormat="1" ht="34" x14ac:dyDescent="0.2">
      <c r="A12" s="14" t="s">
        <v>77</v>
      </c>
      <c r="B12" s="4">
        <v>1</v>
      </c>
      <c r="C12" s="5" t="s">
        <v>193</v>
      </c>
      <c r="E12">
        <v>1</v>
      </c>
      <c r="F12" s="4">
        <v>1</v>
      </c>
      <c r="G12" s="4">
        <v>1</v>
      </c>
      <c r="H12" s="4">
        <v>1</v>
      </c>
      <c r="T12" s="5">
        <v>1</v>
      </c>
      <c r="U12" s="4">
        <v>1</v>
      </c>
      <c r="Z12" s="4">
        <v>1</v>
      </c>
      <c r="AA12" s="5">
        <v>1</v>
      </c>
      <c r="AB12" s="5">
        <v>1</v>
      </c>
      <c r="AC12" s="14">
        <v>1</v>
      </c>
    </row>
    <row r="13" spans="1:33" ht="51" x14ac:dyDescent="0.2">
      <c r="A13" t="s">
        <v>79</v>
      </c>
      <c r="B13" s="4">
        <v>1</v>
      </c>
      <c r="C13" s="1" t="s">
        <v>194</v>
      </c>
      <c r="E13">
        <v>2</v>
      </c>
      <c r="F13" s="4">
        <v>2</v>
      </c>
      <c r="G13" s="4">
        <v>2</v>
      </c>
      <c r="H13" s="4">
        <v>1</v>
      </c>
      <c r="K13">
        <v>1</v>
      </c>
      <c r="T13" s="1">
        <v>2</v>
      </c>
      <c r="U13" s="4">
        <v>2</v>
      </c>
      <c r="Z13" s="4">
        <v>2</v>
      </c>
      <c r="AA13" s="1">
        <v>2</v>
      </c>
      <c r="AB13" s="1">
        <v>2</v>
      </c>
      <c r="AC13" s="14">
        <v>2</v>
      </c>
    </row>
    <row r="14" spans="1:33" ht="68" x14ac:dyDescent="0.2">
      <c r="A14" s="75" t="s">
        <v>26</v>
      </c>
      <c r="B14" s="4">
        <v>1</v>
      </c>
      <c r="C14" s="1" t="s">
        <v>195</v>
      </c>
      <c r="E14">
        <v>2</v>
      </c>
      <c r="F14" s="4">
        <v>2</v>
      </c>
      <c r="G14" s="4">
        <v>2</v>
      </c>
      <c r="H14" s="4">
        <v>1</v>
      </c>
      <c r="K14">
        <v>1</v>
      </c>
      <c r="T14" s="1">
        <v>2</v>
      </c>
      <c r="U14" s="4">
        <v>2</v>
      </c>
      <c r="Z14" s="4">
        <v>2</v>
      </c>
      <c r="AA14" s="1">
        <v>0</v>
      </c>
      <c r="AG14" t="s">
        <v>98</v>
      </c>
    </row>
    <row r="15" spans="1:33" s="4" customFormat="1" ht="34" x14ac:dyDescent="0.2">
      <c r="A15" s="75"/>
      <c r="B15" s="4">
        <v>2</v>
      </c>
      <c r="C15" s="5" t="s">
        <v>196</v>
      </c>
      <c r="E15">
        <v>2</v>
      </c>
      <c r="F15" s="4">
        <v>2</v>
      </c>
      <c r="G15" s="4">
        <v>2</v>
      </c>
      <c r="H15" s="4">
        <v>1</v>
      </c>
      <c r="K15" s="4">
        <v>1</v>
      </c>
      <c r="T15" s="5">
        <v>2</v>
      </c>
      <c r="U15" s="4">
        <v>2</v>
      </c>
      <c r="Z15" s="4">
        <v>2</v>
      </c>
      <c r="AA15" s="5">
        <v>2</v>
      </c>
      <c r="AB15" s="5">
        <v>2</v>
      </c>
      <c r="AC15" s="4">
        <v>2</v>
      </c>
    </row>
    <row r="16" spans="1:33" s="4" customFormat="1" ht="34" x14ac:dyDescent="0.2">
      <c r="A16" s="75"/>
      <c r="B16" s="4">
        <v>3</v>
      </c>
      <c r="C16" s="5" t="s">
        <v>197</v>
      </c>
      <c r="E16">
        <v>2</v>
      </c>
      <c r="F16" s="4">
        <v>2</v>
      </c>
      <c r="G16" s="4">
        <v>2</v>
      </c>
      <c r="H16" s="4">
        <v>1</v>
      </c>
      <c r="K16" s="4">
        <v>1</v>
      </c>
      <c r="T16" s="5">
        <v>2</v>
      </c>
      <c r="U16" s="4">
        <v>2</v>
      </c>
      <c r="Z16" s="4">
        <v>2</v>
      </c>
      <c r="AA16" s="5">
        <v>2</v>
      </c>
      <c r="AB16" s="5">
        <v>2</v>
      </c>
      <c r="AC16" s="4">
        <v>2</v>
      </c>
    </row>
    <row r="17" spans="1:30" s="4" customFormat="1" ht="68" x14ac:dyDescent="0.2">
      <c r="A17" s="4" t="s">
        <v>59</v>
      </c>
      <c r="B17" s="4">
        <v>1</v>
      </c>
      <c r="C17" s="5" t="s">
        <v>198</v>
      </c>
      <c r="E17">
        <v>2</v>
      </c>
      <c r="F17" s="4">
        <v>2</v>
      </c>
      <c r="G17" s="4">
        <v>2</v>
      </c>
      <c r="H17" s="4">
        <v>1</v>
      </c>
      <c r="K17" s="4">
        <v>1</v>
      </c>
      <c r="T17" s="5">
        <v>2</v>
      </c>
      <c r="U17" s="4">
        <v>2</v>
      </c>
      <c r="Z17" s="4">
        <v>2</v>
      </c>
      <c r="AA17" s="5">
        <v>2</v>
      </c>
      <c r="AB17" s="5">
        <v>2</v>
      </c>
      <c r="AC17" s="4">
        <v>2</v>
      </c>
    </row>
    <row r="18" spans="1:30" s="4" customFormat="1" ht="51" x14ac:dyDescent="0.2">
      <c r="A18" s="4" t="s">
        <v>29</v>
      </c>
      <c r="B18" s="4">
        <v>1</v>
      </c>
      <c r="C18" s="5" t="s">
        <v>199</v>
      </c>
      <c r="E18">
        <v>1</v>
      </c>
      <c r="F18" s="4">
        <v>1</v>
      </c>
      <c r="G18" s="4">
        <v>2</v>
      </c>
      <c r="H18" s="4">
        <v>1</v>
      </c>
      <c r="S18" s="4">
        <v>1</v>
      </c>
      <c r="T18" s="5">
        <v>1</v>
      </c>
      <c r="U18" s="4">
        <v>1</v>
      </c>
      <c r="Z18" s="4">
        <v>2</v>
      </c>
      <c r="AA18" s="5">
        <v>1</v>
      </c>
      <c r="AB18" s="5">
        <v>2</v>
      </c>
      <c r="AC18" s="4">
        <v>2</v>
      </c>
    </row>
    <row r="19" spans="1:30" s="4" customFormat="1" ht="34" x14ac:dyDescent="0.2">
      <c r="A19" s="4" t="s">
        <v>91</v>
      </c>
      <c r="B19" s="4">
        <v>1</v>
      </c>
      <c r="C19" s="5" t="s">
        <v>201</v>
      </c>
      <c r="E19">
        <v>2</v>
      </c>
      <c r="F19" s="4">
        <v>2</v>
      </c>
      <c r="G19" s="4">
        <v>2</v>
      </c>
      <c r="H19" s="4">
        <v>1</v>
      </c>
      <c r="K19" s="4">
        <v>1</v>
      </c>
      <c r="T19" s="5">
        <v>2</v>
      </c>
      <c r="U19" s="4">
        <v>2</v>
      </c>
      <c r="Z19" s="4">
        <v>2</v>
      </c>
      <c r="AA19" s="5">
        <v>2</v>
      </c>
      <c r="AB19" s="5">
        <v>2</v>
      </c>
      <c r="AC19" s="4">
        <v>2</v>
      </c>
    </row>
    <row r="20" spans="1:30" s="4" customFormat="1" ht="85" x14ac:dyDescent="0.2">
      <c r="A20" s="4" t="s">
        <v>33</v>
      </c>
      <c r="B20" s="4">
        <v>1</v>
      </c>
      <c r="C20" s="5" t="s">
        <v>202</v>
      </c>
      <c r="E20">
        <v>2</v>
      </c>
      <c r="F20" s="4">
        <v>2</v>
      </c>
      <c r="G20" s="4">
        <v>2</v>
      </c>
      <c r="H20" s="4">
        <v>1</v>
      </c>
      <c r="K20" s="4">
        <v>1</v>
      </c>
      <c r="T20" s="5">
        <v>2</v>
      </c>
      <c r="U20" s="4">
        <v>2</v>
      </c>
      <c r="Z20" s="4">
        <v>2</v>
      </c>
      <c r="AA20" s="5">
        <v>2</v>
      </c>
      <c r="AB20" s="5">
        <v>2</v>
      </c>
      <c r="AC20" s="4">
        <v>2</v>
      </c>
    </row>
    <row r="21" spans="1:30" ht="68" x14ac:dyDescent="0.2">
      <c r="A21" t="s">
        <v>96</v>
      </c>
      <c r="B21" s="4">
        <v>1</v>
      </c>
      <c r="C21" s="1" t="s">
        <v>234</v>
      </c>
      <c r="E21">
        <v>2</v>
      </c>
      <c r="F21" s="4">
        <v>3</v>
      </c>
      <c r="G21" s="4">
        <v>3</v>
      </c>
      <c r="H21" s="4">
        <v>1</v>
      </c>
      <c r="K21" s="4">
        <v>1</v>
      </c>
      <c r="Q21">
        <v>1</v>
      </c>
      <c r="T21" s="1">
        <v>2</v>
      </c>
      <c r="U21" s="4">
        <v>2</v>
      </c>
      <c r="Z21" s="4">
        <v>3</v>
      </c>
      <c r="AA21" s="1">
        <v>3</v>
      </c>
      <c r="AB21" s="1">
        <v>3</v>
      </c>
      <c r="AC21" s="4">
        <v>3</v>
      </c>
      <c r="AD21" s="4"/>
    </row>
    <row r="22" spans="1:30" ht="68" x14ac:dyDescent="0.2">
      <c r="A22" s="75" t="s">
        <v>99</v>
      </c>
      <c r="B22" s="4">
        <v>1</v>
      </c>
      <c r="C22" s="1" t="s">
        <v>203</v>
      </c>
      <c r="E22">
        <v>4</v>
      </c>
      <c r="F22" s="4">
        <v>4</v>
      </c>
      <c r="G22" s="4">
        <v>4</v>
      </c>
      <c r="H22" s="4">
        <v>1</v>
      </c>
      <c r="K22" s="4">
        <v>2</v>
      </c>
      <c r="Q22">
        <v>1</v>
      </c>
      <c r="T22" s="1">
        <v>4</v>
      </c>
      <c r="U22" s="4">
        <v>4</v>
      </c>
      <c r="Z22" s="4">
        <v>4</v>
      </c>
      <c r="AA22" s="1">
        <v>4</v>
      </c>
      <c r="AB22" s="1">
        <v>4</v>
      </c>
      <c r="AC22" s="4">
        <v>4</v>
      </c>
    </row>
    <row r="23" spans="1:30" s="4" customFormat="1" ht="51" x14ac:dyDescent="0.2">
      <c r="A23" s="75"/>
      <c r="B23" s="4">
        <v>1</v>
      </c>
      <c r="C23" s="5" t="s">
        <v>204</v>
      </c>
      <c r="E23">
        <v>2</v>
      </c>
      <c r="F23" s="4">
        <v>2</v>
      </c>
      <c r="G23" s="4">
        <v>2</v>
      </c>
      <c r="H23" s="4">
        <v>1</v>
      </c>
      <c r="M23" s="4">
        <v>1</v>
      </c>
      <c r="T23" s="5">
        <v>2</v>
      </c>
      <c r="U23" s="4">
        <v>2</v>
      </c>
      <c r="Z23" s="4">
        <v>2</v>
      </c>
      <c r="AA23" s="5">
        <v>2</v>
      </c>
      <c r="AB23" s="5">
        <v>2</v>
      </c>
      <c r="AC23" s="4">
        <v>1</v>
      </c>
      <c r="AD23" s="4">
        <v>1</v>
      </c>
    </row>
    <row r="24" spans="1:30" s="4" customFormat="1" ht="51" x14ac:dyDescent="0.2">
      <c r="A24" s="4" t="s">
        <v>106</v>
      </c>
      <c r="B24" s="4">
        <v>1</v>
      </c>
      <c r="C24" s="5" t="s">
        <v>205</v>
      </c>
      <c r="E24">
        <v>2</v>
      </c>
      <c r="F24" s="4">
        <v>2</v>
      </c>
      <c r="G24" s="4">
        <v>2</v>
      </c>
      <c r="H24" s="4">
        <v>1</v>
      </c>
      <c r="K24" s="4">
        <v>1</v>
      </c>
      <c r="T24" s="5">
        <v>2</v>
      </c>
      <c r="U24" s="4">
        <v>2</v>
      </c>
      <c r="Z24" s="4">
        <v>2</v>
      </c>
      <c r="AA24" s="5">
        <v>2</v>
      </c>
      <c r="AB24" s="5">
        <v>2</v>
      </c>
      <c r="AC24" s="4">
        <v>2</v>
      </c>
    </row>
    <row r="25" spans="1:30" ht="51" x14ac:dyDescent="0.2">
      <c r="A25" t="s">
        <v>38</v>
      </c>
      <c r="B25" s="4">
        <v>1</v>
      </c>
      <c r="C25" s="1" t="s">
        <v>206</v>
      </c>
      <c r="E25">
        <v>2</v>
      </c>
      <c r="F25" s="4">
        <v>2</v>
      </c>
      <c r="G25" s="4">
        <v>2</v>
      </c>
      <c r="H25" s="4">
        <v>1</v>
      </c>
      <c r="K25">
        <v>1</v>
      </c>
      <c r="T25" s="1">
        <v>2</v>
      </c>
      <c r="U25">
        <v>2</v>
      </c>
      <c r="Z25" s="4">
        <v>2</v>
      </c>
      <c r="AA25" s="1">
        <v>2</v>
      </c>
      <c r="AB25" s="1">
        <v>2</v>
      </c>
      <c r="AC25" s="4">
        <v>2</v>
      </c>
    </row>
    <row r="26" spans="1:30" s="4" customFormat="1" ht="34" x14ac:dyDescent="0.2">
      <c r="A26" s="4" t="s">
        <v>112</v>
      </c>
      <c r="B26" s="4">
        <v>1</v>
      </c>
      <c r="C26" s="5" t="s">
        <v>207</v>
      </c>
      <c r="E26">
        <v>2</v>
      </c>
      <c r="F26" s="4">
        <v>2</v>
      </c>
      <c r="G26" s="4">
        <v>2</v>
      </c>
      <c r="H26" s="4">
        <v>1</v>
      </c>
      <c r="K26" s="4">
        <v>1</v>
      </c>
      <c r="T26" s="5">
        <v>2</v>
      </c>
      <c r="U26" s="4">
        <v>2</v>
      </c>
      <c r="Z26" s="4">
        <v>2</v>
      </c>
      <c r="AA26" s="5">
        <v>2</v>
      </c>
      <c r="AB26" s="5">
        <v>2</v>
      </c>
      <c r="AC26" s="4">
        <v>2</v>
      </c>
    </row>
    <row r="27" spans="1:30" s="4" customFormat="1" ht="34" x14ac:dyDescent="0.2">
      <c r="A27" s="4" t="s">
        <v>208</v>
      </c>
      <c r="B27" s="4">
        <v>1</v>
      </c>
      <c r="C27" s="5" t="s">
        <v>209</v>
      </c>
      <c r="E27">
        <v>1</v>
      </c>
      <c r="F27" s="4">
        <v>1</v>
      </c>
      <c r="G27" s="4">
        <v>1</v>
      </c>
      <c r="H27" s="4">
        <v>1</v>
      </c>
      <c r="T27" s="5">
        <v>1</v>
      </c>
      <c r="U27" s="4">
        <v>1</v>
      </c>
      <c r="Z27" s="4">
        <v>1</v>
      </c>
      <c r="AA27" s="5">
        <v>1</v>
      </c>
      <c r="AB27" s="5">
        <v>1</v>
      </c>
      <c r="AC27" s="4">
        <v>1</v>
      </c>
    </row>
    <row r="28" spans="1:30" s="4" customFormat="1" ht="51" x14ac:dyDescent="0.2">
      <c r="A28" s="4" t="s">
        <v>210</v>
      </c>
      <c r="B28" s="4">
        <v>1</v>
      </c>
      <c r="C28" s="5" t="s">
        <v>211</v>
      </c>
      <c r="E28">
        <v>2</v>
      </c>
      <c r="F28" s="4">
        <v>2</v>
      </c>
      <c r="G28" s="4">
        <v>2</v>
      </c>
      <c r="H28" s="4">
        <v>1</v>
      </c>
      <c r="M28" s="4">
        <v>1</v>
      </c>
      <c r="T28" s="5">
        <v>2</v>
      </c>
      <c r="U28" s="4">
        <v>2</v>
      </c>
      <c r="Z28" s="4">
        <v>2</v>
      </c>
      <c r="AA28" s="5">
        <v>2</v>
      </c>
      <c r="AB28" s="5">
        <v>2</v>
      </c>
      <c r="AC28" s="4">
        <v>2</v>
      </c>
    </row>
    <row r="29" spans="1:30" s="15" customFormat="1" ht="102" x14ac:dyDescent="0.2">
      <c r="A29" s="91" t="s">
        <v>212</v>
      </c>
      <c r="B29" s="15">
        <v>1</v>
      </c>
      <c r="C29" s="16" t="s">
        <v>213</v>
      </c>
      <c r="E29">
        <v>3</v>
      </c>
      <c r="F29" s="15">
        <v>3</v>
      </c>
      <c r="G29" s="15">
        <v>5</v>
      </c>
      <c r="H29" s="15">
        <v>1</v>
      </c>
      <c r="I29" s="15">
        <v>1</v>
      </c>
      <c r="J29" s="15">
        <v>1</v>
      </c>
      <c r="K29" s="15">
        <v>1</v>
      </c>
      <c r="P29" s="15">
        <v>1</v>
      </c>
      <c r="T29" s="16">
        <v>3</v>
      </c>
      <c r="U29" s="15">
        <v>3</v>
      </c>
      <c r="Z29" s="15">
        <v>5</v>
      </c>
      <c r="AA29" s="16">
        <v>5</v>
      </c>
      <c r="AB29" s="16">
        <v>5</v>
      </c>
      <c r="AC29" s="15">
        <v>5</v>
      </c>
    </row>
    <row r="30" spans="1:30" ht="17" x14ac:dyDescent="0.2">
      <c r="A30" s="91"/>
      <c r="B30" s="4">
        <v>2</v>
      </c>
      <c r="C30" s="1" t="s">
        <v>214</v>
      </c>
      <c r="E30">
        <v>1</v>
      </c>
      <c r="F30" s="4">
        <v>1</v>
      </c>
      <c r="G30" s="4">
        <v>1</v>
      </c>
      <c r="H30" s="4">
        <v>1</v>
      </c>
      <c r="T30" s="1">
        <v>1</v>
      </c>
      <c r="U30" s="4">
        <v>1</v>
      </c>
      <c r="Z30" s="4">
        <v>1</v>
      </c>
      <c r="AA30" s="1">
        <v>1</v>
      </c>
      <c r="AB30" s="1">
        <v>1</v>
      </c>
      <c r="AC30" s="4">
        <v>1</v>
      </c>
    </row>
    <row r="31" spans="1:30" s="4" customFormat="1" ht="51" x14ac:dyDescent="0.2">
      <c r="A31" s="4" t="s">
        <v>215</v>
      </c>
      <c r="B31" s="4">
        <v>1</v>
      </c>
      <c r="C31" s="5" t="s">
        <v>216</v>
      </c>
      <c r="E31">
        <v>1</v>
      </c>
      <c r="F31" s="4">
        <v>1</v>
      </c>
      <c r="G31" s="4">
        <v>1</v>
      </c>
      <c r="H31" s="4">
        <v>1</v>
      </c>
      <c r="T31" s="5">
        <v>1</v>
      </c>
      <c r="U31" s="4">
        <v>1</v>
      </c>
      <c r="Z31" s="4">
        <v>1</v>
      </c>
      <c r="AA31" s="5">
        <v>1</v>
      </c>
      <c r="AB31" s="5">
        <v>1</v>
      </c>
      <c r="AC31" s="4">
        <v>1</v>
      </c>
    </row>
    <row r="32" spans="1:30" ht="51" x14ac:dyDescent="0.2">
      <c r="A32" t="s">
        <v>217</v>
      </c>
      <c r="B32" s="4">
        <v>1</v>
      </c>
      <c r="C32" s="1" t="s">
        <v>218</v>
      </c>
      <c r="E32">
        <v>2</v>
      </c>
      <c r="F32" s="4">
        <v>2</v>
      </c>
      <c r="G32" s="4">
        <v>2</v>
      </c>
      <c r="H32" s="4">
        <v>1</v>
      </c>
      <c r="K32">
        <v>1</v>
      </c>
      <c r="T32" s="1">
        <v>2</v>
      </c>
      <c r="U32" s="4">
        <v>2</v>
      </c>
      <c r="Z32" s="4">
        <v>2</v>
      </c>
      <c r="AA32" s="1">
        <v>2</v>
      </c>
      <c r="AB32" s="1">
        <v>2</v>
      </c>
      <c r="AC32" s="4">
        <v>2</v>
      </c>
    </row>
    <row r="33" spans="1:33" s="4" customFormat="1" ht="68" x14ac:dyDescent="0.2">
      <c r="A33" s="4" t="s">
        <v>219</v>
      </c>
      <c r="B33" s="4">
        <v>1</v>
      </c>
      <c r="C33" s="5" t="s">
        <v>220</v>
      </c>
      <c r="E33">
        <v>2</v>
      </c>
      <c r="F33" s="4">
        <v>2</v>
      </c>
      <c r="G33" s="4">
        <v>2</v>
      </c>
      <c r="H33" s="4">
        <v>1</v>
      </c>
      <c r="M33" s="4">
        <v>1</v>
      </c>
      <c r="T33" s="5">
        <v>2</v>
      </c>
      <c r="U33" s="4">
        <v>2</v>
      </c>
      <c r="Z33" s="4">
        <v>2</v>
      </c>
      <c r="AA33" s="5">
        <v>2</v>
      </c>
      <c r="AB33" s="5">
        <v>2</v>
      </c>
      <c r="AC33" s="4">
        <v>2</v>
      </c>
    </row>
    <row r="34" spans="1:33" s="4" customFormat="1" ht="119" x14ac:dyDescent="0.2">
      <c r="A34" s="4" t="s">
        <v>13</v>
      </c>
      <c r="B34" s="4">
        <v>1</v>
      </c>
      <c r="C34" s="5" t="s">
        <v>221</v>
      </c>
      <c r="E34">
        <v>4</v>
      </c>
      <c r="F34" s="4">
        <v>5</v>
      </c>
      <c r="G34" s="4">
        <v>5</v>
      </c>
      <c r="H34" s="4">
        <v>1</v>
      </c>
      <c r="K34" s="4">
        <v>1</v>
      </c>
      <c r="P34" s="4">
        <v>1</v>
      </c>
      <c r="Q34" s="4">
        <v>1</v>
      </c>
      <c r="R34" s="4">
        <v>1</v>
      </c>
      <c r="T34" s="5">
        <v>4</v>
      </c>
      <c r="U34" s="4">
        <v>4</v>
      </c>
      <c r="Z34" s="4">
        <v>5</v>
      </c>
      <c r="AA34" s="5">
        <v>0</v>
      </c>
      <c r="AB34" s="5"/>
      <c r="AG34" s="4" t="s">
        <v>98</v>
      </c>
    </row>
    <row r="35" spans="1:33" s="4" customFormat="1" ht="51" x14ac:dyDescent="0.2">
      <c r="A35" s="4" t="s">
        <v>125</v>
      </c>
      <c r="B35" s="4">
        <v>1</v>
      </c>
      <c r="C35" s="5" t="s">
        <v>222</v>
      </c>
      <c r="E35">
        <v>2</v>
      </c>
      <c r="F35" s="4">
        <v>2</v>
      </c>
      <c r="G35" s="4">
        <v>2</v>
      </c>
      <c r="H35" s="4">
        <v>1</v>
      </c>
      <c r="K35" s="4">
        <v>1</v>
      </c>
      <c r="T35" s="5">
        <v>2</v>
      </c>
      <c r="U35" s="4">
        <v>2</v>
      </c>
      <c r="Z35" s="4">
        <v>2</v>
      </c>
      <c r="AA35" s="5">
        <v>2</v>
      </c>
      <c r="AB35" s="5">
        <v>2</v>
      </c>
      <c r="AC35" s="4">
        <v>2</v>
      </c>
    </row>
    <row r="36" spans="1:33" s="4" customFormat="1" ht="68" x14ac:dyDescent="0.2">
      <c r="A36" s="4" t="s">
        <v>127</v>
      </c>
      <c r="B36" s="4">
        <v>1</v>
      </c>
      <c r="C36" s="5" t="s">
        <v>223</v>
      </c>
      <c r="E36">
        <v>3</v>
      </c>
      <c r="F36" s="4">
        <v>3</v>
      </c>
      <c r="G36" s="4">
        <v>3</v>
      </c>
      <c r="H36" s="4">
        <v>1</v>
      </c>
      <c r="K36" s="4">
        <v>1</v>
      </c>
      <c r="R36" s="4">
        <v>1</v>
      </c>
      <c r="T36" s="5">
        <v>3</v>
      </c>
      <c r="U36" s="4">
        <v>3</v>
      </c>
      <c r="Z36" s="4">
        <v>3</v>
      </c>
      <c r="AA36" s="5">
        <v>3</v>
      </c>
      <c r="AB36" s="5">
        <v>3</v>
      </c>
      <c r="AC36" s="4">
        <v>3</v>
      </c>
    </row>
    <row r="37" spans="1:33" s="4" customFormat="1" ht="102" x14ac:dyDescent="0.2">
      <c r="A37" s="4" t="s">
        <v>131</v>
      </c>
      <c r="B37" s="4">
        <v>1</v>
      </c>
      <c r="C37" s="5" t="s">
        <v>224</v>
      </c>
      <c r="E37">
        <v>2</v>
      </c>
      <c r="F37" s="4">
        <v>3</v>
      </c>
      <c r="G37" s="4">
        <v>4</v>
      </c>
      <c r="H37" s="4">
        <v>1</v>
      </c>
      <c r="K37" s="4">
        <v>1</v>
      </c>
      <c r="Q37" s="4">
        <v>1</v>
      </c>
      <c r="S37" s="4">
        <v>1</v>
      </c>
      <c r="T37" s="5">
        <v>2</v>
      </c>
      <c r="U37" s="4">
        <v>2</v>
      </c>
      <c r="Z37" s="4">
        <v>4</v>
      </c>
      <c r="AA37" s="5">
        <v>3</v>
      </c>
      <c r="AB37" s="5">
        <v>4</v>
      </c>
      <c r="AC37" s="4">
        <v>4</v>
      </c>
    </row>
    <row r="38" spans="1:33" s="4" customFormat="1" ht="51" x14ac:dyDescent="0.2">
      <c r="A38" s="4" t="s">
        <v>136</v>
      </c>
      <c r="B38" s="4">
        <v>1</v>
      </c>
      <c r="C38" s="5" t="s">
        <v>225</v>
      </c>
      <c r="E38">
        <v>2</v>
      </c>
      <c r="F38" s="4">
        <v>2</v>
      </c>
      <c r="G38" s="4">
        <v>2</v>
      </c>
      <c r="H38" s="4">
        <v>1</v>
      </c>
      <c r="K38" s="4">
        <v>1</v>
      </c>
      <c r="T38" s="5">
        <v>2</v>
      </c>
      <c r="U38" s="4">
        <v>2</v>
      </c>
      <c r="Z38" s="4">
        <v>2</v>
      </c>
      <c r="AA38" s="5">
        <v>2</v>
      </c>
      <c r="AB38" s="5">
        <v>2</v>
      </c>
      <c r="AC38" s="4">
        <v>2</v>
      </c>
    </row>
    <row r="39" spans="1:33" s="4" customFormat="1" ht="68" x14ac:dyDescent="0.2">
      <c r="A39" s="4" t="s">
        <v>140</v>
      </c>
      <c r="B39" s="4">
        <v>1</v>
      </c>
      <c r="C39" s="5" t="s">
        <v>226</v>
      </c>
      <c r="E39">
        <v>2</v>
      </c>
      <c r="F39" s="4">
        <v>2</v>
      </c>
      <c r="G39" s="4">
        <v>2</v>
      </c>
      <c r="H39" s="4">
        <v>1</v>
      </c>
      <c r="K39" s="4">
        <v>1</v>
      </c>
      <c r="T39" s="5">
        <v>2</v>
      </c>
      <c r="U39" s="4">
        <v>2</v>
      </c>
      <c r="Z39" s="4">
        <v>2</v>
      </c>
      <c r="AA39" s="5">
        <v>2</v>
      </c>
      <c r="AB39" s="5">
        <v>2</v>
      </c>
      <c r="AC39" s="4">
        <v>2</v>
      </c>
    </row>
    <row r="40" spans="1:33" s="4" customFormat="1" ht="85" x14ac:dyDescent="0.2">
      <c r="A40" s="91" t="s">
        <v>142</v>
      </c>
      <c r="B40" s="4">
        <v>1</v>
      </c>
      <c r="C40" s="5" t="s">
        <v>227</v>
      </c>
      <c r="E40">
        <v>3</v>
      </c>
      <c r="F40" s="4">
        <v>3</v>
      </c>
      <c r="G40" s="4">
        <v>4</v>
      </c>
      <c r="H40" s="4">
        <v>1</v>
      </c>
      <c r="I40" s="4">
        <v>1</v>
      </c>
      <c r="K40" s="4">
        <v>1</v>
      </c>
      <c r="M40" s="4">
        <v>1</v>
      </c>
      <c r="T40" s="5">
        <v>3</v>
      </c>
      <c r="U40" s="4">
        <v>3</v>
      </c>
      <c r="Z40" s="4">
        <v>4</v>
      </c>
      <c r="AA40" s="5">
        <v>3</v>
      </c>
      <c r="AB40" s="5">
        <v>4</v>
      </c>
      <c r="AC40" s="4">
        <v>4</v>
      </c>
    </row>
    <row r="41" spans="1:33" s="4" customFormat="1" ht="68" x14ac:dyDescent="0.2">
      <c r="A41" s="91"/>
      <c r="B41" s="4">
        <v>2</v>
      </c>
      <c r="C41" s="5" t="s">
        <v>228</v>
      </c>
      <c r="E41">
        <v>2</v>
      </c>
      <c r="F41" s="4">
        <v>2</v>
      </c>
      <c r="G41" s="4">
        <v>4</v>
      </c>
      <c r="H41" s="4">
        <v>1</v>
      </c>
      <c r="I41" s="4">
        <v>1</v>
      </c>
      <c r="K41" s="4">
        <v>1</v>
      </c>
      <c r="S41" s="4">
        <v>1</v>
      </c>
      <c r="T41" s="5">
        <v>2</v>
      </c>
      <c r="U41" s="4">
        <v>2</v>
      </c>
      <c r="Z41" s="4">
        <v>4</v>
      </c>
      <c r="AA41" s="5">
        <v>2</v>
      </c>
      <c r="AB41" s="5">
        <v>4</v>
      </c>
      <c r="AC41" s="4">
        <v>4</v>
      </c>
    </row>
    <row r="42" spans="1:33" ht="34" x14ac:dyDescent="0.2">
      <c r="A42" t="s">
        <v>146</v>
      </c>
      <c r="B42" s="4">
        <v>1</v>
      </c>
      <c r="C42" s="1" t="s">
        <v>229</v>
      </c>
      <c r="E42">
        <v>2</v>
      </c>
      <c r="F42" s="4">
        <v>2</v>
      </c>
      <c r="G42" s="4">
        <v>2</v>
      </c>
      <c r="H42" s="4">
        <v>1</v>
      </c>
      <c r="K42" s="4">
        <v>1</v>
      </c>
      <c r="T42" s="1">
        <v>2</v>
      </c>
      <c r="U42" s="4">
        <v>2</v>
      </c>
      <c r="Z42" s="4">
        <v>2</v>
      </c>
      <c r="AA42" s="1">
        <v>2</v>
      </c>
      <c r="AB42" s="1">
        <v>2</v>
      </c>
      <c r="AC42" s="4">
        <v>2</v>
      </c>
    </row>
    <row r="43" spans="1:33" ht="68" x14ac:dyDescent="0.2">
      <c r="A43" t="s">
        <v>148</v>
      </c>
      <c r="B43" s="4">
        <v>1</v>
      </c>
      <c r="C43" s="1" t="s">
        <v>230</v>
      </c>
      <c r="E43">
        <v>2</v>
      </c>
      <c r="F43" s="4">
        <v>2</v>
      </c>
      <c r="G43" s="4">
        <v>2</v>
      </c>
      <c r="H43" s="4">
        <v>1</v>
      </c>
      <c r="M43">
        <v>1</v>
      </c>
      <c r="T43" s="1">
        <v>1</v>
      </c>
      <c r="U43" s="4"/>
      <c r="X43">
        <v>2</v>
      </c>
      <c r="Z43" s="4">
        <v>2</v>
      </c>
      <c r="AA43" s="1">
        <v>0</v>
      </c>
      <c r="AG43" t="s">
        <v>231</v>
      </c>
    </row>
    <row r="44" spans="1:33" s="4" customFormat="1" ht="51" x14ac:dyDescent="0.2">
      <c r="A44" s="4" t="s">
        <v>150</v>
      </c>
      <c r="B44" s="4">
        <v>1</v>
      </c>
      <c r="C44" s="5" t="s">
        <v>232</v>
      </c>
      <c r="E44">
        <v>2</v>
      </c>
      <c r="F44" s="4">
        <v>2</v>
      </c>
      <c r="G44" s="4">
        <v>2</v>
      </c>
      <c r="H44" s="4">
        <v>1</v>
      </c>
      <c r="K44" s="4">
        <v>1</v>
      </c>
      <c r="T44" s="5">
        <v>2</v>
      </c>
      <c r="U44" s="4">
        <v>2</v>
      </c>
      <c r="Z44" s="4">
        <v>2</v>
      </c>
      <c r="AA44" s="5">
        <v>2</v>
      </c>
      <c r="AB44" s="5">
        <v>2</v>
      </c>
      <c r="AC44" s="4">
        <v>2</v>
      </c>
    </row>
    <row r="45" spans="1:33" ht="68" x14ac:dyDescent="0.2">
      <c r="A45" s="91" t="s">
        <v>233</v>
      </c>
      <c r="B45" s="4">
        <v>1</v>
      </c>
      <c r="C45" s="1" t="s">
        <v>235</v>
      </c>
      <c r="D45" t="s">
        <v>58</v>
      </c>
      <c r="E45">
        <v>2</v>
      </c>
      <c r="F45" s="4">
        <v>2</v>
      </c>
      <c r="G45" s="4">
        <v>2</v>
      </c>
      <c r="H45" s="4">
        <v>1</v>
      </c>
      <c r="K45" s="4">
        <v>1</v>
      </c>
      <c r="T45" s="1">
        <v>2</v>
      </c>
      <c r="U45" s="4">
        <v>2</v>
      </c>
      <c r="Z45" s="4">
        <v>2</v>
      </c>
      <c r="AA45" s="1">
        <v>0</v>
      </c>
    </row>
    <row r="46" spans="1:33" ht="68" x14ac:dyDescent="0.2">
      <c r="A46" s="91"/>
      <c r="B46" s="4">
        <v>2</v>
      </c>
      <c r="C46" s="1" t="s">
        <v>236</v>
      </c>
      <c r="D46" t="s">
        <v>58</v>
      </c>
      <c r="E46">
        <v>2</v>
      </c>
      <c r="F46" s="4">
        <v>2</v>
      </c>
      <c r="G46" s="4">
        <v>2</v>
      </c>
      <c r="H46" s="4">
        <v>1</v>
      </c>
      <c r="K46" s="4">
        <v>1</v>
      </c>
      <c r="T46" s="1">
        <v>2</v>
      </c>
      <c r="U46" s="4">
        <v>2</v>
      </c>
      <c r="Z46" s="4">
        <v>2</v>
      </c>
      <c r="AA46" s="1">
        <v>0</v>
      </c>
    </row>
    <row r="47" spans="1:33" x14ac:dyDescent="0.2">
      <c r="E47">
        <f>SUM(E4:E46)</f>
        <v>90</v>
      </c>
      <c r="F47">
        <f>SUM(F4:F46)</f>
        <v>94</v>
      </c>
      <c r="G47">
        <f t="shared" ref="G47:AG47" si="0">SUM(G4:G46)</f>
        <v>102</v>
      </c>
      <c r="H47">
        <f t="shared" si="0"/>
        <v>43</v>
      </c>
      <c r="I47">
        <f t="shared" si="0"/>
        <v>3</v>
      </c>
      <c r="J47">
        <f t="shared" si="0"/>
        <v>1</v>
      </c>
      <c r="K47">
        <f t="shared" si="0"/>
        <v>31</v>
      </c>
      <c r="L47">
        <f t="shared" si="0"/>
        <v>1</v>
      </c>
      <c r="M47">
        <f t="shared" si="0"/>
        <v>8</v>
      </c>
      <c r="N47">
        <f t="shared" si="0"/>
        <v>0</v>
      </c>
      <c r="O47">
        <f t="shared" si="0"/>
        <v>0</v>
      </c>
      <c r="P47">
        <f t="shared" si="0"/>
        <v>2</v>
      </c>
      <c r="Q47">
        <f t="shared" si="0"/>
        <v>5</v>
      </c>
      <c r="R47">
        <f t="shared" si="0"/>
        <v>5</v>
      </c>
      <c r="S47">
        <f t="shared" si="0"/>
        <v>3</v>
      </c>
      <c r="T47">
        <f t="shared" si="0"/>
        <v>89</v>
      </c>
      <c r="U47">
        <f t="shared" si="0"/>
        <v>88</v>
      </c>
      <c r="V47">
        <f t="shared" si="0"/>
        <v>0</v>
      </c>
      <c r="W47">
        <f t="shared" si="0"/>
        <v>0</v>
      </c>
      <c r="X47">
        <f t="shared" si="0"/>
        <v>2</v>
      </c>
      <c r="Z47">
        <f t="shared" si="0"/>
        <v>102</v>
      </c>
      <c r="AA47">
        <f t="shared" si="0"/>
        <v>81</v>
      </c>
      <c r="AB47">
        <f t="shared" si="0"/>
        <v>87</v>
      </c>
      <c r="AC47">
        <f t="shared" si="0"/>
        <v>85</v>
      </c>
      <c r="AD47">
        <f t="shared" si="0"/>
        <v>2</v>
      </c>
      <c r="AE47">
        <f t="shared" si="0"/>
        <v>0</v>
      </c>
      <c r="AF47">
        <f t="shared" si="0"/>
        <v>0</v>
      </c>
      <c r="AG47">
        <f t="shared" si="0"/>
        <v>0</v>
      </c>
    </row>
    <row r="48" spans="1:33" x14ac:dyDescent="0.2">
      <c r="E48" s="2"/>
    </row>
    <row r="49" spans="2:28" x14ac:dyDescent="0.2">
      <c r="E49" s="2"/>
    </row>
    <row r="50" spans="2:28" ht="17" x14ac:dyDescent="0.2">
      <c r="C50" s="27" t="s">
        <v>276</v>
      </c>
      <c r="D50" s="26">
        <v>35</v>
      </c>
    </row>
    <row r="51" spans="2:28" ht="19" x14ac:dyDescent="0.25">
      <c r="C51" s="27" t="s">
        <v>277</v>
      </c>
      <c r="D51" s="26">
        <v>45</v>
      </c>
      <c r="Z51" s="25" t="s">
        <v>284</v>
      </c>
    </row>
    <row r="52" spans="2:28" ht="19" x14ac:dyDescent="0.25">
      <c r="Z52" s="25" t="s">
        <v>285</v>
      </c>
    </row>
    <row r="53" spans="2:28" ht="19" x14ac:dyDescent="0.25">
      <c r="C53" s="27" t="s">
        <v>278</v>
      </c>
      <c r="D53" s="26">
        <v>0</v>
      </c>
      <c r="Z53" s="25" t="s">
        <v>286</v>
      </c>
    </row>
    <row r="54" spans="2:28" ht="19" x14ac:dyDescent="0.25">
      <c r="C54" s="27" t="s">
        <v>279</v>
      </c>
      <c r="D54" s="29">
        <v>6</v>
      </c>
      <c r="Z54" s="25" t="s">
        <v>287</v>
      </c>
    </row>
    <row r="55" spans="2:28" ht="17" x14ac:dyDescent="0.2">
      <c r="C55" s="27" t="s">
        <v>298</v>
      </c>
      <c r="D55" s="30">
        <v>2</v>
      </c>
      <c r="E55" s="2"/>
    </row>
    <row r="58" spans="2:28" ht="60" x14ac:dyDescent="0.2">
      <c r="B58" s="35" t="s">
        <v>309</v>
      </c>
      <c r="C58" s="35" t="s">
        <v>310</v>
      </c>
      <c r="D58" s="28" t="s">
        <v>295</v>
      </c>
      <c r="E58" s="37" t="s">
        <v>290</v>
      </c>
      <c r="F58" s="37" t="s">
        <v>291</v>
      </c>
      <c r="G58" s="37" t="s">
        <v>292</v>
      </c>
      <c r="H58" s="37" t="s">
        <v>293</v>
      </c>
      <c r="I58" s="37" t="s">
        <v>303</v>
      </c>
      <c r="J58" s="37" t="s">
        <v>301</v>
      </c>
      <c r="K58" s="37" t="s">
        <v>302</v>
      </c>
      <c r="L58" s="37" t="s">
        <v>294</v>
      </c>
      <c r="P58" s="1"/>
      <c r="Q58" s="1"/>
      <c r="T58"/>
      <c r="AA58"/>
      <c r="AB58"/>
    </row>
    <row r="59" spans="2:28" ht="51" x14ac:dyDescent="0.2">
      <c r="B59" s="52" t="s">
        <v>306</v>
      </c>
      <c r="C59" s="35" t="s">
        <v>288</v>
      </c>
      <c r="D59" s="38">
        <f>U47/E47</f>
        <v>0.97777777777777775</v>
      </c>
      <c r="E59" s="51">
        <f>U47</f>
        <v>88</v>
      </c>
      <c r="F59" s="51">
        <f>X47+W47+V47</f>
        <v>2</v>
      </c>
      <c r="G59" s="51">
        <v>0</v>
      </c>
      <c r="H59" s="39">
        <f>D53</f>
        <v>0</v>
      </c>
      <c r="I59" s="40">
        <f>E59/(E59+H59)</f>
        <v>1</v>
      </c>
      <c r="J59" s="40">
        <f>E59/SUM(E59,F59)</f>
        <v>0.97777777777777775</v>
      </c>
      <c r="K59" s="40">
        <f>2*(I59*J59)/(I59+J59)</f>
        <v>0.9887640449438202</v>
      </c>
      <c r="L59" s="40">
        <f>(E59+G59)/(E59+F59+G59+H59)</f>
        <v>0.97777777777777775</v>
      </c>
      <c r="P59" s="1"/>
      <c r="Q59" s="1"/>
      <c r="T59"/>
      <c r="AA59"/>
      <c r="AB59"/>
    </row>
    <row r="60" spans="2:28" x14ac:dyDescent="0.2">
      <c r="B60" s="54" t="s">
        <v>307</v>
      </c>
      <c r="C60" s="35" t="s">
        <v>289</v>
      </c>
      <c r="D60" s="38">
        <f>AA47/F47</f>
        <v>0.86170212765957444</v>
      </c>
      <c r="E60" s="51">
        <f>AA47</f>
        <v>81</v>
      </c>
      <c r="F60" s="51">
        <v>0</v>
      </c>
      <c r="G60" s="51">
        <v>0</v>
      </c>
      <c r="H60" s="51">
        <f>F47-AA47</f>
        <v>13</v>
      </c>
      <c r="I60" s="40">
        <f t="shared" ref="I60:I63" si="1">E60/(E60+H60)</f>
        <v>0.86170212765957444</v>
      </c>
      <c r="J60" s="40">
        <f t="shared" ref="J60:J63" si="2">E60/SUM(E60,F60)</f>
        <v>1</v>
      </c>
      <c r="K60" s="40">
        <f t="shared" ref="K60:K63" si="3">2*(I60*J60)/(I60+J60)</f>
        <v>0.92571428571428571</v>
      </c>
      <c r="L60" s="40">
        <f t="shared" ref="L60:L63" si="4">(E60+G60)/(E60+F60+G60+H60)</f>
        <v>0.86170212765957444</v>
      </c>
      <c r="P60" s="1"/>
      <c r="Q60" s="1"/>
      <c r="T60"/>
      <c r="AA60"/>
      <c r="AB60"/>
    </row>
    <row r="61" spans="2:28" x14ac:dyDescent="0.2">
      <c r="B61" s="55"/>
      <c r="C61" s="35" t="s">
        <v>311</v>
      </c>
      <c r="D61" s="38"/>
      <c r="E61" s="51">
        <f>AC47</f>
        <v>85</v>
      </c>
      <c r="F61" s="51">
        <f>AD47+AE47+AF47</f>
        <v>2</v>
      </c>
      <c r="G61" s="51">
        <v>0</v>
      </c>
      <c r="H61" s="51">
        <f>Z47-AB47</f>
        <v>15</v>
      </c>
      <c r="I61" s="40">
        <f t="shared" si="1"/>
        <v>0.85</v>
      </c>
      <c r="J61" s="40">
        <f t="shared" si="2"/>
        <v>0.97701149425287359</v>
      </c>
      <c r="K61" s="40">
        <f t="shared" si="3"/>
        <v>0.90909090909090917</v>
      </c>
      <c r="L61" s="40">
        <f t="shared" si="4"/>
        <v>0.83333333333333337</v>
      </c>
      <c r="P61" s="1"/>
      <c r="Q61" s="1"/>
      <c r="T61"/>
      <c r="AA61"/>
      <c r="AB61"/>
    </row>
    <row r="62" spans="2:28" x14ac:dyDescent="0.2">
      <c r="B62" s="55"/>
      <c r="C62" s="35" t="s">
        <v>314</v>
      </c>
      <c r="D62" s="38">
        <f>AC47/AB47</f>
        <v>0.97701149425287359</v>
      </c>
      <c r="E62" s="51">
        <f>AC47</f>
        <v>85</v>
      </c>
      <c r="F62" s="51">
        <f>AD47+AE47+AF47</f>
        <v>2</v>
      </c>
      <c r="G62" s="51">
        <v>0</v>
      </c>
      <c r="H62" s="51">
        <v>0</v>
      </c>
      <c r="I62" s="40">
        <f t="shared" si="1"/>
        <v>1</v>
      </c>
      <c r="J62" s="40">
        <f t="shared" si="2"/>
        <v>0.97701149425287359</v>
      </c>
      <c r="K62" s="40">
        <f t="shared" si="3"/>
        <v>0.98837209302325579</v>
      </c>
      <c r="L62" s="40">
        <f t="shared" si="4"/>
        <v>0.97701149425287359</v>
      </c>
      <c r="P62" s="1"/>
      <c r="Q62" s="1"/>
      <c r="T62"/>
      <c r="AA62"/>
      <c r="AB62"/>
    </row>
    <row r="63" spans="2:28" ht="40" x14ac:dyDescent="0.2">
      <c r="B63" s="53" t="s">
        <v>308</v>
      </c>
      <c r="C63" s="35" t="s">
        <v>6</v>
      </c>
      <c r="D63" s="41">
        <f>E63/D51</f>
        <v>0.82222222222222219</v>
      </c>
      <c r="E63" s="51">
        <f>D51-D54-D55</f>
        <v>37</v>
      </c>
      <c r="F63" s="51">
        <f>D55</f>
        <v>2</v>
      </c>
      <c r="G63" s="51">
        <v>0</v>
      </c>
      <c r="H63" s="51">
        <f>D54</f>
        <v>6</v>
      </c>
      <c r="I63" s="40">
        <f t="shared" si="1"/>
        <v>0.86046511627906974</v>
      </c>
      <c r="J63" s="40">
        <f t="shared" si="2"/>
        <v>0.94871794871794868</v>
      </c>
      <c r="K63" s="40">
        <f t="shared" si="3"/>
        <v>0.90243902439024393</v>
      </c>
      <c r="L63" s="40">
        <f t="shared" si="4"/>
        <v>0.82222222222222219</v>
      </c>
      <c r="P63" s="1"/>
      <c r="Q63" s="1"/>
      <c r="T63"/>
      <c r="AA63"/>
      <c r="AB63"/>
    </row>
    <row r="64" spans="2:28" x14ac:dyDescent="0.2">
      <c r="C64"/>
      <c r="I64" s="1"/>
      <c r="P64" s="1"/>
      <c r="Q64" s="1"/>
      <c r="T64"/>
      <c r="AA64"/>
      <c r="AB64"/>
    </row>
    <row r="65" spans="3:28" ht="17" customHeight="1" x14ac:dyDescent="0.2">
      <c r="C65"/>
      <c r="I65" s="1"/>
      <c r="P65" s="1"/>
      <c r="Q65" s="1"/>
      <c r="T65"/>
      <c r="AA65"/>
      <c r="AB65"/>
    </row>
    <row r="66" spans="3:28" x14ac:dyDescent="0.2">
      <c r="C66"/>
      <c r="I66" s="1"/>
      <c r="P66" s="1"/>
      <c r="Q66" s="1"/>
      <c r="T66"/>
      <c r="AA66"/>
      <c r="AB66"/>
    </row>
    <row r="67" spans="3:28" x14ac:dyDescent="0.2">
      <c r="C67"/>
      <c r="I67" s="1"/>
      <c r="P67" s="1"/>
      <c r="Q67" s="1"/>
      <c r="T67"/>
      <c r="AA67"/>
      <c r="AB67"/>
    </row>
    <row r="68" spans="3:28" x14ac:dyDescent="0.2">
      <c r="C68"/>
      <c r="I68" s="1"/>
      <c r="P68" s="1"/>
      <c r="Q68" s="1"/>
      <c r="T68"/>
      <c r="AA68"/>
      <c r="AB68"/>
    </row>
    <row r="69" spans="3:28" ht="17" customHeight="1" x14ac:dyDescent="0.2">
      <c r="C69"/>
      <c r="I69" s="1"/>
      <c r="P69" s="1"/>
      <c r="Q69" s="1"/>
      <c r="T69"/>
      <c r="AA69"/>
      <c r="AB69"/>
    </row>
    <row r="70" spans="3:28" ht="17" customHeight="1" x14ac:dyDescent="0.2">
      <c r="C70"/>
      <c r="I70" s="1"/>
      <c r="P70" s="1"/>
      <c r="Q70" s="1"/>
      <c r="T70"/>
      <c r="AA70"/>
      <c r="AB70"/>
    </row>
    <row r="71" spans="3:28" x14ac:dyDescent="0.2">
      <c r="C71"/>
      <c r="I71" s="1"/>
      <c r="P71" s="1"/>
      <c r="Q71" s="1"/>
      <c r="T71"/>
      <c r="AA71"/>
      <c r="AB71"/>
    </row>
  </sheetData>
  <autoFilter ref="AA1:AA44" xr:uid="{5793255B-1A0B-884C-BD12-CF859CA59E4C}"/>
  <mergeCells count="22">
    <mergeCell ref="A22:A23"/>
    <mergeCell ref="A29:A30"/>
    <mergeCell ref="A40:A41"/>
    <mergeCell ref="A45:A46"/>
    <mergeCell ref="A8:A10"/>
    <mergeCell ref="A14:A16"/>
    <mergeCell ref="A1:A3"/>
    <mergeCell ref="B1:B3"/>
    <mergeCell ref="C1:C3"/>
    <mergeCell ref="D1:D3"/>
    <mergeCell ref="F1:F3"/>
    <mergeCell ref="E1:E3"/>
    <mergeCell ref="H2:J2"/>
    <mergeCell ref="K2:L2"/>
    <mergeCell ref="M2:N2"/>
    <mergeCell ref="G1:G3"/>
    <mergeCell ref="O2:R2"/>
    <mergeCell ref="S2:S3"/>
    <mergeCell ref="H1:S1"/>
    <mergeCell ref="T1:Z2"/>
    <mergeCell ref="AA1:AG2"/>
    <mergeCell ref="B60:B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FBF1-31AD-E241-8638-D75B6D0A1FD1}">
  <dimension ref="A1:AG68"/>
  <sheetViews>
    <sheetView topLeftCell="A51" workbookViewId="0">
      <selection activeCell="B63" sqref="B63:L68"/>
    </sheetView>
  </sheetViews>
  <sheetFormatPr baseColWidth="10" defaultRowHeight="16" x14ac:dyDescent="0.2"/>
  <cols>
    <col min="1" max="1" width="13.1640625" bestFit="1" customWidth="1"/>
    <col min="2" max="2" width="12.6640625" customWidth="1"/>
    <col min="3" max="3" width="42.33203125" style="1" customWidth="1"/>
    <col min="4" max="4" width="11.6640625" style="1" bestFit="1" customWidth="1"/>
    <col min="5" max="5" width="9" customWidth="1"/>
    <col min="6" max="7" width="6.5" customWidth="1"/>
    <col min="8" max="8" width="3.33203125" customWidth="1"/>
    <col min="9" max="12" width="5" customWidth="1"/>
    <col min="13" max="13" width="3.6640625" customWidth="1"/>
    <col min="14" max="16" width="2.5" customWidth="1"/>
    <col min="17" max="17" width="3.1640625" customWidth="1"/>
    <col min="18" max="18" width="3.33203125" customWidth="1"/>
    <col min="19" max="19" width="2.83203125" customWidth="1"/>
    <col min="20" max="20" width="8.1640625" customWidth="1"/>
    <col min="21" max="21" width="6.5" customWidth="1"/>
    <col min="22" max="22" width="7.33203125" customWidth="1"/>
    <col min="23" max="24" width="6.6640625" customWidth="1"/>
    <col min="25" max="26" width="9" customWidth="1"/>
    <col min="28" max="28" width="7.83203125" customWidth="1"/>
    <col min="29" max="29" width="6.5" customWidth="1"/>
    <col min="30" max="30" width="7.33203125" customWidth="1"/>
    <col min="31" max="31" width="6.1640625" customWidth="1"/>
    <col min="32" max="32" width="6.6640625" customWidth="1"/>
    <col min="33" max="33" width="16" style="1" customWidth="1"/>
  </cols>
  <sheetData>
    <row r="1" spans="1:33" s="6" customFormat="1" x14ac:dyDescent="0.2">
      <c r="A1" s="79" t="s">
        <v>1</v>
      </c>
      <c r="B1" s="79" t="s">
        <v>3</v>
      </c>
      <c r="C1" s="68" t="s">
        <v>2</v>
      </c>
      <c r="D1" s="68" t="s">
        <v>54</v>
      </c>
      <c r="E1" s="68" t="s">
        <v>253</v>
      </c>
      <c r="F1" s="68" t="s">
        <v>22</v>
      </c>
      <c r="G1" s="68" t="s">
        <v>19</v>
      </c>
      <c r="H1" s="82" t="s">
        <v>73</v>
      </c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82" t="s">
        <v>4</v>
      </c>
      <c r="U1" s="83"/>
      <c r="V1" s="83"/>
      <c r="W1" s="83"/>
      <c r="X1" s="83"/>
      <c r="Y1" s="83"/>
      <c r="Z1" s="84"/>
      <c r="AA1" s="82" t="s">
        <v>6</v>
      </c>
      <c r="AB1" s="83"/>
      <c r="AC1" s="83"/>
      <c r="AD1" s="83"/>
      <c r="AE1" s="83"/>
      <c r="AF1" s="83"/>
      <c r="AG1" s="84"/>
    </row>
    <row r="2" spans="1:33" s="6" customFormat="1" ht="17" customHeight="1" x14ac:dyDescent="0.2">
      <c r="A2" s="80"/>
      <c r="B2" s="80"/>
      <c r="C2" s="69"/>
      <c r="D2" s="69"/>
      <c r="E2" s="69"/>
      <c r="F2" s="69"/>
      <c r="G2" s="69"/>
      <c r="H2" s="88" t="s">
        <v>69</v>
      </c>
      <c r="I2" s="89"/>
      <c r="J2" s="90"/>
      <c r="K2" s="88" t="s">
        <v>70</v>
      </c>
      <c r="L2" s="90"/>
      <c r="M2" s="88" t="s">
        <v>71</v>
      </c>
      <c r="N2" s="90"/>
      <c r="O2" s="88" t="s">
        <v>72</v>
      </c>
      <c r="P2" s="89"/>
      <c r="Q2" s="89"/>
      <c r="R2" s="90"/>
      <c r="S2" s="92" t="s">
        <v>200</v>
      </c>
      <c r="T2" s="85"/>
      <c r="U2" s="86"/>
      <c r="V2" s="86"/>
      <c r="W2" s="86"/>
      <c r="X2" s="86"/>
      <c r="Y2" s="86"/>
      <c r="Z2" s="87"/>
      <c r="AA2" s="85"/>
      <c r="AB2" s="86"/>
      <c r="AC2" s="86"/>
      <c r="AD2" s="86"/>
      <c r="AE2" s="86"/>
      <c r="AF2" s="86"/>
      <c r="AG2" s="87"/>
    </row>
    <row r="3" spans="1:33" s="6" customFormat="1" ht="34" x14ac:dyDescent="0.2">
      <c r="A3" s="81"/>
      <c r="B3" s="81"/>
      <c r="C3" s="70"/>
      <c r="D3" s="70"/>
      <c r="E3" s="70"/>
      <c r="F3" s="70"/>
      <c r="G3" s="70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68</v>
      </c>
      <c r="S3" s="74"/>
      <c r="T3" s="7" t="s">
        <v>82</v>
      </c>
      <c r="U3" s="7" t="s">
        <v>10</v>
      </c>
      <c r="V3" s="7" t="s">
        <v>74</v>
      </c>
      <c r="W3" s="7" t="s">
        <v>75</v>
      </c>
      <c r="X3" s="7" t="s">
        <v>252</v>
      </c>
      <c r="Y3" s="8" t="s">
        <v>5</v>
      </c>
      <c r="Z3" s="8" t="s">
        <v>312</v>
      </c>
      <c r="AA3" s="7" t="s">
        <v>20</v>
      </c>
      <c r="AB3" s="7" t="s">
        <v>21</v>
      </c>
      <c r="AC3" s="7" t="s">
        <v>10</v>
      </c>
      <c r="AD3" s="7" t="s">
        <v>74</v>
      </c>
      <c r="AE3" s="7" t="s">
        <v>111</v>
      </c>
      <c r="AF3" s="7" t="s">
        <v>75</v>
      </c>
      <c r="AG3" s="8" t="s">
        <v>5</v>
      </c>
    </row>
    <row r="4" spans="1:33" ht="51" x14ac:dyDescent="0.2">
      <c r="A4" t="s">
        <v>23</v>
      </c>
      <c r="B4">
        <v>1</v>
      </c>
      <c r="C4" s="1" t="s">
        <v>60</v>
      </c>
      <c r="E4" s="1">
        <v>2</v>
      </c>
      <c r="F4">
        <v>2</v>
      </c>
      <c r="G4">
        <v>3</v>
      </c>
      <c r="H4" s="12">
        <v>1</v>
      </c>
      <c r="I4" s="12"/>
      <c r="J4" s="12"/>
      <c r="K4" s="12"/>
      <c r="L4" s="12"/>
      <c r="M4" s="12">
        <v>1</v>
      </c>
      <c r="N4" s="12">
        <v>1</v>
      </c>
      <c r="O4" s="12"/>
      <c r="P4" s="12"/>
      <c r="Q4" s="12"/>
      <c r="R4" s="12"/>
      <c r="S4" s="12"/>
      <c r="T4">
        <v>2</v>
      </c>
      <c r="U4">
        <v>2</v>
      </c>
      <c r="Z4">
        <v>3</v>
      </c>
      <c r="AA4">
        <v>2</v>
      </c>
      <c r="AB4">
        <v>2</v>
      </c>
      <c r="AC4">
        <v>1</v>
      </c>
      <c r="AD4">
        <v>1</v>
      </c>
      <c r="AF4">
        <v>1</v>
      </c>
      <c r="AG4" s="1" t="s">
        <v>76</v>
      </c>
    </row>
    <row r="5" spans="1:33" ht="51" x14ac:dyDescent="0.2">
      <c r="A5" t="s">
        <v>77</v>
      </c>
      <c r="B5">
        <v>1</v>
      </c>
      <c r="C5" s="1" t="s">
        <v>78</v>
      </c>
      <c r="E5">
        <v>2</v>
      </c>
      <c r="F5">
        <v>2</v>
      </c>
      <c r="G5">
        <v>2</v>
      </c>
      <c r="H5" s="12">
        <v>1</v>
      </c>
      <c r="I5" s="12"/>
      <c r="J5" s="12"/>
      <c r="K5" s="12"/>
      <c r="L5" s="12"/>
      <c r="M5" s="12">
        <v>1</v>
      </c>
      <c r="N5" s="12"/>
      <c r="O5" s="12"/>
      <c r="P5" s="12"/>
      <c r="Q5" s="12"/>
      <c r="R5" s="12"/>
      <c r="S5" s="12"/>
      <c r="T5">
        <v>2</v>
      </c>
      <c r="U5">
        <v>2</v>
      </c>
      <c r="Z5">
        <v>2</v>
      </c>
      <c r="AA5">
        <v>2</v>
      </c>
      <c r="AB5">
        <v>2</v>
      </c>
      <c r="AC5">
        <v>2</v>
      </c>
    </row>
    <row r="6" spans="1:33" ht="68" x14ac:dyDescent="0.2">
      <c r="A6" t="s">
        <v>79</v>
      </c>
      <c r="B6">
        <v>1</v>
      </c>
      <c r="C6" s="1" t="s">
        <v>80</v>
      </c>
      <c r="D6" s="1" t="s">
        <v>88</v>
      </c>
      <c r="E6">
        <v>3</v>
      </c>
      <c r="F6">
        <v>4</v>
      </c>
      <c r="G6">
        <v>4</v>
      </c>
      <c r="H6" s="12">
        <v>1</v>
      </c>
      <c r="I6" s="12"/>
      <c r="J6" s="12"/>
      <c r="K6" s="12"/>
      <c r="L6" s="12"/>
      <c r="M6" s="12">
        <v>1</v>
      </c>
      <c r="N6" s="12"/>
      <c r="O6" s="12">
        <v>1</v>
      </c>
      <c r="P6" s="12">
        <v>1</v>
      </c>
      <c r="Q6" s="12"/>
      <c r="R6" s="12"/>
      <c r="S6" s="12"/>
      <c r="T6">
        <v>3</v>
      </c>
      <c r="U6">
        <v>3</v>
      </c>
      <c r="Z6">
        <v>4</v>
      </c>
      <c r="AA6">
        <v>4</v>
      </c>
      <c r="AB6">
        <v>4</v>
      </c>
      <c r="AC6">
        <v>4</v>
      </c>
    </row>
    <row r="7" spans="1:33" ht="34" x14ac:dyDescent="0.2">
      <c r="A7" t="s">
        <v>26</v>
      </c>
      <c r="B7">
        <v>1</v>
      </c>
      <c r="C7" s="1" t="s">
        <v>81</v>
      </c>
      <c r="E7">
        <v>2</v>
      </c>
      <c r="F7">
        <v>2</v>
      </c>
      <c r="G7">
        <v>2</v>
      </c>
      <c r="H7" s="12">
        <v>1</v>
      </c>
      <c r="I7" s="12"/>
      <c r="J7" s="12"/>
      <c r="K7" s="12"/>
      <c r="L7" s="12"/>
      <c r="M7" s="12">
        <v>1</v>
      </c>
      <c r="N7" s="12"/>
      <c r="O7" s="12"/>
      <c r="P7" s="12"/>
      <c r="Q7" s="12"/>
      <c r="R7" s="12"/>
      <c r="S7" s="12"/>
      <c r="T7">
        <v>2</v>
      </c>
      <c r="U7">
        <v>2</v>
      </c>
      <c r="W7" s="1"/>
      <c r="X7" s="1"/>
      <c r="Z7">
        <v>2</v>
      </c>
      <c r="AA7">
        <v>2</v>
      </c>
      <c r="AB7">
        <v>2</v>
      </c>
      <c r="AC7">
        <v>2</v>
      </c>
    </row>
    <row r="8" spans="1:33" s="4" customFormat="1" ht="34" x14ac:dyDescent="0.2">
      <c r="A8" s="4" t="s">
        <v>83</v>
      </c>
      <c r="B8" s="4">
        <v>1</v>
      </c>
      <c r="C8" s="5" t="s">
        <v>84</v>
      </c>
      <c r="D8" s="5"/>
      <c r="E8">
        <v>1</v>
      </c>
      <c r="F8" s="4">
        <v>1</v>
      </c>
      <c r="G8" s="4">
        <v>2</v>
      </c>
      <c r="H8" s="13">
        <v>1</v>
      </c>
      <c r="I8" s="13"/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4">
        <v>1</v>
      </c>
      <c r="U8" s="4">
        <v>1</v>
      </c>
      <c r="Z8" s="4">
        <v>2</v>
      </c>
      <c r="AA8" s="4">
        <v>1</v>
      </c>
      <c r="AB8" s="4">
        <v>2</v>
      </c>
      <c r="AC8" s="4">
        <v>2</v>
      </c>
      <c r="AG8" s="5"/>
    </row>
    <row r="9" spans="1:33" s="4" customFormat="1" ht="68" x14ac:dyDescent="0.2">
      <c r="A9" s="4" t="s">
        <v>59</v>
      </c>
      <c r="B9" s="4">
        <v>1</v>
      </c>
      <c r="C9" s="5" t="s">
        <v>85</v>
      </c>
      <c r="D9" s="5" t="s">
        <v>55</v>
      </c>
      <c r="E9">
        <v>2</v>
      </c>
      <c r="F9" s="4">
        <v>3</v>
      </c>
      <c r="G9" s="4">
        <v>3</v>
      </c>
      <c r="H9" s="13">
        <v>1</v>
      </c>
      <c r="I9" s="13"/>
      <c r="J9" s="13"/>
      <c r="K9" s="13"/>
      <c r="L9" s="13"/>
      <c r="M9" s="13"/>
      <c r="N9" s="13"/>
      <c r="O9" s="13">
        <v>1</v>
      </c>
      <c r="P9" s="13">
        <v>1</v>
      </c>
      <c r="Q9" s="13"/>
      <c r="R9" s="13"/>
      <c r="S9" s="13"/>
      <c r="T9" s="4">
        <v>2</v>
      </c>
      <c r="U9" s="4">
        <v>2</v>
      </c>
      <c r="Z9" s="4">
        <v>3</v>
      </c>
      <c r="AA9" s="4">
        <v>3</v>
      </c>
      <c r="AB9" s="4">
        <v>3</v>
      </c>
      <c r="AC9" s="4">
        <v>3</v>
      </c>
      <c r="AG9" s="5"/>
    </row>
    <row r="10" spans="1:33" ht="102" x14ac:dyDescent="0.2">
      <c r="A10" t="s">
        <v>29</v>
      </c>
      <c r="B10">
        <v>1</v>
      </c>
      <c r="C10" s="1" t="s">
        <v>86</v>
      </c>
      <c r="D10" s="1" t="s">
        <v>87</v>
      </c>
      <c r="E10" s="5">
        <v>4</v>
      </c>
      <c r="F10">
        <v>5</v>
      </c>
      <c r="G10">
        <v>5</v>
      </c>
      <c r="H10" s="12">
        <v>1</v>
      </c>
      <c r="I10" s="12"/>
      <c r="J10" s="12"/>
      <c r="K10" s="12"/>
      <c r="L10" s="12"/>
      <c r="M10" s="12">
        <v>1</v>
      </c>
      <c r="N10" s="12"/>
      <c r="O10" s="12">
        <v>1</v>
      </c>
      <c r="P10" s="12">
        <v>1</v>
      </c>
      <c r="Q10" s="12"/>
      <c r="R10" s="12">
        <v>1</v>
      </c>
      <c r="S10" s="12"/>
      <c r="T10">
        <v>4</v>
      </c>
      <c r="U10">
        <v>4</v>
      </c>
      <c r="Z10">
        <v>5</v>
      </c>
      <c r="AA10">
        <v>5</v>
      </c>
      <c r="AB10">
        <v>5</v>
      </c>
      <c r="AC10">
        <v>5</v>
      </c>
    </row>
    <row r="11" spans="1:33" ht="68" x14ac:dyDescent="0.2">
      <c r="A11" t="s">
        <v>89</v>
      </c>
      <c r="B11">
        <v>1</v>
      </c>
      <c r="C11" s="1" t="s">
        <v>90</v>
      </c>
      <c r="D11" s="1" t="s">
        <v>88</v>
      </c>
      <c r="E11">
        <v>3</v>
      </c>
      <c r="F11">
        <v>4</v>
      </c>
      <c r="G11">
        <v>5</v>
      </c>
      <c r="H11" s="12">
        <v>1</v>
      </c>
      <c r="I11" s="12"/>
      <c r="J11" s="12"/>
      <c r="K11" s="12"/>
      <c r="L11" s="12"/>
      <c r="M11" s="12">
        <v>1</v>
      </c>
      <c r="N11" s="12"/>
      <c r="O11" s="12">
        <v>1</v>
      </c>
      <c r="P11" s="12">
        <v>1</v>
      </c>
      <c r="Q11" s="12">
        <v>1</v>
      </c>
      <c r="R11" s="12"/>
      <c r="S11" s="12"/>
      <c r="T11">
        <v>3</v>
      </c>
      <c r="U11">
        <v>3</v>
      </c>
      <c r="Z11">
        <v>5</v>
      </c>
      <c r="AA11">
        <v>4</v>
      </c>
      <c r="AB11">
        <v>5</v>
      </c>
      <c r="AC11">
        <v>5</v>
      </c>
    </row>
    <row r="12" spans="1:33" ht="34" x14ac:dyDescent="0.2">
      <c r="A12" t="s">
        <v>91</v>
      </c>
      <c r="B12">
        <v>1</v>
      </c>
      <c r="C12" s="1" t="s">
        <v>92</v>
      </c>
      <c r="E12">
        <v>2</v>
      </c>
      <c r="F12">
        <v>2</v>
      </c>
      <c r="G12">
        <v>2</v>
      </c>
      <c r="H12" s="12">
        <v>1</v>
      </c>
      <c r="I12" s="12"/>
      <c r="J12" s="12"/>
      <c r="K12" s="12">
        <v>1</v>
      </c>
      <c r="L12" s="12"/>
      <c r="M12" s="12"/>
      <c r="N12" s="12"/>
      <c r="O12" s="12"/>
      <c r="P12" s="12"/>
      <c r="Q12" s="12"/>
      <c r="R12" s="12"/>
      <c r="S12" s="12"/>
      <c r="T12">
        <v>2</v>
      </c>
      <c r="U12">
        <v>2</v>
      </c>
      <c r="Z12">
        <v>2</v>
      </c>
      <c r="AA12">
        <v>2</v>
      </c>
      <c r="AB12">
        <v>2</v>
      </c>
      <c r="AC12">
        <v>2</v>
      </c>
    </row>
    <row r="13" spans="1:33" s="4" customFormat="1" ht="68" x14ac:dyDescent="0.2">
      <c r="A13" s="4" t="s">
        <v>93</v>
      </c>
      <c r="B13" s="4">
        <v>1</v>
      </c>
      <c r="C13" s="5" t="s">
        <v>94</v>
      </c>
      <c r="D13" s="5" t="s">
        <v>55</v>
      </c>
      <c r="E13">
        <v>2</v>
      </c>
      <c r="F13" s="4">
        <v>3</v>
      </c>
      <c r="G13" s="4">
        <v>3</v>
      </c>
      <c r="H13" s="13">
        <v>1</v>
      </c>
      <c r="I13" s="13"/>
      <c r="J13" s="13"/>
      <c r="K13" s="13"/>
      <c r="L13" s="13"/>
      <c r="M13" s="13"/>
      <c r="N13" s="13"/>
      <c r="O13" s="13"/>
      <c r="P13" s="13"/>
      <c r="Q13" s="13">
        <v>1</v>
      </c>
      <c r="R13" s="13">
        <v>1</v>
      </c>
      <c r="S13" s="13"/>
      <c r="T13" s="4">
        <v>2</v>
      </c>
      <c r="U13" s="4">
        <v>2</v>
      </c>
      <c r="Z13" s="4">
        <v>3</v>
      </c>
      <c r="AA13" s="4">
        <v>0</v>
      </c>
      <c r="AG13" s="5" t="s">
        <v>162</v>
      </c>
    </row>
    <row r="14" spans="1:33" ht="85" x14ac:dyDescent="0.2">
      <c r="A14" t="s">
        <v>33</v>
      </c>
      <c r="B14">
        <v>1</v>
      </c>
      <c r="C14" s="1" t="s">
        <v>95</v>
      </c>
      <c r="D14" s="1" t="s">
        <v>87</v>
      </c>
      <c r="E14">
        <v>4</v>
      </c>
      <c r="F14">
        <v>5</v>
      </c>
      <c r="G14">
        <v>5</v>
      </c>
      <c r="H14" s="12">
        <v>1</v>
      </c>
      <c r="I14" s="12"/>
      <c r="J14" s="12"/>
      <c r="K14" s="12"/>
      <c r="L14" s="12"/>
      <c r="M14" s="12">
        <v>1</v>
      </c>
      <c r="N14" s="12"/>
      <c r="O14" s="12">
        <v>1</v>
      </c>
      <c r="P14" s="12">
        <v>1</v>
      </c>
      <c r="Q14" s="12"/>
      <c r="R14" s="12">
        <v>1</v>
      </c>
      <c r="S14" s="12"/>
      <c r="T14">
        <v>4</v>
      </c>
      <c r="U14">
        <v>4</v>
      </c>
      <c r="Z14">
        <v>5</v>
      </c>
      <c r="AA14">
        <v>5</v>
      </c>
      <c r="AB14">
        <v>5</v>
      </c>
      <c r="AC14">
        <v>5</v>
      </c>
    </row>
    <row r="15" spans="1:33" s="4" customFormat="1" ht="85" x14ac:dyDescent="0.2">
      <c r="A15" s="4" t="s">
        <v>96</v>
      </c>
      <c r="B15" s="4">
        <v>1</v>
      </c>
      <c r="C15" s="5" t="s">
        <v>97</v>
      </c>
      <c r="D15" s="5"/>
      <c r="E15">
        <v>2</v>
      </c>
      <c r="F15" s="4">
        <v>2</v>
      </c>
      <c r="G15" s="4">
        <v>4</v>
      </c>
      <c r="H15" s="13">
        <v>1</v>
      </c>
      <c r="I15" s="13">
        <v>1</v>
      </c>
      <c r="J15" s="13"/>
      <c r="K15" s="13">
        <v>1</v>
      </c>
      <c r="L15" s="13">
        <v>1</v>
      </c>
      <c r="M15" s="13"/>
      <c r="N15" s="13"/>
      <c r="O15" s="13"/>
      <c r="P15" s="13"/>
      <c r="Q15" s="13"/>
      <c r="R15" s="13"/>
      <c r="S15" s="13"/>
      <c r="T15" s="4">
        <v>2</v>
      </c>
      <c r="U15" s="4">
        <v>2</v>
      </c>
      <c r="Z15" s="4">
        <v>4</v>
      </c>
      <c r="AA15" s="4">
        <v>0</v>
      </c>
      <c r="AG15" s="5" t="s">
        <v>163</v>
      </c>
    </row>
    <row r="16" spans="1:33" ht="34" x14ac:dyDescent="0.2">
      <c r="A16" t="s">
        <v>99</v>
      </c>
      <c r="B16">
        <v>1</v>
      </c>
      <c r="C16" s="1" t="s">
        <v>100</v>
      </c>
      <c r="E16">
        <v>1</v>
      </c>
      <c r="F16">
        <v>1</v>
      </c>
      <c r="G16">
        <v>1</v>
      </c>
      <c r="H16" s="12">
        <v>1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>
        <v>1</v>
      </c>
      <c r="U16">
        <v>1</v>
      </c>
      <c r="Z16">
        <v>1</v>
      </c>
      <c r="AA16">
        <v>1</v>
      </c>
      <c r="AB16">
        <v>1</v>
      </c>
      <c r="AC16">
        <v>1</v>
      </c>
    </row>
    <row r="17" spans="1:33" s="4" customFormat="1" ht="68" x14ac:dyDescent="0.2">
      <c r="A17" s="4" t="s">
        <v>101</v>
      </c>
      <c r="B17" s="4">
        <v>1</v>
      </c>
      <c r="C17" s="5" t="s">
        <v>102</v>
      </c>
      <c r="D17" s="5"/>
      <c r="E17">
        <v>2</v>
      </c>
      <c r="F17" s="4">
        <v>2</v>
      </c>
      <c r="G17" s="4">
        <v>3</v>
      </c>
      <c r="H17" s="13">
        <v>1</v>
      </c>
      <c r="I17" s="13">
        <v>1</v>
      </c>
      <c r="J17" s="13"/>
      <c r="K17" s="13"/>
      <c r="L17" s="13"/>
      <c r="M17" s="13"/>
      <c r="N17" s="13"/>
      <c r="O17" s="13"/>
      <c r="P17" s="13"/>
      <c r="Q17" s="13"/>
      <c r="R17" s="13">
        <v>1</v>
      </c>
      <c r="S17" s="13"/>
      <c r="T17" s="4">
        <v>2</v>
      </c>
      <c r="U17" s="4">
        <v>2</v>
      </c>
      <c r="Z17" s="4">
        <v>3</v>
      </c>
      <c r="AA17" s="4">
        <v>2</v>
      </c>
      <c r="AB17" s="4">
        <v>3</v>
      </c>
      <c r="AC17" s="4">
        <v>3</v>
      </c>
      <c r="AG17" s="5"/>
    </row>
    <row r="18" spans="1:33" s="4" customFormat="1" ht="34" x14ac:dyDescent="0.2">
      <c r="A18" s="4" t="s">
        <v>103</v>
      </c>
      <c r="B18" s="4">
        <v>1</v>
      </c>
      <c r="C18" s="5" t="s">
        <v>104</v>
      </c>
      <c r="D18" s="5"/>
      <c r="E18">
        <v>2</v>
      </c>
      <c r="F18" s="4">
        <v>2</v>
      </c>
      <c r="G18" s="4">
        <v>2</v>
      </c>
      <c r="H18" s="13">
        <v>1</v>
      </c>
      <c r="I18" s="13"/>
      <c r="J18" s="13"/>
      <c r="K18" s="13">
        <v>1</v>
      </c>
      <c r="L18" s="13"/>
      <c r="M18" s="13"/>
      <c r="N18" s="13"/>
      <c r="O18" s="13"/>
      <c r="P18" s="13"/>
      <c r="Q18" s="13"/>
      <c r="R18" s="13"/>
      <c r="S18" s="13"/>
      <c r="T18" s="4">
        <v>2</v>
      </c>
      <c r="U18" s="4">
        <v>2</v>
      </c>
      <c r="Z18" s="4">
        <v>2</v>
      </c>
      <c r="AA18" s="4">
        <v>0</v>
      </c>
      <c r="AG18" s="5" t="s">
        <v>160</v>
      </c>
    </row>
    <row r="19" spans="1:33" s="4" customFormat="1" ht="68" x14ac:dyDescent="0.2">
      <c r="A19" s="4" t="s">
        <v>106</v>
      </c>
      <c r="B19" s="4">
        <v>1</v>
      </c>
      <c r="C19" s="5" t="s">
        <v>107</v>
      </c>
      <c r="D19" s="5"/>
      <c r="E19">
        <v>2</v>
      </c>
      <c r="F19" s="4">
        <v>2</v>
      </c>
      <c r="G19" s="4">
        <v>2</v>
      </c>
      <c r="H19" s="13">
        <v>1</v>
      </c>
      <c r="I19" s="13"/>
      <c r="J19" s="13"/>
      <c r="K19" s="13">
        <v>1</v>
      </c>
      <c r="L19" s="13"/>
      <c r="M19" s="13"/>
      <c r="N19" s="13"/>
      <c r="O19" s="13"/>
      <c r="P19" s="13"/>
      <c r="Q19" s="13"/>
      <c r="R19" s="13"/>
      <c r="S19" s="13"/>
      <c r="T19" s="4">
        <v>2</v>
      </c>
      <c r="U19" s="4">
        <v>2</v>
      </c>
      <c r="Z19" s="4">
        <v>2</v>
      </c>
      <c r="AA19" s="4">
        <v>2</v>
      </c>
      <c r="AB19" s="4">
        <v>2</v>
      </c>
      <c r="AC19" s="4">
        <v>2</v>
      </c>
      <c r="AG19" s="5"/>
    </row>
    <row r="20" spans="1:33" s="4" customFormat="1" ht="51" x14ac:dyDescent="0.2">
      <c r="A20" s="4" t="s">
        <v>38</v>
      </c>
      <c r="B20" s="4">
        <v>1</v>
      </c>
      <c r="C20" s="5" t="s">
        <v>108</v>
      </c>
      <c r="D20" s="5"/>
      <c r="E20">
        <v>2</v>
      </c>
      <c r="F20" s="4">
        <v>2</v>
      </c>
      <c r="G20" s="4">
        <v>2</v>
      </c>
      <c r="H20" s="13">
        <v>1</v>
      </c>
      <c r="I20" s="13"/>
      <c r="J20" s="13"/>
      <c r="K20" s="13"/>
      <c r="L20" s="13"/>
      <c r="M20" s="13">
        <v>1</v>
      </c>
      <c r="N20" s="13"/>
      <c r="O20" s="13"/>
      <c r="P20" s="13"/>
      <c r="Q20" s="13"/>
      <c r="R20" s="13"/>
      <c r="S20" s="13"/>
      <c r="T20" s="4">
        <v>2</v>
      </c>
      <c r="U20" s="4">
        <v>2</v>
      </c>
      <c r="Z20" s="4">
        <v>2</v>
      </c>
      <c r="AA20" s="4">
        <v>2</v>
      </c>
      <c r="AB20" s="4">
        <v>2</v>
      </c>
      <c r="AC20" s="4">
        <v>2</v>
      </c>
      <c r="AG20" s="5"/>
    </row>
    <row r="21" spans="1:33" s="4" customFormat="1" ht="34" x14ac:dyDescent="0.2">
      <c r="A21" s="4" t="s">
        <v>109</v>
      </c>
      <c r="B21" s="4">
        <v>1</v>
      </c>
      <c r="C21" s="5" t="s">
        <v>110</v>
      </c>
      <c r="D21" s="5"/>
      <c r="E21">
        <v>2</v>
      </c>
      <c r="F21" s="4">
        <v>2</v>
      </c>
      <c r="G21" s="4">
        <v>2</v>
      </c>
      <c r="H21" s="13">
        <v>1</v>
      </c>
      <c r="I21" s="13"/>
      <c r="J21" s="13"/>
      <c r="K21" s="13"/>
      <c r="L21" s="13"/>
      <c r="M21" s="13"/>
      <c r="N21" s="13"/>
      <c r="O21" s="13"/>
      <c r="P21" s="13"/>
      <c r="Q21" s="13"/>
      <c r="R21" s="13">
        <v>1</v>
      </c>
      <c r="S21" s="13"/>
      <c r="T21" s="4">
        <v>2</v>
      </c>
      <c r="U21" s="4">
        <v>2</v>
      </c>
      <c r="Z21" s="4">
        <v>2</v>
      </c>
      <c r="AA21" s="4">
        <v>3</v>
      </c>
      <c r="AB21" s="4">
        <v>3</v>
      </c>
      <c r="AC21" s="4">
        <v>3</v>
      </c>
      <c r="AG21" s="5"/>
    </row>
    <row r="22" spans="1:33" s="4" customFormat="1" ht="51" x14ac:dyDescent="0.2">
      <c r="A22" s="4" t="s">
        <v>112</v>
      </c>
      <c r="B22" s="4">
        <v>1</v>
      </c>
      <c r="C22" s="5" t="s">
        <v>113</v>
      </c>
      <c r="D22" s="5"/>
      <c r="E22">
        <v>3</v>
      </c>
      <c r="F22" s="4">
        <v>3</v>
      </c>
      <c r="G22" s="4">
        <v>3</v>
      </c>
      <c r="H22" s="13">
        <v>1</v>
      </c>
      <c r="I22" s="13"/>
      <c r="J22" s="13"/>
      <c r="K22" s="13">
        <v>1</v>
      </c>
      <c r="L22" s="13"/>
      <c r="M22" s="13">
        <v>1</v>
      </c>
      <c r="N22" s="13"/>
      <c r="O22" s="13"/>
      <c r="P22" s="13"/>
      <c r="Q22" s="13"/>
      <c r="R22" s="13"/>
      <c r="S22" s="13"/>
      <c r="T22" s="4">
        <v>3</v>
      </c>
      <c r="U22" s="4">
        <v>3</v>
      </c>
      <c r="Z22" s="4">
        <v>3</v>
      </c>
      <c r="AA22" s="4">
        <v>3</v>
      </c>
      <c r="AB22" s="4">
        <v>3</v>
      </c>
      <c r="AC22" s="4">
        <v>3</v>
      </c>
      <c r="AG22" s="5"/>
    </row>
    <row r="23" spans="1:33" s="4" customFormat="1" ht="51" x14ac:dyDescent="0.2">
      <c r="A23" s="91" t="s">
        <v>114</v>
      </c>
      <c r="B23" s="4">
        <v>1</v>
      </c>
      <c r="C23" s="5" t="s">
        <v>115</v>
      </c>
      <c r="D23" s="5"/>
      <c r="E23">
        <v>2</v>
      </c>
      <c r="F23" s="4">
        <v>2</v>
      </c>
      <c r="G23" s="4">
        <v>3</v>
      </c>
      <c r="H23" s="13">
        <v>1</v>
      </c>
      <c r="I23" s="13">
        <v>1</v>
      </c>
      <c r="J23" s="13"/>
      <c r="K23" s="13">
        <v>1</v>
      </c>
      <c r="L23" s="13"/>
      <c r="M23" s="13"/>
      <c r="N23" s="13"/>
      <c r="O23" s="13"/>
      <c r="P23" s="13"/>
      <c r="Q23" s="13"/>
      <c r="R23" s="13"/>
      <c r="S23" s="13"/>
      <c r="T23" s="4">
        <v>2</v>
      </c>
      <c r="U23" s="4">
        <v>2</v>
      </c>
      <c r="Z23" s="4">
        <v>3</v>
      </c>
      <c r="AA23" s="4">
        <v>2</v>
      </c>
      <c r="AB23" s="4">
        <v>3</v>
      </c>
      <c r="AC23" s="4">
        <v>3</v>
      </c>
      <c r="AG23" s="5"/>
    </row>
    <row r="24" spans="1:33" s="4" customFormat="1" ht="85" x14ac:dyDescent="0.2">
      <c r="A24" s="91"/>
      <c r="B24" s="4">
        <v>2</v>
      </c>
      <c r="C24" s="5" t="s">
        <v>116</v>
      </c>
      <c r="D24" s="5"/>
      <c r="E24">
        <v>2</v>
      </c>
      <c r="F24" s="4">
        <v>2</v>
      </c>
      <c r="G24" s="4">
        <v>2</v>
      </c>
      <c r="H24" s="13">
        <v>1</v>
      </c>
      <c r="I24" s="13"/>
      <c r="J24" s="13"/>
      <c r="K24" s="13"/>
      <c r="L24" s="13"/>
      <c r="M24" s="13"/>
      <c r="N24" s="13"/>
      <c r="O24" s="13"/>
      <c r="P24" s="13"/>
      <c r="Q24" s="13">
        <v>1</v>
      </c>
      <c r="R24" s="13"/>
      <c r="S24" s="13"/>
      <c r="T24" s="4">
        <v>2</v>
      </c>
      <c r="U24" s="4">
        <v>2</v>
      </c>
      <c r="Z24" s="4">
        <v>2</v>
      </c>
      <c r="AA24" s="4">
        <v>2</v>
      </c>
      <c r="AB24" s="4">
        <v>2</v>
      </c>
      <c r="AC24" s="4">
        <v>2</v>
      </c>
      <c r="AG24" s="5"/>
    </row>
    <row r="25" spans="1:33" s="4" customFormat="1" ht="17" x14ac:dyDescent="0.2">
      <c r="A25" s="11" t="s">
        <v>42</v>
      </c>
      <c r="B25" s="4">
        <v>1</v>
      </c>
      <c r="C25" s="5" t="s">
        <v>118</v>
      </c>
      <c r="D25" s="2" t="s">
        <v>58</v>
      </c>
      <c r="E25">
        <v>1</v>
      </c>
      <c r="F25" s="4">
        <v>1</v>
      </c>
      <c r="G25" s="4">
        <v>1</v>
      </c>
      <c r="H25" s="13">
        <v>1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4">
        <v>1</v>
      </c>
      <c r="U25" s="4">
        <v>1</v>
      </c>
      <c r="Z25" s="4">
        <v>1</v>
      </c>
      <c r="AA25" s="4">
        <v>0</v>
      </c>
      <c r="AG25" s="5" t="s">
        <v>105</v>
      </c>
    </row>
    <row r="26" spans="1:33" ht="51" x14ac:dyDescent="0.2">
      <c r="A26" t="s">
        <v>47</v>
      </c>
      <c r="B26" s="4">
        <v>1</v>
      </c>
      <c r="C26" s="1" t="s">
        <v>117</v>
      </c>
      <c r="E26">
        <v>2</v>
      </c>
      <c r="F26" s="4">
        <v>2</v>
      </c>
      <c r="G26" s="4">
        <v>2</v>
      </c>
      <c r="H26" s="13">
        <v>1</v>
      </c>
      <c r="I26" s="12"/>
      <c r="J26" s="12"/>
      <c r="K26" s="12"/>
      <c r="L26" s="12"/>
      <c r="M26" s="12">
        <v>1</v>
      </c>
      <c r="N26" s="12"/>
      <c r="O26" s="12"/>
      <c r="P26" s="12"/>
      <c r="Q26" s="12"/>
      <c r="R26" s="12"/>
      <c r="S26" s="12"/>
      <c r="T26" s="4">
        <v>2</v>
      </c>
      <c r="U26" s="4">
        <v>2</v>
      </c>
      <c r="Z26" s="4">
        <v>2</v>
      </c>
      <c r="AA26" s="4">
        <v>2</v>
      </c>
      <c r="AB26" s="4">
        <v>2</v>
      </c>
      <c r="AC26" s="4">
        <v>1</v>
      </c>
      <c r="AD26" s="4">
        <v>1</v>
      </c>
      <c r="AG26" s="1" t="s">
        <v>122</v>
      </c>
    </row>
    <row r="27" spans="1:33" ht="68" x14ac:dyDescent="0.2">
      <c r="A27" t="s">
        <v>51</v>
      </c>
      <c r="B27" s="4">
        <v>1</v>
      </c>
      <c r="C27" s="1" t="s">
        <v>119</v>
      </c>
      <c r="E27">
        <v>2</v>
      </c>
      <c r="F27" s="4">
        <v>2</v>
      </c>
      <c r="G27" s="4">
        <v>2</v>
      </c>
      <c r="H27" s="13">
        <v>1</v>
      </c>
      <c r="I27" s="12"/>
      <c r="J27" s="12"/>
      <c r="K27" s="12"/>
      <c r="L27" s="12"/>
      <c r="M27" s="12">
        <v>1</v>
      </c>
      <c r="N27" s="12"/>
      <c r="O27" s="12"/>
      <c r="P27" s="12"/>
      <c r="Q27" s="12"/>
      <c r="R27" s="12"/>
      <c r="S27" s="12"/>
      <c r="T27" s="4">
        <v>2</v>
      </c>
      <c r="U27" s="4">
        <v>2</v>
      </c>
      <c r="Z27" s="4">
        <v>2</v>
      </c>
      <c r="AA27" s="4">
        <v>2</v>
      </c>
      <c r="AB27" s="4">
        <v>2</v>
      </c>
      <c r="AC27" s="4">
        <v>2</v>
      </c>
    </row>
    <row r="28" spans="1:33" s="4" customFormat="1" ht="34" x14ac:dyDescent="0.2">
      <c r="A28" s="4" t="s">
        <v>52</v>
      </c>
      <c r="B28" s="4">
        <v>1</v>
      </c>
      <c r="C28" s="5" t="s">
        <v>120</v>
      </c>
      <c r="D28" s="5"/>
      <c r="E28">
        <v>1</v>
      </c>
      <c r="F28" s="4">
        <v>1</v>
      </c>
      <c r="G28" s="4">
        <v>1</v>
      </c>
      <c r="H28" s="13">
        <v>1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4">
        <v>0</v>
      </c>
      <c r="Y28" s="5" t="s">
        <v>161</v>
      </c>
      <c r="Z28" s="4">
        <v>0</v>
      </c>
      <c r="AA28" s="4">
        <v>0</v>
      </c>
      <c r="AG28" s="5" t="s">
        <v>160</v>
      </c>
    </row>
    <row r="29" spans="1:33" ht="34" x14ac:dyDescent="0.2">
      <c r="A29" t="s">
        <v>8</v>
      </c>
      <c r="B29" s="4">
        <v>1</v>
      </c>
      <c r="C29" s="1" t="s">
        <v>121</v>
      </c>
      <c r="E29">
        <v>2</v>
      </c>
      <c r="F29" s="4">
        <v>2</v>
      </c>
      <c r="G29" s="4">
        <v>2</v>
      </c>
      <c r="H29" s="13">
        <v>1</v>
      </c>
      <c r="I29" s="12"/>
      <c r="J29" s="12"/>
      <c r="K29" s="12">
        <v>1</v>
      </c>
      <c r="L29" s="12"/>
      <c r="M29" s="12"/>
      <c r="N29" s="12"/>
      <c r="O29" s="12"/>
      <c r="P29" s="12"/>
      <c r="Q29" s="12"/>
      <c r="R29" s="12"/>
      <c r="S29" s="12"/>
      <c r="T29" s="4">
        <v>1</v>
      </c>
      <c r="U29" s="4"/>
      <c r="W29">
        <v>1</v>
      </c>
      <c r="Y29" s="1" t="s">
        <v>123</v>
      </c>
      <c r="Z29" s="4">
        <v>2</v>
      </c>
      <c r="AA29" s="4">
        <v>0</v>
      </c>
      <c r="AB29" s="4"/>
      <c r="AC29" s="4"/>
      <c r="AG29" s="1" t="s">
        <v>123</v>
      </c>
    </row>
    <row r="30" spans="1:33" ht="51" x14ac:dyDescent="0.2">
      <c r="A30" t="s">
        <v>13</v>
      </c>
      <c r="B30" s="4">
        <v>1</v>
      </c>
      <c r="C30" s="1" t="s">
        <v>124</v>
      </c>
      <c r="E30">
        <v>2</v>
      </c>
      <c r="F30" s="4">
        <v>2</v>
      </c>
      <c r="G30" s="4">
        <v>2</v>
      </c>
      <c r="H30" s="13">
        <v>1</v>
      </c>
      <c r="I30" s="12"/>
      <c r="J30" s="12"/>
      <c r="K30" s="12"/>
      <c r="L30" s="12"/>
      <c r="M30" s="12">
        <v>1</v>
      </c>
      <c r="N30" s="12"/>
      <c r="O30" s="12"/>
      <c r="P30" s="12"/>
      <c r="Q30" s="12"/>
      <c r="R30" s="12"/>
      <c r="S30" s="12"/>
      <c r="T30" s="4">
        <v>2</v>
      </c>
      <c r="U30" s="4">
        <v>2</v>
      </c>
      <c r="Z30" s="4">
        <v>2</v>
      </c>
      <c r="AA30" s="4">
        <v>2</v>
      </c>
      <c r="AB30" s="4">
        <v>2</v>
      </c>
      <c r="AC30" s="4">
        <v>2</v>
      </c>
    </row>
    <row r="31" spans="1:33" ht="68" x14ac:dyDescent="0.2">
      <c r="A31" t="s">
        <v>125</v>
      </c>
      <c r="B31" s="4">
        <v>1</v>
      </c>
      <c r="C31" s="1" t="s">
        <v>126</v>
      </c>
      <c r="D31" s="1" t="s">
        <v>88</v>
      </c>
      <c r="E31">
        <v>3</v>
      </c>
      <c r="F31" s="4">
        <v>4</v>
      </c>
      <c r="G31" s="4">
        <v>4</v>
      </c>
      <c r="H31" s="13">
        <v>1</v>
      </c>
      <c r="I31" s="12"/>
      <c r="J31" s="12"/>
      <c r="K31" s="12">
        <v>1</v>
      </c>
      <c r="L31" s="12"/>
      <c r="M31" s="12"/>
      <c r="N31" s="12"/>
      <c r="O31" s="12">
        <v>1</v>
      </c>
      <c r="P31" s="12">
        <v>1</v>
      </c>
      <c r="Q31" s="12"/>
      <c r="R31" s="12"/>
      <c r="S31" s="12"/>
      <c r="T31" s="4">
        <v>3</v>
      </c>
      <c r="U31" s="4">
        <v>3</v>
      </c>
      <c r="Z31" s="4">
        <v>4</v>
      </c>
      <c r="AA31" s="4">
        <v>3</v>
      </c>
      <c r="AB31" s="4">
        <v>3</v>
      </c>
      <c r="AC31" s="4">
        <v>1</v>
      </c>
      <c r="AD31" s="4">
        <v>2</v>
      </c>
      <c r="AE31" s="4"/>
      <c r="AF31" s="4"/>
    </row>
    <row r="32" spans="1:33" ht="34" x14ac:dyDescent="0.2">
      <c r="A32" t="s">
        <v>127</v>
      </c>
      <c r="B32" s="4">
        <v>1</v>
      </c>
      <c r="C32" s="1" t="s">
        <v>128</v>
      </c>
      <c r="E32">
        <v>2</v>
      </c>
      <c r="F32" s="4">
        <v>2</v>
      </c>
      <c r="G32" s="4">
        <v>2</v>
      </c>
      <c r="H32" s="13">
        <v>1</v>
      </c>
      <c r="I32" s="12"/>
      <c r="J32" s="12"/>
      <c r="K32" s="12"/>
      <c r="L32" s="12"/>
      <c r="M32" s="12">
        <v>1</v>
      </c>
      <c r="N32" s="12"/>
      <c r="O32" s="12"/>
      <c r="P32" s="12"/>
      <c r="Q32" s="12"/>
      <c r="R32" s="12"/>
      <c r="S32" s="12"/>
      <c r="T32" s="4">
        <v>1</v>
      </c>
      <c r="U32" s="4">
        <v>1</v>
      </c>
      <c r="W32">
        <v>1</v>
      </c>
      <c r="Z32" s="4">
        <v>2</v>
      </c>
      <c r="AA32" s="4">
        <v>1</v>
      </c>
      <c r="AB32" s="4">
        <v>1</v>
      </c>
      <c r="AC32" s="4">
        <v>1</v>
      </c>
    </row>
    <row r="33" spans="1:33" ht="51" x14ac:dyDescent="0.2">
      <c r="A33" t="s">
        <v>129</v>
      </c>
      <c r="B33" s="4">
        <v>1</v>
      </c>
      <c r="C33" s="1" t="s">
        <v>130</v>
      </c>
      <c r="E33">
        <v>2</v>
      </c>
      <c r="F33" s="4">
        <v>2</v>
      </c>
      <c r="G33" s="4">
        <v>2</v>
      </c>
      <c r="H33" s="13">
        <v>1</v>
      </c>
      <c r="I33" s="12"/>
      <c r="J33" s="12"/>
      <c r="K33" s="12"/>
      <c r="L33" s="12"/>
      <c r="M33" s="12"/>
      <c r="N33" s="12"/>
      <c r="O33" s="12"/>
      <c r="P33" s="12"/>
      <c r="Q33" s="12">
        <v>1</v>
      </c>
      <c r="R33" s="12"/>
      <c r="S33" s="12"/>
      <c r="T33" s="4">
        <v>2</v>
      </c>
      <c r="U33" s="4">
        <v>2</v>
      </c>
      <c r="Z33" s="4">
        <v>2</v>
      </c>
      <c r="AA33" s="4">
        <v>2</v>
      </c>
      <c r="AB33" s="4">
        <v>2</v>
      </c>
      <c r="AC33" s="4">
        <v>2</v>
      </c>
    </row>
    <row r="34" spans="1:33" s="4" customFormat="1" ht="68" x14ac:dyDescent="0.2">
      <c r="A34" s="4" t="s">
        <v>131</v>
      </c>
      <c r="B34" s="4">
        <v>1</v>
      </c>
      <c r="C34" s="5" t="s">
        <v>132</v>
      </c>
      <c r="D34" s="5"/>
      <c r="E34">
        <v>2</v>
      </c>
      <c r="F34" s="4">
        <v>3</v>
      </c>
      <c r="G34" s="4">
        <v>3</v>
      </c>
      <c r="H34" s="13">
        <v>1</v>
      </c>
      <c r="I34" s="13"/>
      <c r="J34" s="13"/>
      <c r="K34" s="13"/>
      <c r="L34" s="13"/>
      <c r="M34" s="13">
        <v>1</v>
      </c>
      <c r="N34" s="13"/>
      <c r="O34" s="13"/>
      <c r="P34" s="13"/>
      <c r="Q34" s="13"/>
      <c r="R34" s="13">
        <v>1</v>
      </c>
      <c r="S34" s="13"/>
      <c r="T34" s="4">
        <v>2</v>
      </c>
      <c r="U34" s="4">
        <v>2</v>
      </c>
      <c r="Z34" s="4">
        <v>3</v>
      </c>
      <c r="AA34" s="4">
        <v>3</v>
      </c>
      <c r="AB34" s="4">
        <v>3</v>
      </c>
      <c r="AC34" s="4">
        <v>3</v>
      </c>
    </row>
    <row r="35" spans="1:33" ht="68" x14ac:dyDescent="0.2">
      <c r="A35" t="s">
        <v>27</v>
      </c>
      <c r="B35" s="4">
        <v>1</v>
      </c>
      <c r="C35" s="1" t="s">
        <v>133</v>
      </c>
      <c r="E35">
        <v>2</v>
      </c>
      <c r="F35" s="4">
        <v>2</v>
      </c>
      <c r="G35" s="4">
        <v>2</v>
      </c>
      <c r="H35" s="13">
        <v>1</v>
      </c>
      <c r="I35" s="12"/>
      <c r="J35" s="12"/>
      <c r="K35" s="12"/>
      <c r="L35" s="12"/>
      <c r="M35" s="12">
        <v>1</v>
      </c>
      <c r="N35" s="12"/>
      <c r="O35" s="12"/>
      <c r="P35" s="12"/>
      <c r="Q35" s="12"/>
      <c r="R35" s="12"/>
      <c r="S35" s="12"/>
      <c r="T35" s="4">
        <v>2</v>
      </c>
      <c r="U35" s="4">
        <v>2</v>
      </c>
      <c r="Z35" s="4">
        <v>2</v>
      </c>
      <c r="AA35" s="4">
        <v>2</v>
      </c>
      <c r="AB35" s="4">
        <v>2</v>
      </c>
      <c r="AC35" s="4">
        <v>2</v>
      </c>
    </row>
    <row r="36" spans="1:33" s="4" customFormat="1" ht="68" x14ac:dyDescent="0.2">
      <c r="A36" s="4" t="s">
        <v>134</v>
      </c>
      <c r="B36" s="4">
        <v>1</v>
      </c>
      <c r="C36" s="5" t="s">
        <v>135</v>
      </c>
      <c r="D36" s="5" t="s">
        <v>55</v>
      </c>
      <c r="E36">
        <v>1</v>
      </c>
      <c r="F36" s="4">
        <v>3</v>
      </c>
      <c r="G36" s="4">
        <v>3</v>
      </c>
      <c r="H36" s="13">
        <v>1</v>
      </c>
      <c r="I36" s="13"/>
      <c r="J36" s="13"/>
      <c r="K36" s="13"/>
      <c r="L36" s="13"/>
      <c r="M36" s="13"/>
      <c r="N36" s="13"/>
      <c r="O36" s="13"/>
      <c r="P36" s="13"/>
      <c r="Q36" s="13">
        <v>1</v>
      </c>
      <c r="R36" s="13">
        <v>1</v>
      </c>
      <c r="S36" s="13"/>
      <c r="T36" s="4">
        <v>1</v>
      </c>
      <c r="U36" s="4">
        <v>1</v>
      </c>
      <c r="Z36" s="4">
        <v>3</v>
      </c>
      <c r="AA36" s="4">
        <v>3</v>
      </c>
      <c r="AB36" s="4">
        <v>3</v>
      </c>
      <c r="AC36" s="4">
        <v>3</v>
      </c>
      <c r="AG36" s="5"/>
    </row>
    <row r="37" spans="1:33" ht="68" x14ac:dyDescent="0.2">
      <c r="A37" t="s">
        <v>136</v>
      </c>
      <c r="B37" s="4">
        <v>1</v>
      </c>
      <c r="C37" s="1" t="s">
        <v>137</v>
      </c>
      <c r="D37" s="1" t="s">
        <v>55</v>
      </c>
      <c r="E37">
        <v>2</v>
      </c>
      <c r="F37" s="4">
        <v>3</v>
      </c>
      <c r="G37" s="4">
        <v>3</v>
      </c>
      <c r="H37" s="13">
        <v>1</v>
      </c>
      <c r="I37" s="12"/>
      <c r="J37" s="12"/>
      <c r="K37" s="12"/>
      <c r="L37" s="12"/>
      <c r="M37" s="12"/>
      <c r="N37" s="12"/>
      <c r="O37" s="12"/>
      <c r="P37" s="12"/>
      <c r="Q37" s="12">
        <v>1</v>
      </c>
      <c r="R37" s="12">
        <v>1</v>
      </c>
      <c r="S37" s="12"/>
      <c r="T37" s="4">
        <v>2</v>
      </c>
      <c r="U37" s="4">
        <v>2</v>
      </c>
      <c r="Z37" s="4">
        <v>3</v>
      </c>
      <c r="AA37" s="4">
        <v>3</v>
      </c>
      <c r="AB37" s="4">
        <v>3</v>
      </c>
      <c r="AC37" s="4">
        <v>3</v>
      </c>
    </row>
    <row r="38" spans="1:33" s="4" customFormat="1" ht="68" x14ac:dyDescent="0.2">
      <c r="A38" s="4" t="s">
        <v>138</v>
      </c>
      <c r="B38" s="4">
        <v>1</v>
      </c>
      <c r="C38" s="5" t="s">
        <v>159</v>
      </c>
      <c r="D38" s="5"/>
      <c r="E38">
        <v>2</v>
      </c>
      <c r="F38" s="4">
        <v>2</v>
      </c>
      <c r="G38" s="4">
        <v>2</v>
      </c>
      <c r="H38" s="13">
        <v>1</v>
      </c>
      <c r="I38" s="13"/>
      <c r="J38" s="13"/>
      <c r="K38" s="13"/>
      <c r="L38" s="13"/>
      <c r="M38" s="13"/>
      <c r="N38" s="13"/>
      <c r="O38" s="13"/>
      <c r="P38" s="13"/>
      <c r="Q38" s="13">
        <v>1</v>
      </c>
      <c r="R38" s="13">
        <v>1</v>
      </c>
      <c r="S38" s="13"/>
      <c r="T38" s="4">
        <v>2</v>
      </c>
      <c r="U38" s="4">
        <v>2</v>
      </c>
      <c r="Z38" s="4">
        <v>2</v>
      </c>
      <c r="AA38" s="4">
        <v>0</v>
      </c>
      <c r="AG38" s="5" t="s">
        <v>162</v>
      </c>
    </row>
    <row r="39" spans="1:33" ht="68" x14ac:dyDescent="0.2">
      <c r="A39" t="s">
        <v>31</v>
      </c>
      <c r="B39" s="4">
        <v>1</v>
      </c>
      <c r="C39" s="1" t="s">
        <v>139</v>
      </c>
      <c r="E39">
        <v>2</v>
      </c>
      <c r="F39" s="4">
        <v>2</v>
      </c>
      <c r="G39" s="4">
        <v>2</v>
      </c>
      <c r="H39" s="13">
        <v>1</v>
      </c>
      <c r="I39" s="12"/>
      <c r="J39" s="12"/>
      <c r="K39" s="12"/>
      <c r="L39" s="12"/>
      <c r="M39" s="12">
        <v>1</v>
      </c>
      <c r="N39" s="12"/>
      <c r="O39" s="12"/>
      <c r="P39" s="12"/>
      <c r="Q39" s="12"/>
      <c r="R39" s="12"/>
      <c r="S39" s="12"/>
      <c r="T39" s="4">
        <v>2</v>
      </c>
      <c r="U39" s="4">
        <v>2</v>
      </c>
      <c r="Z39" s="4">
        <v>2</v>
      </c>
      <c r="AA39" s="4">
        <v>2</v>
      </c>
      <c r="AB39" s="4">
        <v>2</v>
      </c>
      <c r="AC39">
        <v>2</v>
      </c>
    </row>
    <row r="40" spans="1:33" s="4" customFormat="1" ht="51" x14ac:dyDescent="0.2">
      <c r="A40" s="4" t="s">
        <v>140</v>
      </c>
      <c r="B40" s="4">
        <v>1</v>
      </c>
      <c r="C40" s="5" t="s">
        <v>141</v>
      </c>
      <c r="D40" s="5"/>
      <c r="E40">
        <v>2</v>
      </c>
      <c r="F40" s="4">
        <v>2</v>
      </c>
      <c r="G40" s="4">
        <v>4</v>
      </c>
      <c r="H40" s="13">
        <v>1</v>
      </c>
      <c r="I40" s="13">
        <v>1</v>
      </c>
      <c r="J40" s="13"/>
      <c r="K40" s="13">
        <v>1</v>
      </c>
      <c r="L40" s="13">
        <v>1</v>
      </c>
      <c r="M40" s="13"/>
      <c r="N40" s="13"/>
      <c r="O40" s="13"/>
      <c r="P40" s="13"/>
      <c r="Q40" s="13"/>
      <c r="R40" s="13"/>
      <c r="S40" s="13"/>
      <c r="T40" s="4">
        <v>2</v>
      </c>
      <c r="U40" s="4">
        <v>2</v>
      </c>
      <c r="Z40" s="4">
        <v>4</v>
      </c>
      <c r="AA40" s="4">
        <v>0</v>
      </c>
      <c r="AG40" s="5" t="s">
        <v>160</v>
      </c>
    </row>
    <row r="41" spans="1:33" ht="51" x14ac:dyDescent="0.2">
      <c r="A41" t="s">
        <v>142</v>
      </c>
      <c r="B41" s="4">
        <v>1</v>
      </c>
      <c r="C41" s="1" t="s">
        <v>143</v>
      </c>
      <c r="E41">
        <v>2</v>
      </c>
      <c r="F41" s="4">
        <v>2</v>
      </c>
      <c r="G41" s="4">
        <v>2</v>
      </c>
      <c r="H41" s="13">
        <v>1</v>
      </c>
      <c r="I41" s="12"/>
      <c r="J41" s="12"/>
      <c r="K41" s="12"/>
      <c r="L41" s="12"/>
      <c r="M41" s="12">
        <v>1</v>
      </c>
      <c r="N41" s="12"/>
      <c r="O41" s="12"/>
      <c r="P41" s="12"/>
      <c r="Q41" s="12"/>
      <c r="R41" s="12"/>
      <c r="S41" s="12"/>
      <c r="T41" s="4">
        <v>2</v>
      </c>
      <c r="U41" s="4">
        <v>2</v>
      </c>
      <c r="Z41" s="4">
        <v>2</v>
      </c>
      <c r="AA41" s="4">
        <v>2</v>
      </c>
      <c r="AB41">
        <v>2</v>
      </c>
      <c r="AC41">
        <v>2</v>
      </c>
    </row>
    <row r="42" spans="1:33" s="4" customFormat="1" ht="68" x14ac:dyDescent="0.2">
      <c r="A42" s="4" t="s">
        <v>144</v>
      </c>
      <c r="B42" s="4">
        <v>1</v>
      </c>
      <c r="C42" s="5" t="s">
        <v>145</v>
      </c>
      <c r="D42" s="5" t="s">
        <v>55</v>
      </c>
      <c r="E42">
        <v>2</v>
      </c>
      <c r="F42" s="4">
        <v>3</v>
      </c>
      <c r="G42" s="4">
        <v>3</v>
      </c>
      <c r="H42" s="13">
        <v>1</v>
      </c>
      <c r="I42" s="13"/>
      <c r="J42" s="13"/>
      <c r="K42" s="13"/>
      <c r="L42" s="13"/>
      <c r="M42" s="13"/>
      <c r="N42" s="13"/>
      <c r="O42" s="13"/>
      <c r="P42" s="13"/>
      <c r="Q42" s="13">
        <v>1</v>
      </c>
      <c r="R42" s="13">
        <v>1</v>
      </c>
      <c r="S42" s="13"/>
      <c r="T42" s="4">
        <v>2</v>
      </c>
      <c r="U42" s="4">
        <v>2</v>
      </c>
      <c r="Z42" s="4">
        <v>3</v>
      </c>
      <c r="AA42" s="4">
        <v>0</v>
      </c>
      <c r="AG42" s="5" t="s">
        <v>162</v>
      </c>
    </row>
    <row r="43" spans="1:33" s="4" customFormat="1" ht="34" x14ac:dyDescent="0.2">
      <c r="A43" s="4" t="s">
        <v>35</v>
      </c>
      <c r="B43" s="4">
        <v>1</v>
      </c>
      <c r="C43" s="5" t="s">
        <v>282</v>
      </c>
      <c r="D43" s="5"/>
      <c r="E43">
        <v>2</v>
      </c>
      <c r="F43" s="4">
        <v>2</v>
      </c>
      <c r="G43" s="4">
        <v>2</v>
      </c>
      <c r="H43" s="13">
        <v>1</v>
      </c>
      <c r="I43" s="13"/>
      <c r="J43" s="13"/>
      <c r="K43" s="13">
        <v>1</v>
      </c>
      <c r="L43" s="13"/>
      <c r="M43" s="13"/>
      <c r="N43" s="13"/>
      <c r="O43" s="13"/>
      <c r="P43" s="13"/>
      <c r="Q43" s="13"/>
      <c r="R43" s="13"/>
      <c r="S43" s="13"/>
      <c r="T43" s="4">
        <v>2</v>
      </c>
      <c r="U43" s="4">
        <v>2</v>
      </c>
      <c r="Z43" s="4">
        <v>2</v>
      </c>
      <c r="AA43" s="4">
        <v>0</v>
      </c>
      <c r="AG43" s="5"/>
    </row>
    <row r="44" spans="1:33" s="4" customFormat="1" ht="68" x14ac:dyDescent="0.2">
      <c r="A44" s="4" t="s">
        <v>146</v>
      </c>
      <c r="B44" s="4">
        <v>1</v>
      </c>
      <c r="C44" s="5" t="s">
        <v>147</v>
      </c>
      <c r="D44" s="5" t="s">
        <v>55</v>
      </c>
      <c r="E44">
        <v>2</v>
      </c>
      <c r="F44" s="4">
        <v>3</v>
      </c>
      <c r="G44" s="4">
        <v>3</v>
      </c>
      <c r="H44" s="13">
        <v>1</v>
      </c>
      <c r="I44" s="13"/>
      <c r="J44" s="13"/>
      <c r="K44" s="13"/>
      <c r="L44" s="13"/>
      <c r="M44" s="13"/>
      <c r="N44" s="13"/>
      <c r="O44" s="13"/>
      <c r="P44" s="13"/>
      <c r="Q44" s="13">
        <v>1</v>
      </c>
      <c r="R44" s="13">
        <v>1</v>
      </c>
      <c r="S44" s="13"/>
      <c r="T44" s="4">
        <v>2</v>
      </c>
      <c r="U44" s="4">
        <v>2</v>
      </c>
      <c r="Z44" s="4">
        <v>3</v>
      </c>
      <c r="AA44" s="4">
        <v>0</v>
      </c>
      <c r="AG44" s="5" t="s">
        <v>162</v>
      </c>
    </row>
    <row r="45" spans="1:33" s="4" customFormat="1" ht="102" x14ac:dyDescent="0.2">
      <c r="A45" s="4" t="s">
        <v>150</v>
      </c>
      <c r="B45" s="4">
        <v>1</v>
      </c>
      <c r="C45" s="5" t="s">
        <v>151</v>
      </c>
      <c r="D45" s="5"/>
      <c r="E45">
        <v>2</v>
      </c>
      <c r="F45" s="4">
        <v>2</v>
      </c>
      <c r="G45" s="4">
        <v>2</v>
      </c>
      <c r="H45" s="13">
        <v>1</v>
      </c>
      <c r="I45" s="13"/>
      <c r="J45" s="13"/>
      <c r="K45" s="13"/>
      <c r="L45" s="13"/>
      <c r="M45" s="13">
        <v>1</v>
      </c>
      <c r="N45" s="13"/>
      <c r="O45" s="13"/>
      <c r="P45" s="13"/>
      <c r="Q45" s="13"/>
      <c r="R45" s="13"/>
      <c r="S45" s="13"/>
      <c r="T45" s="4">
        <v>2</v>
      </c>
      <c r="U45" s="4">
        <v>2</v>
      </c>
      <c r="Z45" s="4">
        <v>2</v>
      </c>
      <c r="AA45" s="4">
        <v>0</v>
      </c>
      <c r="AG45" s="5" t="s">
        <v>164</v>
      </c>
    </row>
    <row r="46" spans="1:33" s="4" customFormat="1" ht="51" x14ac:dyDescent="0.2">
      <c r="A46" s="4" t="s">
        <v>148</v>
      </c>
      <c r="B46" s="4">
        <v>1</v>
      </c>
      <c r="C46" s="5" t="s">
        <v>149</v>
      </c>
      <c r="D46" s="5"/>
      <c r="E46">
        <v>2</v>
      </c>
      <c r="F46" s="4">
        <v>2</v>
      </c>
      <c r="G46" s="4">
        <v>2</v>
      </c>
      <c r="H46" s="13">
        <v>1</v>
      </c>
      <c r="I46" s="13"/>
      <c r="J46" s="13"/>
      <c r="K46" s="13"/>
      <c r="L46" s="13"/>
      <c r="M46" s="13">
        <v>1</v>
      </c>
      <c r="N46" s="13"/>
      <c r="O46" s="13"/>
      <c r="P46" s="13"/>
      <c r="Q46" s="13"/>
      <c r="R46" s="13"/>
      <c r="S46" s="13"/>
      <c r="T46" s="4">
        <v>2</v>
      </c>
      <c r="U46" s="4">
        <v>2</v>
      </c>
      <c r="Z46" s="4">
        <v>2</v>
      </c>
      <c r="AA46" s="4">
        <v>2</v>
      </c>
      <c r="AB46" s="4">
        <v>2</v>
      </c>
      <c r="AC46" s="4">
        <v>1</v>
      </c>
      <c r="AD46" s="4">
        <v>1</v>
      </c>
      <c r="AG46" s="5"/>
    </row>
    <row r="47" spans="1:33" s="4" customFormat="1" ht="51" x14ac:dyDescent="0.2">
      <c r="A47" s="4" t="s">
        <v>152</v>
      </c>
      <c r="B47" s="4">
        <v>1</v>
      </c>
      <c r="C47" s="5" t="s">
        <v>153</v>
      </c>
      <c r="D47" s="5"/>
      <c r="E47">
        <v>3</v>
      </c>
      <c r="F47" s="4">
        <v>3</v>
      </c>
      <c r="G47" s="4">
        <v>3</v>
      </c>
      <c r="H47" s="13">
        <v>1</v>
      </c>
      <c r="I47" s="13"/>
      <c r="J47" s="13"/>
      <c r="K47" s="13">
        <v>1</v>
      </c>
      <c r="L47" s="13"/>
      <c r="M47" s="13"/>
      <c r="N47" s="13"/>
      <c r="O47" s="13"/>
      <c r="P47" s="13"/>
      <c r="Q47" s="13">
        <v>1</v>
      </c>
      <c r="R47" s="13"/>
      <c r="S47" s="13"/>
      <c r="T47" s="4">
        <v>3</v>
      </c>
      <c r="U47" s="4">
        <v>3</v>
      </c>
      <c r="Z47" s="4">
        <v>3</v>
      </c>
      <c r="AA47" s="4">
        <v>3</v>
      </c>
      <c r="AB47" s="4">
        <v>3</v>
      </c>
      <c r="AC47" s="4">
        <v>3</v>
      </c>
      <c r="AG47" s="5"/>
    </row>
    <row r="48" spans="1:33" ht="68" x14ac:dyDescent="0.2">
      <c r="A48" s="4" t="s">
        <v>154</v>
      </c>
      <c r="B48" s="4">
        <v>1</v>
      </c>
      <c r="C48" s="1" t="s">
        <v>155</v>
      </c>
      <c r="E48">
        <v>3</v>
      </c>
      <c r="F48" s="4">
        <v>3</v>
      </c>
      <c r="G48" s="4">
        <v>3</v>
      </c>
      <c r="H48" s="13">
        <v>1</v>
      </c>
      <c r="I48" s="12"/>
      <c r="J48" s="12"/>
      <c r="K48" s="12">
        <v>1</v>
      </c>
      <c r="L48" s="12"/>
      <c r="M48" s="12"/>
      <c r="N48" s="12"/>
      <c r="O48" s="12">
        <v>1</v>
      </c>
      <c r="P48" s="12"/>
      <c r="Q48" s="12"/>
      <c r="R48" s="12"/>
      <c r="S48" s="12"/>
      <c r="T48" s="4">
        <v>3</v>
      </c>
      <c r="U48" s="4">
        <v>3</v>
      </c>
      <c r="Z48" s="4">
        <v>3</v>
      </c>
      <c r="AA48" s="4">
        <v>0</v>
      </c>
      <c r="AG48" s="1" t="s">
        <v>98</v>
      </c>
    </row>
    <row r="49" spans="1:33" s="4" customFormat="1" ht="68" x14ac:dyDescent="0.2">
      <c r="A49" s="4" t="s">
        <v>40</v>
      </c>
      <c r="B49" s="4">
        <v>1</v>
      </c>
      <c r="C49" s="5" t="s">
        <v>156</v>
      </c>
      <c r="D49" s="5" t="s">
        <v>122</v>
      </c>
      <c r="E49" s="2">
        <v>2</v>
      </c>
      <c r="F49" s="4">
        <v>2</v>
      </c>
      <c r="G49" s="4">
        <v>2</v>
      </c>
      <c r="H49" s="13">
        <v>1</v>
      </c>
      <c r="I49" s="13"/>
      <c r="J49" s="13"/>
      <c r="K49" s="13"/>
      <c r="L49" s="13"/>
      <c r="M49" s="13">
        <v>1</v>
      </c>
      <c r="N49" s="13"/>
      <c r="O49" s="13"/>
      <c r="P49" s="13"/>
      <c r="Q49" s="13"/>
      <c r="R49" s="13"/>
      <c r="S49" s="13"/>
      <c r="T49" s="4">
        <v>2</v>
      </c>
      <c r="U49" s="4">
        <v>2</v>
      </c>
      <c r="Z49" s="4">
        <v>2</v>
      </c>
      <c r="AA49" s="4">
        <v>0</v>
      </c>
      <c r="AG49" s="5" t="s">
        <v>160</v>
      </c>
    </row>
    <row r="50" spans="1:33" s="4" customFormat="1" ht="85" x14ac:dyDescent="0.2">
      <c r="A50" s="4" t="s">
        <v>44</v>
      </c>
      <c r="B50" s="4">
        <v>1</v>
      </c>
      <c r="C50" s="5" t="s">
        <v>157</v>
      </c>
      <c r="D50" s="5" t="s">
        <v>122</v>
      </c>
      <c r="E50" s="2">
        <v>2</v>
      </c>
      <c r="F50" s="4">
        <v>2</v>
      </c>
      <c r="G50" s="4">
        <v>2</v>
      </c>
      <c r="H50" s="13">
        <v>1</v>
      </c>
      <c r="I50" s="13"/>
      <c r="J50" s="13"/>
      <c r="K50" s="13"/>
      <c r="L50" s="13"/>
      <c r="M50" s="13">
        <v>1</v>
      </c>
      <c r="N50" s="13"/>
      <c r="O50" s="13"/>
      <c r="P50" s="13"/>
      <c r="Q50" s="13"/>
      <c r="R50" s="13"/>
      <c r="S50" s="13"/>
      <c r="T50" s="4">
        <v>2</v>
      </c>
      <c r="U50" s="4">
        <v>2</v>
      </c>
      <c r="Z50" s="4">
        <v>2</v>
      </c>
      <c r="AA50" s="4">
        <v>0</v>
      </c>
      <c r="AG50" s="5" t="s">
        <v>160</v>
      </c>
    </row>
    <row r="51" spans="1:33" s="4" customFormat="1" ht="85" x14ac:dyDescent="0.2">
      <c r="A51" s="4" t="s">
        <v>49</v>
      </c>
      <c r="B51" s="4">
        <v>1</v>
      </c>
      <c r="C51" s="5" t="s">
        <v>158</v>
      </c>
      <c r="D51" s="5"/>
      <c r="E51" s="2">
        <v>2</v>
      </c>
      <c r="F51" s="4">
        <v>2</v>
      </c>
      <c r="G51" s="4">
        <v>2</v>
      </c>
      <c r="H51" s="13">
        <v>1</v>
      </c>
      <c r="I51" s="13"/>
      <c r="J51" s="13"/>
      <c r="K51" s="13"/>
      <c r="L51" s="13"/>
      <c r="M51" s="13">
        <v>1</v>
      </c>
      <c r="N51" s="13"/>
      <c r="O51" s="13"/>
      <c r="P51" s="13"/>
      <c r="Q51" s="13"/>
      <c r="R51" s="13"/>
      <c r="S51" s="13"/>
      <c r="T51" s="4">
        <v>2</v>
      </c>
      <c r="U51" s="4">
        <v>2</v>
      </c>
      <c r="Z51" s="4">
        <v>2</v>
      </c>
      <c r="AA51" s="4">
        <v>2</v>
      </c>
      <c r="AB51" s="4">
        <v>2</v>
      </c>
      <c r="AC51" s="4">
        <v>2</v>
      </c>
      <c r="AG51" s="5"/>
    </row>
    <row r="52" spans="1:33" x14ac:dyDescent="0.2">
      <c r="E52">
        <f>SUM(E4:E51)</f>
        <v>101</v>
      </c>
      <c r="F52">
        <f>SUM(F4:F51)</f>
        <v>114</v>
      </c>
      <c r="G52">
        <f t="shared" ref="G52:AG52" si="0">SUM(G4:G51)</f>
        <v>123</v>
      </c>
      <c r="H52">
        <f t="shared" si="0"/>
        <v>48</v>
      </c>
      <c r="I52">
        <f t="shared" si="0"/>
        <v>4</v>
      </c>
      <c r="J52">
        <f t="shared" si="0"/>
        <v>1</v>
      </c>
      <c r="K52">
        <f t="shared" si="0"/>
        <v>12</v>
      </c>
      <c r="L52">
        <f t="shared" si="0"/>
        <v>2</v>
      </c>
      <c r="M52">
        <f t="shared" si="0"/>
        <v>22</v>
      </c>
      <c r="N52">
        <f t="shared" si="0"/>
        <v>1</v>
      </c>
      <c r="O52">
        <f t="shared" si="0"/>
        <v>7</v>
      </c>
      <c r="P52">
        <f t="shared" si="0"/>
        <v>6</v>
      </c>
      <c r="Q52">
        <f t="shared" si="0"/>
        <v>10</v>
      </c>
      <c r="R52">
        <f t="shared" si="0"/>
        <v>11</v>
      </c>
      <c r="S52">
        <f t="shared" si="0"/>
        <v>0</v>
      </c>
      <c r="T52">
        <f t="shared" si="0"/>
        <v>98</v>
      </c>
      <c r="U52">
        <f t="shared" si="0"/>
        <v>97</v>
      </c>
      <c r="V52">
        <f t="shared" si="0"/>
        <v>0</v>
      </c>
      <c r="W52">
        <f t="shared" si="0"/>
        <v>2</v>
      </c>
      <c r="X52">
        <f t="shared" si="0"/>
        <v>0</v>
      </c>
      <c r="Y52">
        <f t="shared" si="0"/>
        <v>0</v>
      </c>
      <c r="Z52">
        <f t="shared" ref="Z52" si="1">SUM(Z4:Z51)</f>
        <v>122</v>
      </c>
      <c r="AA52">
        <f t="shared" si="0"/>
        <v>81</v>
      </c>
      <c r="AB52">
        <f t="shared" si="0"/>
        <v>85</v>
      </c>
      <c r="AC52">
        <f t="shared" si="0"/>
        <v>80</v>
      </c>
      <c r="AD52">
        <f t="shared" si="0"/>
        <v>5</v>
      </c>
      <c r="AE52">
        <f t="shared" si="0"/>
        <v>0</v>
      </c>
      <c r="AF52">
        <f t="shared" si="0"/>
        <v>1</v>
      </c>
      <c r="AG52">
        <f t="shared" si="0"/>
        <v>0</v>
      </c>
    </row>
    <row r="55" spans="1:33" ht="17" x14ac:dyDescent="0.2">
      <c r="C55" s="27" t="s">
        <v>276</v>
      </c>
      <c r="D55" s="26">
        <v>47</v>
      </c>
    </row>
    <row r="56" spans="1:33" ht="17" x14ac:dyDescent="0.2">
      <c r="C56" s="27" t="s">
        <v>277</v>
      </c>
      <c r="D56" s="26">
        <v>49</v>
      </c>
    </row>
    <row r="57" spans="1:33" x14ac:dyDescent="0.2">
      <c r="D57"/>
    </row>
    <row r="58" spans="1:33" ht="17" x14ac:dyDescent="0.2">
      <c r="C58" s="27" t="s">
        <v>278</v>
      </c>
      <c r="D58" s="26">
        <v>1</v>
      </c>
    </row>
    <row r="59" spans="1:33" ht="17" x14ac:dyDescent="0.2">
      <c r="C59" s="27" t="s">
        <v>279</v>
      </c>
      <c r="D59" s="29">
        <v>15</v>
      </c>
      <c r="E59" s="2" t="s">
        <v>281</v>
      </c>
    </row>
    <row r="60" spans="1:33" ht="17" x14ac:dyDescent="0.2">
      <c r="C60" s="32" t="s">
        <v>298</v>
      </c>
      <c r="D60" s="30">
        <v>4</v>
      </c>
      <c r="E60" s="2"/>
    </row>
    <row r="63" spans="1:33" ht="60" x14ac:dyDescent="0.2">
      <c r="B63" s="35" t="s">
        <v>309</v>
      </c>
      <c r="C63" s="35" t="s">
        <v>310</v>
      </c>
      <c r="D63" s="28" t="s">
        <v>295</v>
      </c>
      <c r="E63" s="37" t="s">
        <v>290</v>
      </c>
      <c r="F63" s="37" t="s">
        <v>291</v>
      </c>
      <c r="G63" s="37" t="s">
        <v>292</v>
      </c>
      <c r="H63" s="37" t="s">
        <v>293</v>
      </c>
      <c r="I63" s="37" t="s">
        <v>303</v>
      </c>
      <c r="J63" s="37" t="s">
        <v>301</v>
      </c>
      <c r="K63" s="37" t="s">
        <v>302</v>
      </c>
      <c r="L63" s="37" t="s">
        <v>294</v>
      </c>
    </row>
    <row r="64" spans="1:33" ht="51" x14ac:dyDescent="0.2">
      <c r="B64" s="36" t="s">
        <v>306</v>
      </c>
      <c r="C64" s="35" t="s">
        <v>288</v>
      </c>
      <c r="D64" s="38">
        <f>U52/E52</f>
        <v>0.96039603960396036</v>
      </c>
      <c r="E64" s="20">
        <f>U52</f>
        <v>97</v>
      </c>
      <c r="F64" s="20">
        <f>X52+W52+V52</f>
        <v>2</v>
      </c>
      <c r="G64" s="20">
        <v>0</v>
      </c>
      <c r="H64" s="39">
        <f>D58</f>
        <v>1</v>
      </c>
      <c r="I64" s="40">
        <f>E64/(E64+H64)</f>
        <v>0.98979591836734693</v>
      </c>
      <c r="J64" s="40">
        <f>E64/SUM(E64,F64)</f>
        <v>0.97979797979797978</v>
      </c>
      <c r="K64" s="40">
        <f>2*(I64*J64)/(I64+J64)</f>
        <v>0.98477157360406087</v>
      </c>
      <c r="L64" s="40">
        <f>(E64+G64)/(E64+F64+G64+H64)</f>
        <v>0.97</v>
      </c>
    </row>
    <row r="65" spans="2:12" x14ac:dyDescent="0.2">
      <c r="B65" s="54" t="s">
        <v>307</v>
      </c>
      <c r="C65" s="35" t="s">
        <v>289</v>
      </c>
      <c r="D65" s="38">
        <f>AA52/F52</f>
        <v>0.71052631578947367</v>
      </c>
      <c r="E65" s="20">
        <f>AA52</f>
        <v>81</v>
      </c>
      <c r="F65" s="20">
        <v>0</v>
      </c>
      <c r="G65" s="20">
        <v>0</v>
      </c>
      <c r="H65" s="20">
        <f>F52-AA52</f>
        <v>33</v>
      </c>
      <c r="I65" s="40">
        <f t="shared" ref="I65:I67" si="2">E65/(E65+H65)</f>
        <v>0.71052631578947367</v>
      </c>
      <c r="J65" s="40">
        <f t="shared" ref="J65:J67" si="3">E65/SUM(E65,F65)</f>
        <v>1</v>
      </c>
      <c r="K65" s="40">
        <f t="shared" ref="K65:K67" si="4">2*(I65*J65)/(I65+J65)</f>
        <v>0.83076923076923082</v>
      </c>
      <c r="L65" s="40">
        <f t="shared" ref="L65:L68" si="5">(E65+G65)/(E65+F65+G65+H65)</f>
        <v>0.71052631578947367</v>
      </c>
    </row>
    <row r="66" spans="2:12" x14ac:dyDescent="0.2">
      <c r="B66" s="55"/>
      <c r="C66" s="35" t="s">
        <v>311</v>
      </c>
      <c r="D66" s="38"/>
      <c r="E66" s="21">
        <f>AC52</f>
        <v>80</v>
      </c>
      <c r="F66" s="21">
        <f>AD52+AE52+AF52</f>
        <v>6</v>
      </c>
      <c r="G66" s="21">
        <v>0</v>
      </c>
      <c r="H66" s="21">
        <f>Z52-AB52</f>
        <v>37</v>
      </c>
      <c r="I66" s="40">
        <f t="shared" si="2"/>
        <v>0.68376068376068377</v>
      </c>
      <c r="J66" s="40">
        <f t="shared" si="3"/>
        <v>0.93023255813953487</v>
      </c>
      <c r="K66" s="40">
        <f t="shared" si="4"/>
        <v>0.78817733990147776</v>
      </c>
      <c r="L66" s="40">
        <f t="shared" si="5"/>
        <v>0.65040650406504064</v>
      </c>
    </row>
    <row r="67" spans="2:12" x14ac:dyDescent="0.2">
      <c r="B67" s="55"/>
      <c r="C67" s="35" t="s">
        <v>314</v>
      </c>
      <c r="D67" s="38">
        <f>AC52/AB52</f>
        <v>0.94117647058823528</v>
      </c>
      <c r="E67" s="20">
        <f>AC52</f>
        <v>80</v>
      </c>
      <c r="F67" s="20">
        <f>AD52+AE52+AF52</f>
        <v>6</v>
      </c>
      <c r="G67" s="20">
        <v>0</v>
      </c>
      <c r="H67" s="20">
        <v>0</v>
      </c>
      <c r="I67" s="40">
        <f t="shared" si="2"/>
        <v>1</v>
      </c>
      <c r="J67" s="40">
        <f t="shared" si="3"/>
        <v>0.93023255813953487</v>
      </c>
      <c r="K67" s="40">
        <f t="shared" si="4"/>
        <v>0.96385542168674698</v>
      </c>
      <c r="L67" s="40">
        <f t="shared" si="5"/>
        <v>0.93023255813953487</v>
      </c>
    </row>
    <row r="68" spans="2:12" ht="17" customHeight="1" x14ac:dyDescent="0.2">
      <c r="B68" s="53" t="s">
        <v>308</v>
      </c>
      <c r="C68" s="35" t="s">
        <v>6</v>
      </c>
      <c r="D68" s="41">
        <f>E68/D56</f>
        <v>0.61224489795918369</v>
      </c>
      <c r="E68" s="20">
        <f>D56-D59-D60</f>
        <v>30</v>
      </c>
      <c r="F68" s="20">
        <f>D60</f>
        <v>4</v>
      </c>
      <c r="G68" s="20">
        <v>0</v>
      </c>
      <c r="H68" s="20">
        <f>D59</f>
        <v>15</v>
      </c>
      <c r="I68" s="40">
        <f t="shared" ref="I68" si="6">E68/(E68+H68)</f>
        <v>0.66666666666666663</v>
      </c>
      <c r="J68" s="40">
        <f t="shared" ref="J68" si="7">E68/SUM(E68,F68)</f>
        <v>0.88235294117647056</v>
      </c>
      <c r="K68" s="40">
        <f t="shared" ref="K68" si="8">2*(I68*J68)/(I68+J68)</f>
        <v>0.75949367088607589</v>
      </c>
      <c r="L68" s="40">
        <f t="shared" si="5"/>
        <v>0.61224489795918369</v>
      </c>
    </row>
  </sheetData>
  <autoFilter ref="K1:K52" xr:uid="{C339BBE5-699C-2247-A602-59CCF130DCB9}"/>
  <mergeCells count="17">
    <mergeCell ref="A23:A24"/>
    <mergeCell ref="A1:A3"/>
    <mergeCell ref="B1:B3"/>
    <mergeCell ref="C1:C3"/>
    <mergeCell ref="D1:D3"/>
    <mergeCell ref="B65:B67"/>
    <mergeCell ref="S2:S3"/>
    <mergeCell ref="F1:F3"/>
    <mergeCell ref="H2:J2"/>
    <mergeCell ref="K2:L2"/>
    <mergeCell ref="M2:N2"/>
    <mergeCell ref="O2:R2"/>
    <mergeCell ref="G1:G3"/>
    <mergeCell ref="AA1:AG2"/>
    <mergeCell ref="E1:E3"/>
    <mergeCell ref="T1:Z2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37CB-4350-B34E-91F1-2B3F299310C6}">
  <dimension ref="A1:F20"/>
  <sheetViews>
    <sheetView tabSelected="1" workbookViewId="0">
      <selection activeCell="C2" sqref="C2:F6"/>
    </sheetView>
  </sheetViews>
  <sheetFormatPr baseColWidth="10" defaultRowHeight="16" x14ac:dyDescent="0.2"/>
  <cols>
    <col min="1" max="1" width="12.6640625" customWidth="1"/>
    <col min="2" max="2" width="30.33203125" style="2" customWidth="1"/>
    <col min="11" max="11" width="29.83203125" customWidth="1"/>
  </cols>
  <sheetData>
    <row r="1" spans="1:6" x14ac:dyDescent="0.2">
      <c r="A1" s="35" t="s">
        <v>309</v>
      </c>
      <c r="B1" s="35" t="s">
        <v>310</v>
      </c>
      <c r="C1" s="42" t="s">
        <v>303</v>
      </c>
      <c r="D1" s="42" t="s">
        <v>304</v>
      </c>
      <c r="E1" s="42" t="s">
        <v>302</v>
      </c>
      <c r="F1" s="42" t="s">
        <v>294</v>
      </c>
    </row>
    <row r="2" spans="1:6" ht="51" x14ac:dyDescent="0.2">
      <c r="A2" s="36" t="s">
        <v>306</v>
      </c>
      <c r="B2" s="35" t="s">
        <v>288</v>
      </c>
      <c r="C2" s="43">
        <f>(Arsenal!I36+CARA!I24+BtC!I46+'Cruise Control'!I59+Aggregated!I64)/5</f>
        <v>0.99370386452453319</v>
      </c>
      <c r="D2" s="43">
        <f>(Arsenal!J36+CARA!J24+BtC!J46+'Cruise Control'!J59+Aggregated!J64)/5</f>
        <v>0.96510005717552905</v>
      </c>
      <c r="E2" s="43">
        <f>(Arsenal!K36+CARA!K24+BtC!K46+'Cruise Control'!K59+Aggregated!K64)/5</f>
        <v>0.97870712370957613</v>
      </c>
      <c r="F2" s="43">
        <f>(Arsenal!L36+CARA!L24+BtC!L46+'Cruise Control'!L59+Aggregated!L64)/5</f>
        <v>0.95992592592592596</v>
      </c>
    </row>
    <row r="3" spans="1:6" x14ac:dyDescent="0.2">
      <c r="A3" s="54" t="s">
        <v>307</v>
      </c>
      <c r="B3" s="35" t="s">
        <v>289</v>
      </c>
      <c r="C3" s="43">
        <f>(Arsenal!I37+CARA!I25+BtC!I47+'Cruise Control'!I60+Aggregated!I65)/5</f>
        <v>0.83444568868980951</v>
      </c>
      <c r="D3" s="43">
        <f>(Arsenal!J37+CARA!J25+BtC!J47+'Cruise Control'!J60+Aggregated!J65)/5</f>
        <v>1</v>
      </c>
      <c r="E3" s="43">
        <f>(Arsenal!K37+CARA!K25+BtC!K47+'Cruise Control'!K60+Aggregated!K65)/5</f>
        <v>0.90129670329670331</v>
      </c>
      <c r="F3" s="43">
        <f>(Arsenal!L37+CARA!L25+BtC!L47+'Cruise Control'!L60+Aggregated!L65)/5</f>
        <v>0.83444568868980951</v>
      </c>
    </row>
    <row r="4" spans="1:6" x14ac:dyDescent="0.2">
      <c r="A4" s="55"/>
      <c r="B4" s="35" t="s">
        <v>299</v>
      </c>
      <c r="C4" s="43">
        <f>(Arsenal!I38+CARA!I26+BtC!I48+'Cruise Control'!I61+Aggregated!I66)/5</f>
        <v>0.82982905982905986</v>
      </c>
      <c r="D4" s="43">
        <f>(Arsenal!J38+CARA!J26+BtC!J48+'Cruise Control'!J61+Aggregated!J66)/5</f>
        <v>0.97736717782542049</v>
      </c>
      <c r="E4" s="43">
        <f>(Arsenal!K38+CARA!K26+BtC!K48+'Cruise Control'!K61+Aggregated!K66)/5</f>
        <v>0.89063475216068222</v>
      </c>
      <c r="F4" s="43">
        <f>(Arsenal!L38+CARA!L26+BtC!L48+'Cruise Control'!L61+Aggregated!L66)/5</f>
        <v>0.81826695482144696</v>
      </c>
    </row>
    <row r="5" spans="1:6" x14ac:dyDescent="0.2">
      <c r="A5" s="56"/>
      <c r="B5" s="35" t="s">
        <v>300</v>
      </c>
      <c r="C5" s="43">
        <f>(Arsenal!I39+CARA!I27+BtC!I49+'Cruise Control'!I62+Aggregated!I67)/5</f>
        <v>1</v>
      </c>
      <c r="D5" s="43">
        <f>(Arsenal!J39+CARA!J27+BtC!J49+'Cruise Control'!J62+Aggregated!J67)/5</f>
        <v>0.97736717782542049</v>
      </c>
      <c r="E5" s="43">
        <f>(Arsenal!K39+CARA!K27+BtC!K49+'Cruise Control'!K62+Aggregated!K67)/5</f>
        <v>0.98838364727189754</v>
      </c>
      <c r="F5" s="43">
        <f>(Arsenal!L39+CARA!L27+BtC!L49+'Cruise Control'!L62+Aggregated!L67)/5</f>
        <v>0.97736717782542049</v>
      </c>
    </row>
    <row r="6" spans="1:6" ht="40" x14ac:dyDescent="0.2">
      <c r="A6" s="53" t="s">
        <v>308</v>
      </c>
      <c r="B6" s="35" t="s">
        <v>6</v>
      </c>
      <c r="C6" s="43">
        <f>(Arsenal!I40+CARA!I28+BtC!I50+'Cruise Control'!I63+Aggregated!I68)/5</f>
        <v>0.82685492801771887</v>
      </c>
      <c r="D6" s="43">
        <f>(Arsenal!J40+CARA!J28+BtC!J50+'Cruise Control'!J63+Aggregated!J68)/5</f>
        <v>0.96621417797888398</v>
      </c>
      <c r="E6" s="43">
        <f>(Arsenal!K40+CARA!K28+BtC!K50+'Cruise Control'!K63+Aggregated!K68)/5</f>
        <v>0.88349765016637494</v>
      </c>
      <c r="F6" s="43">
        <f>(Arsenal!L40+CARA!L28+BtC!L50+'Cruise Control'!L63+Aggregated!L68)/5</f>
        <v>0.80832199546485273</v>
      </c>
    </row>
    <row r="11" spans="1:6" ht="21" x14ac:dyDescent="0.25">
      <c r="B11" s="44" t="s">
        <v>317</v>
      </c>
    </row>
    <row r="12" spans="1:6" ht="21" x14ac:dyDescent="0.25">
      <c r="B12" s="44"/>
    </row>
    <row r="13" spans="1:6" ht="21" x14ac:dyDescent="0.25">
      <c r="B13" s="44" t="s">
        <v>305</v>
      </c>
    </row>
    <row r="14" spans="1:6" ht="21" x14ac:dyDescent="0.25">
      <c r="B14" s="44"/>
    </row>
    <row r="19" spans="2:3" x14ac:dyDescent="0.2">
      <c r="B19" s="27"/>
      <c r="C19" s="26"/>
    </row>
    <row r="20" spans="2:3" x14ac:dyDescent="0.2">
      <c r="B20" s="27"/>
      <c r="C20" s="26"/>
    </row>
  </sheetData>
  <mergeCells count="1"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Arsenal</vt:lpstr>
      <vt:lpstr>CARA</vt:lpstr>
      <vt:lpstr>BtC</vt:lpstr>
      <vt:lpstr>Cruise Control</vt:lpstr>
      <vt:lpstr>Aggregated</vt:lpstr>
      <vt:lpstr>AVG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2020-03-18T07:40:17Z</dcterms:created>
  <dcterms:modified xsi:type="dcterms:W3CDTF">2020-05-29T11:01:17Z</dcterms:modified>
</cp:coreProperties>
</file>